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Olivia Ashmoore\Documents\EPS_Models by Region\RMI\RMI_all_states\LA\webappdata\"/>
    </mc:Choice>
  </mc:AlternateContent>
  <xr:revisionPtr revIDLastSave="0" documentId="8_{7023A54F-A695-4487-A93D-E21E1ED194FF}" xr6:coauthVersionLast="47" xr6:coauthVersionMax="47" xr10:uidLastSave="{00000000-0000-0000-0000-000000000000}"/>
  <bookViews>
    <workbookView xWindow="-120" yWindow="-120" windowWidth="29040" windowHeight="17520"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Q2024" i="31"/>
  <c r="P2024" i="31"/>
  <c r="O2024" i="31"/>
  <c r="N2024" i="31"/>
  <c r="M2024" i="31"/>
  <c r="L2024" i="31"/>
  <c r="K2024" i="31"/>
  <c r="J2024" i="31"/>
  <c r="B2024" i="31"/>
  <c r="A2024" i="31"/>
  <c r="R2023" i="31"/>
  <c r="Q2023" i="31"/>
  <c r="P2023" i="31"/>
  <c r="O2023" i="31"/>
  <c r="N2023" i="31"/>
  <c r="M2023" i="31"/>
  <c r="L2023" i="31"/>
  <c r="K2023" i="31"/>
  <c r="J2023" i="31"/>
  <c r="B2023" i="31"/>
  <c r="A2023" i="31"/>
  <c r="R2022" i="31"/>
  <c r="Q2022" i="31"/>
  <c r="P2022" i="31"/>
  <c r="O2022" i="31"/>
  <c r="N2022" i="31"/>
  <c r="M2022" i="31"/>
  <c r="L2022" i="31"/>
  <c r="K2022" i="31"/>
  <c r="J2022" i="31"/>
  <c r="B2022" i="31"/>
  <c r="A2022" i="31"/>
  <c r="R2021" i="31"/>
  <c r="Q2021" i="31"/>
  <c r="P2021" i="31"/>
  <c r="O2021" i="31"/>
  <c r="N2021" i="31"/>
  <c r="M2021" i="31"/>
  <c r="L2021" i="31"/>
  <c r="K2021" i="31"/>
  <c r="J2021" i="31"/>
  <c r="B2021" i="31"/>
  <c r="A2021" i="31"/>
  <c r="R2020" i="31"/>
  <c r="Q2020" i="31"/>
  <c r="P2020" i="31"/>
  <c r="O2020" i="31"/>
  <c r="N2020" i="31"/>
  <c r="M2020" i="31"/>
  <c r="L2020" i="31"/>
  <c r="K2020" i="31"/>
  <c r="J2020" i="31"/>
  <c r="B2020" i="31"/>
  <c r="A2020" i="31"/>
  <c r="R2019" i="31"/>
  <c r="Q2019" i="31"/>
  <c r="P2019" i="31"/>
  <c r="O2019" i="31"/>
  <c r="N2019" i="31"/>
  <c r="M2019" i="31"/>
  <c r="L2019" i="31"/>
  <c r="K2019" i="31"/>
  <c r="J2019" i="31"/>
  <c r="B2019" i="31"/>
  <c r="A2019" i="31"/>
  <c r="R2018" i="31"/>
  <c r="Q2018" i="31"/>
  <c r="P2018" i="31"/>
  <c r="O2018" i="31"/>
  <c r="N2018" i="31"/>
  <c r="M2018" i="31"/>
  <c r="L2018" i="31"/>
  <c r="K2018" i="31"/>
  <c r="J2018" i="31"/>
  <c r="B2018" i="31"/>
  <c r="A2018" i="31"/>
  <c r="R2017" i="31"/>
  <c r="Q2017" i="31"/>
  <c r="P2017" i="31"/>
  <c r="O2017" i="31"/>
  <c r="N2017" i="31"/>
  <c r="M2017" i="31"/>
  <c r="L2017" i="31"/>
  <c r="K2017" i="31"/>
  <c r="J2017" i="31"/>
  <c r="B2017" i="31"/>
  <c r="A2017" i="31"/>
  <c r="R2016" i="31"/>
  <c r="Q2016" i="31"/>
  <c r="P2016" i="31"/>
  <c r="O2016" i="31"/>
  <c r="N2016" i="31"/>
  <c r="M2016" i="31"/>
  <c r="L2016" i="31"/>
  <c r="K2016" i="31"/>
  <c r="J2016" i="31"/>
  <c r="B2016" i="31"/>
  <c r="A2016" i="31"/>
  <c r="R2015" i="31"/>
  <c r="Q2015" i="31"/>
  <c r="P2015" i="31"/>
  <c r="O2015" i="31"/>
  <c r="N2015" i="31"/>
  <c r="M2015" i="31"/>
  <c r="L2015" i="31"/>
  <c r="K2015" i="31"/>
  <c r="J2015" i="31"/>
  <c r="B2015" i="31"/>
  <c r="A2015" i="31"/>
  <c r="R2014" i="31"/>
  <c r="Q2014" i="31"/>
  <c r="P2014" i="31"/>
  <c r="O2014" i="31"/>
  <c r="N2014" i="31"/>
  <c r="M2014" i="31"/>
  <c r="L2014" i="31"/>
  <c r="K2014" i="31"/>
  <c r="J2014" i="31"/>
  <c r="B2014" i="31"/>
  <c r="A2014" i="31"/>
  <c r="R2013" i="31"/>
  <c r="Q2013" i="31"/>
  <c r="P2013" i="31"/>
  <c r="O2013" i="31"/>
  <c r="N2013" i="31"/>
  <c r="M2013" i="31"/>
  <c r="L2013" i="31"/>
  <c r="K2013" i="31"/>
  <c r="J2013" i="31"/>
  <c r="B2013" i="31"/>
  <c r="A2013" i="31"/>
  <c r="R2012" i="31"/>
  <c r="Q2012" i="31"/>
  <c r="P2012" i="31"/>
  <c r="O2012" i="31"/>
  <c r="N2012" i="31"/>
  <c r="M2012" i="31"/>
  <c r="L2012" i="31"/>
  <c r="K2012" i="31"/>
  <c r="J2012" i="31"/>
  <c r="B2012" i="31"/>
  <c r="A2012" i="31"/>
  <c r="R2011" i="31"/>
  <c r="Q2011" i="31"/>
  <c r="P2011" i="31"/>
  <c r="O2011" i="31"/>
  <c r="N2011" i="31"/>
  <c r="M2011" i="31"/>
  <c r="L2011" i="31"/>
  <c r="K2011" i="31"/>
  <c r="J2011" i="31"/>
  <c r="B2011" i="31"/>
  <c r="A2011" i="31"/>
  <c r="R2010" i="31"/>
  <c r="Q2010" i="31"/>
  <c r="P2010" i="31"/>
  <c r="O2010" i="31"/>
  <c r="N2010" i="31"/>
  <c r="M2010" i="31"/>
  <c r="L2010" i="31"/>
  <c r="K2010" i="31"/>
  <c r="J2010" i="31"/>
  <c r="B2010" i="31"/>
  <c r="A2010" i="31"/>
  <c r="R2009" i="31"/>
  <c r="Q2009" i="31"/>
  <c r="P2009" i="31"/>
  <c r="O2009" i="31"/>
  <c r="N2009" i="31"/>
  <c r="M2009" i="31"/>
  <c r="L2009" i="31"/>
  <c r="K2009" i="31"/>
  <c r="J2009" i="31"/>
  <c r="B2009" i="31"/>
  <c r="A2009" i="31"/>
  <c r="R2008" i="31"/>
  <c r="Q2008" i="31"/>
  <c r="P2008" i="31"/>
  <c r="O2008" i="31"/>
  <c r="N2008" i="31"/>
  <c r="M2008" i="31"/>
  <c r="L2008" i="31"/>
  <c r="K2008" i="31"/>
  <c r="J2008" i="31"/>
  <c r="B2008" i="31"/>
  <c r="A2008" i="31"/>
  <c r="R2007" i="31"/>
  <c r="Q2007" i="31"/>
  <c r="P2007" i="31"/>
  <c r="O2007" i="31"/>
  <c r="N2007" i="31"/>
  <c r="M2007" i="31"/>
  <c r="L2007" i="31"/>
  <c r="K2007" i="31"/>
  <c r="J2007" i="31"/>
  <c r="B2007" i="31"/>
  <c r="A2007" i="31"/>
  <c r="R2006" i="31"/>
  <c r="Q2006" i="31"/>
  <c r="P2006" i="31"/>
  <c r="O2006" i="31"/>
  <c r="N2006" i="31"/>
  <c r="M2006" i="31"/>
  <c r="L2006" i="31"/>
  <c r="K2006" i="31"/>
  <c r="J2006" i="31"/>
  <c r="B2006" i="31"/>
  <c r="A2006" i="31"/>
  <c r="R2005" i="31"/>
  <c r="Q2005" i="31"/>
  <c r="P2005" i="31"/>
  <c r="O2005" i="31"/>
  <c r="N2005" i="31"/>
  <c r="M2005" i="31"/>
  <c r="L2005" i="31"/>
  <c r="K2005" i="31"/>
  <c r="J2005" i="31"/>
  <c r="B2005" i="31"/>
  <c r="A2005" i="31"/>
  <c r="R2004" i="31"/>
  <c r="Q2004" i="31"/>
  <c r="P2004" i="31"/>
  <c r="O2004" i="31"/>
  <c r="N2004" i="31"/>
  <c r="M2004" i="31"/>
  <c r="L2004" i="31"/>
  <c r="K2004" i="31"/>
  <c r="J2004" i="31"/>
  <c r="B2004" i="31"/>
  <c r="A2004" i="31"/>
  <c r="R2003" i="31"/>
  <c r="Q2003" i="31"/>
  <c r="P2003" i="31"/>
  <c r="O2003" i="31"/>
  <c r="N2003" i="31"/>
  <c r="M2003" i="31"/>
  <c r="L2003" i="31"/>
  <c r="K2003" i="31"/>
  <c r="J2003" i="31"/>
  <c r="B2003" i="31"/>
  <c r="A2003" i="31"/>
  <c r="R2002" i="31"/>
  <c r="Q2002" i="31"/>
  <c r="P2002" i="31"/>
  <c r="O2002" i="31"/>
  <c r="N2002" i="31"/>
  <c r="M2002" i="31"/>
  <c r="L2002" i="31"/>
  <c r="K2002" i="31"/>
  <c r="J2002" i="31"/>
  <c r="B2002" i="31"/>
  <c r="A2002" i="31"/>
  <c r="R2001" i="31"/>
  <c r="Q2001" i="31"/>
  <c r="P2001" i="31"/>
  <c r="O2001" i="31"/>
  <c r="N2001" i="31"/>
  <c r="M2001" i="31"/>
  <c r="L2001" i="31"/>
  <c r="K2001" i="31"/>
  <c r="J2001" i="31"/>
  <c r="B2001" i="31"/>
  <c r="A2001" i="31"/>
  <c r="R2000" i="31"/>
  <c r="Q2000" i="31"/>
  <c r="P2000" i="31"/>
  <c r="O2000" i="31"/>
  <c r="N2000" i="31"/>
  <c r="M2000" i="31"/>
  <c r="L2000" i="31"/>
  <c r="K2000" i="31"/>
  <c r="J2000" i="31"/>
  <c r="B2000" i="31"/>
  <c r="A2000" i="31"/>
  <c r="R1999" i="31"/>
  <c r="Q1999" i="31"/>
  <c r="P1999" i="31"/>
  <c r="O1999" i="31"/>
  <c r="N1999" i="31"/>
  <c r="M1999" i="31"/>
  <c r="L1999" i="31"/>
  <c r="K1999" i="31"/>
  <c r="J1999" i="31"/>
  <c r="B1999" i="31"/>
  <c r="A1999" i="31"/>
  <c r="R1998" i="31"/>
  <c r="Q1998" i="31"/>
  <c r="P1998" i="31"/>
  <c r="O1998" i="31"/>
  <c r="N1998" i="31"/>
  <c r="M1998" i="31"/>
  <c r="L1998" i="31"/>
  <c r="K1998" i="31"/>
  <c r="J1998" i="31"/>
  <c r="B1998" i="31"/>
  <c r="A1998" i="31"/>
  <c r="R1997" i="31"/>
  <c r="Q1997" i="31"/>
  <c r="P1997" i="31"/>
  <c r="O1997" i="31"/>
  <c r="N1997" i="31"/>
  <c r="M1997" i="31"/>
  <c r="L1997" i="31"/>
  <c r="K1997" i="31"/>
  <c r="J1997" i="31"/>
  <c r="B1997" i="31"/>
  <c r="A1997" i="31"/>
  <c r="R1996" i="31"/>
  <c r="Q1996" i="31"/>
  <c r="P1996" i="31"/>
  <c r="O1996" i="31"/>
  <c r="N1996" i="31"/>
  <c r="M1996" i="31"/>
  <c r="L1996" i="31"/>
  <c r="K1996" i="31"/>
  <c r="J1996" i="31"/>
  <c r="B1996" i="31"/>
  <c r="A1996" i="31"/>
  <c r="R1995" i="31"/>
  <c r="Q1995" i="31"/>
  <c r="P1995" i="31"/>
  <c r="O1995" i="31"/>
  <c r="N1995" i="31"/>
  <c r="M1995" i="31"/>
  <c r="L1995" i="31"/>
  <c r="K1995" i="31"/>
  <c r="J1995" i="31"/>
  <c r="B1995" i="31"/>
  <c r="A1995" i="31"/>
  <c r="R1994" i="31"/>
  <c r="Q1994" i="31"/>
  <c r="P1994" i="31"/>
  <c r="O1994" i="31"/>
  <c r="N1994" i="31"/>
  <c r="M1994" i="31"/>
  <c r="L1994" i="31"/>
  <c r="K1994" i="31"/>
  <c r="J1994" i="31"/>
  <c r="B1994" i="31"/>
  <c r="A1994" i="31"/>
  <c r="R1993" i="31"/>
  <c r="Q1993" i="31"/>
  <c r="P1993" i="31"/>
  <c r="O1993" i="31"/>
  <c r="N1993" i="31"/>
  <c r="M1993" i="31"/>
  <c r="L1993" i="31"/>
  <c r="K1993" i="31"/>
  <c r="J1993" i="31"/>
  <c r="B1993" i="31"/>
  <c r="A1993" i="31"/>
  <c r="R1992" i="31"/>
  <c r="Q1992" i="31"/>
  <c r="P1992" i="31"/>
  <c r="O1992" i="31"/>
  <c r="N1992" i="31"/>
  <c r="M1992" i="31"/>
  <c r="L1992" i="31"/>
  <c r="K1992" i="31"/>
  <c r="J1992" i="31"/>
  <c r="B1992" i="31"/>
  <c r="A1992" i="31"/>
  <c r="R1991" i="31"/>
  <c r="Q1991" i="31"/>
  <c r="P1991" i="31"/>
  <c r="O1991" i="31"/>
  <c r="N1991" i="31"/>
  <c r="M1991" i="31"/>
  <c r="L1991" i="31"/>
  <c r="K1991" i="31"/>
  <c r="J1991" i="31"/>
  <c r="B1991" i="31"/>
  <c r="A1991" i="31"/>
  <c r="R1990" i="31"/>
  <c r="Q1990" i="31"/>
  <c r="P1990" i="31"/>
  <c r="O1990" i="31"/>
  <c r="N1990" i="31"/>
  <c r="M1990" i="31"/>
  <c r="L1990" i="31"/>
  <c r="K1990" i="31"/>
  <c r="J1990" i="31"/>
  <c r="B1990" i="31"/>
  <c r="A1990" i="31"/>
  <c r="Q1989" i="31"/>
  <c r="P1989" i="31"/>
  <c r="O1989" i="31"/>
  <c r="N1989" i="31"/>
  <c r="M1989" i="31"/>
  <c r="L1989" i="31"/>
  <c r="K1989" i="31"/>
  <c r="J1989" i="31"/>
  <c r="B1989" i="31"/>
  <c r="A1989" i="31"/>
  <c r="Q1988" i="31"/>
  <c r="P1988" i="31"/>
  <c r="O1988" i="31"/>
  <c r="N1988" i="31"/>
  <c r="M1988" i="31"/>
  <c r="L1988" i="31"/>
  <c r="K1988" i="31"/>
  <c r="J1988" i="31"/>
  <c r="B1988" i="31"/>
  <c r="A1988" i="31"/>
  <c r="Q1987" i="31"/>
  <c r="P1987" i="31"/>
  <c r="O1987" i="31"/>
  <c r="N1987" i="31"/>
  <c r="M1987" i="31"/>
  <c r="L1987" i="31"/>
  <c r="K1987" i="31"/>
  <c r="J1987" i="31"/>
  <c r="B1987" i="31"/>
  <c r="A1987" i="31"/>
  <c r="Q1986" i="31"/>
  <c r="P1986" i="31"/>
  <c r="O1986" i="31"/>
  <c r="N1986" i="31"/>
  <c r="M1986" i="31"/>
  <c r="L1986" i="31"/>
  <c r="K1986" i="31"/>
  <c r="J1986" i="31"/>
  <c r="B1986" i="31"/>
  <c r="A1986" i="31"/>
  <c r="Q1985" i="31"/>
  <c r="P1985" i="31"/>
  <c r="O1985" i="31"/>
  <c r="N1985" i="31"/>
  <c r="M1985" i="31"/>
  <c r="L1985" i="31"/>
  <c r="K1985" i="31"/>
  <c r="J1985" i="31"/>
  <c r="B1985" i="31"/>
  <c r="A1985" i="31"/>
  <c r="R1984" i="31"/>
  <c r="Q1984" i="31"/>
  <c r="P1984" i="31"/>
  <c r="O1984" i="31"/>
  <c r="N1984" i="31"/>
  <c r="M1984" i="31"/>
  <c r="L1984" i="31"/>
  <c r="K1984" i="31"/>
  <c r="J1984" i="31"/>
  <c r="B1984" i="31"/>
  <c r="A1984" i="31"/>
  <c r="R1983" i="31"/>
  <c r="Q1983" i="31"/>
  <c r="P1983" i="31"/>
  <c r="O1983" i="31"/>
  <c r="N1983" i="31"/>
  <c r="M1983" i="31"/>
  <c r="L1983" i="31"/>
  <c r="K1983" i="31"/>
  <c r="J1983" i="31"/>
  <c r="B1983" i="31"/>
  <c r="A1983" i="31"/>
  <c r="R1982" i="31"/>
  <c r="Q1982" i="31"/>
  <c r="P1982" i="31"/>
  <c r="O1982" i="31"/>
  <c r="N1982" i="31"/>
  <c r="M1982" i="31"/>
  <c r="L1982" i="31"/>
  <c r="K1982" i="31"/>
  <c r="J1982" i="31"/>
  <c r="B1982" i="31"/>
  <c r="A1982" i="31"/>
  <c r="R1981" i="31"/>
  <c r="Q1981" i="31"/>
  <c r="P1981" i="31"/>
  <c r="O1981" i="31"/>
  <c r="N1981" i="31"/>
  <c r="M1981" i="31"/>
  <c r="L1981" i="31"/>
  <c r="K1981" i="31"/>
  <c r="J1981" i="31"/>
  <c r="B1981" i="31"/>
  <c r="A1981" i="31"/>
  <c r="R1980" i="31"/>
  <c r="Q1980" i="31"/>
  <c r="P1980" i="31"/>
  <c r="O1980" i="31"/>
  <c r="N1980" i="31"/>
  <c r="M1980" i="31"/>
  <c r="L1980" i="31"/>
  <c r="K1980" i="31"/>
  <c r="J1980" i="31"/>
  <c r="B1980" i="31"/>
  <c r="A1980" i="31"/>
  <c r="R1979" i="31"/>
  <c r="Q1979" i="31"/>
  <c r="P1979" i="31"/>
  <c r="O1979" i="31"/>
  <c r="N1979" i="31"/>
  <c r="M1979" i="31"/>
  <c r="L1979" i="31"/>
  <c r="K1979" i="31"/>
  <c r="J1979" i="31"/>
  <c r="B1979" i="31"/>
  <c r="A1979" i="31"/>
  <c r="R1978" i="31"/>
  <c r="Q1978" i="31"/>
  <c r="P1978" i="31"/>
  <c r="O1978" i="31"/>
  <c r="N1978" i="31"/>
  <c r="M1978" i="31"/>
  <c r="L1978" i="31"/>
  <c r="K1978" i="31"/>
  <c r="J1978" i="31"/>
  <c r="B1978" i="31"/>
  <c r="A1978" i="31"/>
  <c r="R1977" i="31"/>
  <c r="Q1977" i="31"/>
  <c r="P1977" i="31"/>
  <c r="O1977" i="31"/>
  <c r="N1977" i="31"/>
  <c r="M1977" i="31"/>
  <c r="L1977" i="31"/>
  <c r="K1977" i="31"/>
  <c r="J1977" i="31"/>
  <c r="B1977" i="31"/>
  <c r="A1977" i="31"/>
  <c r="R1976" i="31"/>
  <c r="Q1976" i="31"/>
  <c r="P1976" i="31"/>
  <c r="O1976" i="31"/>
  <c r="N1976" i="31"/>
  <c r="M1976" i="31"/>
  <c r="L1976" i="31"/>
  <c r="K1976" i="31"/>
  <c r="J1976" i="31"/>
  <c r="B1976" i="31"/>
  <c r="A1976" i="31"/>
  <c r="R1975" i="31"/>
  <c r="Q1975" i="31"/>
  <c r="P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R1969" i="31"/>
  <c r="Q1969" i="31"/>
  <c r="P1969" i="31"/>
  <c r="O1969" i="31"/>
  <c r="N1969" i="31"/>
  <c r="M1969" i="31"/>
  <c r="K1969" i="31"/>
  <c r="J1969" i="31"/>
  <c r="B1969" i="31"/>
  <c r="A1969" i="31"/>
  <c r="R1968" i="31"/>
  <c r="Q1968" i="31"/>
  <c r="P1968" i="31"/>
  <c r="O1968" i="31"/>
  <c r="N1968" i="31"/>
  <c r="M1968" i="31"/>
  <c r="K1968" i="31"/>
  <c r="J1968" i="31"/>
  <c r="B1968" i="31"/>
  <c r="A1968" i="31"/>
  <c r="R1967" i="31"/>
  <c r="Q1967" i="31"/>
  <c r="P1967" i="31"/>
  <c r="O1967" i="31"/>
  <c r="N1967" i="31"/>
  <c r="M1967" i="31"/>
  <c r="K1967" i="31"/>
  <c r="J1967" i="31"/>
  <c r="B1967" i="31"/>
  <c r="A1967" i="31"/>
  <c r="R1966" i="31"/>
  <c r="Q1966" i="31"/>
  <c r="P1966" i="31"/>
  <c r="O1966" i="31"/>
  <c r="N1966" i="31"/>
  <c r="M1966" i="31"/>
  <c r="K1966" i="31"/>
  <c r="J1966" i="31"/>
  <c r="B1966" i="31"/>
  <c r="A1966" i="31"/>
  <c r="R1965" i="31"/>
  <c r="Q1965" i="31"/>
  <c r="P1965" i="31"/>
  <c r="O1965" i="31"/>
  <c r="N1965" i="31"/>
  <c r="M1965" i="31"/>
  <c r="K1965" i="31"/>
  <c r="J1965" i="31"/>
  <c r="B1965" i="31"/>
  <c r="A1965" i="31"/>
  <c r="R1964" i="31"/>
  <c r="Q1964" i="31"/>
  <c r="P1964" i="31"/>
  <c r="O1964" i="31"/>
  <c r="N1964" i="31"/>
  <c r="M1964" i="31"/>
  <c r="K1964" i="31"/>
  <c r="J1964" i="31"/>
  <c r="B1964" i="31"/>
  <c r="A1964" i="31"/>
  <c r="R1963" i="31"/>
  <c r="Q1963" i="31"/>
  <c r="P1963" i="31"/>
  <c r="O1963" i="31"/>
  <c r="N1963" i="31"/>
  <c r="M1963" i="31"/>
  <c r="K1963" i="31"/>
  <c r="J1963" i="31"/>
  <c r="B1963" i="31"/>
  <c r="A1963" i="31"/>
  <c r="R1962" i="31"/>
  <c r="Q1962" i="31"/>
  <c r="P1962" i="31"/>
  <c r="O1962" i="31"/>
  <c r="N1962" i="31"/>
  <c r="M1962" i="31"/>
  <c r="K1962" i="31"/>
  <c r="J1962" i="31"/>
  <c r="B1962" i="31"/>
  <c r="A1962" i="31"/>
  <c r="R1961" i="31"/>
  <c r="Q1961" i="31"/>
  <c r="P1961" i="31"/>
  <c r="O1961" i="31"/>
  <c r="N1961" i="31"/>
  <c r="M1961" i="31"/>
  <c r="K1961" i="31"/>
  <c r="J1961" i="31"/>
  <c r="B1961" i="31"/>
  <c r="A1961" i="31"/>
  <c r="R1960" i="31"/>
  <c r="Q1960" i="31"/>
  <c r="P1960" i="31"/>
  <c r="O1960" i="31"/>
  <c r="N1960" i="31"/>
  <c r="M1960" i="31"/>
  <c r="K1960" i="31"/>
  <c r="J1960" i="31"/>
  <c r="B1960" i="31"/>
  <c r="A1960" i="31"/>
  <c r="R1959" i="31"/>
  <c r="Q1959" i="31"/>
  <c r="P1959" i="31"/>
  <c r="O1959" i="31"/>
  <c r="N1959" i="31"/>
  <c r="M1959" i="31"/>
  <c r="K1959" i="31"/>
  <c r="J1959" i="31"/>
  <c r="B1959" i="31"/>
  <c r="A1959" i="31"/>
  <c r="R1958" i="31"/>
  <c r="Q1958" i="31"/>
  <c r="P1958" i="31"/>
  <c r="O1958" i="31"/>
  <c r="N1958" i="31"/>
  <c r="M1958" i="31"/>
  <c r="K1958" i="31"/>
  <c r="J1958" i="31"/>
  <c r="B1958" i="31"/>
  <c r="A1958" i="31"/>
  <c r="R1957" i="31"/>
  <c r="Q1957" i="31"/>
  <c r="P1957" i="31"/>
  <c r="O1957" i="31"/>
  <c r="N1957" i="31"/>
  <c r="M1957" i="31"/>
  <c r="K1957" i="31"/>
  <c r="J1957" i="31"/>
  <c r="B1957" i="31"/>
  <c r="A1957" i="31"/>
  <c r="R1956" i="31"/>
  <c r="Q1956" i="31"/>
  <c r="P1956" i="31"/>
  <c r="O1956" i="31"/>
  <c r="N1956" i="31"/>
  <c r="M1956" i="31"/>
  <c r="K1956" i="31"/>
  <c r="J1956" i="31"/>
  <c r="B1956" i="31"/>
  <c r="A1956" i="31"/>
  <c r="R1955" i="31"/>
  <c r="Q1955" i="31"/>
  <c r="P1955" i="31"/>
  <c r="O1955" i="31"/>
  <c r="N1955" i="31"/>
  <c r="M1955" i="31"/>
  <c r="K1955" i="31"/>
  <c r="J1955" i="31"/>
  <c r="B1955" i="31"/>
  <c r="A1955" i="31"/>
  <c r="R1954" i="31"/>
  <c r="Q1954" i="31"/>
  <c r="P1954" i="31"/>
  <c r="O1954" i="31"/>
  <c r="N1954" i="31"/>
  <c r="M1954" i="31"/>
  <c r="K1954" i="31"/>
  <c r="J1954" i="31"/>
  <c r="B1954" i="31"/>
  <c r="A1954" i="31"/>
  <c r="R1953" i="31"/>
  <c r="Q1953" i="31"/>
  <c r="P1953" i="31"/>
  <c r="O1953" i="31"/>
  <c r="N1953" i="31"/>
  <c r="M1953" i="31"/>
  <c r="K1953" i="31"/>
  <c r="J1953" i="31"/>
  <c r="B1953" i="31"/>
  <c r="A1953" i="31"/>
  <c r="R1952" i="31"/>
  <c r="Q1952" i="31"/>
  <c r="P1952" i="31"/>
  <c r="O1952" i="31"/>
  <c r="N1952" i="31"/>
  <c r="M1952" i="31"/>
  <c r="K1952" i="31"/>
  <c r="J1952" i="31"/>
  <c r="B1952" i="31"/>
  <c r="A1952" i="31"/>
  <c r="R1951" i="31"/>
  <c r="Q1951" i="31"/>
  <c r="P1951" i="31"/>
  <c r="O1951" i="31"/>
  <c r="N1951" i="31"/>
  <c r="M1951" i="31"/>
  <c r="K1951" i="31"/>
  <c r="J1951" i="31"/>
  <c r="B1951" i="31"/>
  <c r="A1951" i="31"/>
  <c r="R1950" i="31"/>
  <c r="Q1950" i="31"/>
  <c r="P1950" i="31"/>
  <c r="O1950" i="31"/>
  <c r="N1950" i="31"/>
  <c r="M1950" i="31"/>
  <c r="K1950" i="31"/>
  <c r="J1950" i="31"/>
  <c r="B1950" i="31"/>
  <c r="A1950" i="31"/>
  <c r="R1949" i="31"/>
  <c r="Q1949" i="31"/>
  <c r="P1949" i="31"/>
  <c r="O1949" i="31"/>
  <c r="N1949" i="31"/>
  <c r="M1949" i="31"/>
  <c r="K1949" i="31"/>
  <c r="J1949" i="31"/>
  <c r="B1949" i="31"/>
  <c r="A1949" i="31"/>
  <c r="R1948" i="31"/>
  <c r="Q1948" i="31"/>
  <c r="P1948" i="31"/>
  <c r="O1948" i="31"/>
  <c r="N1948" i="31"/>
  <c r="M1948" i="31"/>
  <c r="K1948" i="31"/>
  <c r="J1948" i="31"/>
  <c r="B1948" i="31"/>
  <c r="A1948" i="31"/>
  <c r="R1947" i="31"/>
  <c r="Q1947" i="31"/>
  <c r="P1947" i="31"/>
  <c r="O1947" i="31"/>
  <c r="N1947" i="31"/>
  <c r="M1947" i="31"/>
  <c r="K1947" i="31"/>
  <c r="J1947" i="31"/>
  <c r="B1947" i="31"/>
  <c r="A1947" i="31"/>
  <c r="R1946" i="31"/>
  <c r="Q1946" i="31"/>
  <c r="P1946" i="31"/>
  <c r="O1946" i="31"/>
  <c r="N1946" i="31"/>
  <c r="M1946" i="31"/>
  <c r="K1946" i="31"/>
  <c r="J1946" i="31"/>
  <c r="B1946" i="31"/>
  <c r="A1946" i="31"/>
  <c r="R1945" i="31"/>
  <c r="Q1945" i="31"/>
  <c r="P1945" i="31"/>
  <c r="O1945" i="31"/>
  <c r="N1945" i="31"/>
  <c r="M1945" i="31"/>
  <c r="K1945" i="31"/>
  <c r="J1945" i="31"/>
  <c r="B1945" i="31"/>
  <c r="A1945" i="31"/>
  <c r="R1944" i="31"/>
  <c r="Q1944" i="31"/>
  <c r="P1944" i="31"/>
  <c r="O1944" i="31"/>
  <c r="N1944" i="31"/>
  <c r="M1944" i="31"/>
  <c r="K1944" i="31"/>
  <c r="J1944" i="31"/>
  <c r="B1944" i="31"/>
  <c r="A1944" i="31"/>
  <c r="R1943" i="31"/>
  <c r="Q1943" i="31"/>
  <c r="P1943" i="31"/>
  <c r="O1943" i="31"/>
  <c r="N1943" i="31"/>
  <c r="M1943" i="31"/>
  <c r="K1943" i="31"/>
  <c r="J1943" i="31"/>
  <c r="B1943" i="31"/>
  <c r="A1943" i="31"/>
  <c r="R1942" i="31"/>
  <c r="Q1942" i="31"/>
  <c r="P1942" i="31"/>
  <c r="O1942" i="31"/>
  <c r="N1942" i="31"/>
  <c r="M1942" i="31"/>
  <c r="K1942" i="31"/>
  <c r="J1942" i="31"/>
  <c r="B1942" i="31"/>
  <c r="A1942" i="31"/>
  <c r="R1941" i="31"/>
  <c r="Q1941" i="31"/>
  <c r="P1941" i="31"/>
  <c r="O1941" i="31"/>
  <c r="N1941" i="31"/>
  <c r="M1941" i="31"/>
  <c r="K1941" i="31"/>
  <c r="J1941" i="31"/>
  <c r="B1941" i="31"/>
  <c r="A1941" i="31"/>
  <c r="R1940" i="31"/>
  <c r="Q1940" i="31"/>
  <c r="P1940" i="31"/>
  <c r="O1940" i="31"/>
  <c r="N1940" i="31"/>
  <c r="M1940" i="31"/>
  <c r="K1940" i="31"/>
  <c r="J1940" i="31"/>
  <c r="B1940" i="31"/>
  <c r="A1940" i="31"/>
  <c r="R1939" i="31"/>
  <c r="Q1939" i="31"/>
  <c r="P1939" i="31"/>
  <c r="O1939" i="31"/>
  <c r="N1939" i="31"/>
  <c r="M1939" i="31"/>
  <c r="K1939" i="31"/>
  <c r="J1939" i="31"/>
  <c r="B1939" i="31"/>
  <c r="A1939" i="31"/>
  <c r="R1938" i="31"/>
  <c r="Q1938" i="31"/>
  <c r="P1938" i="31"/>
  <c r="O1938" i="31"/>
  <c r="N1938" i="31"/>
  <c r="M1938" i="31"/>
  <c r="K1938" i="31"/>
  <c r="J1938" i="31"/>
  <c r="B1938" i="31"/>
  <c r="A1938" i="31"/>
  <c r="R1937" i="31"/>
  <c r="Q1937" i="31"/>
  <c r="P1937" i="31"/>
  <c r="O1937" i="31"/>
  <c r="N1937" i="31"/>
  <c r="M1937" i="31"/>
  <c r="K1937" i="31"/>
  <c r="J1937" i="31"/>
  <c r="B1937" i="31"/>
  <c r="A1937" i="31"/>
  <c r="R1936" i="31"/>
  <c r="Q1936" i="31"/>
  <c r="P1936" i="31"/>
  <c r="O1936" i="31"/>
  <c r="N1936" i="31"/>
  <c r="M1936" i="31"/>
  <c r="K1936" i="31"/>
  <c r="J1936" i="31"/>
  <c r="B1936" i="31"/>
  <c r="A1936" i="31"/>
  <c r="R1935" i="31"/>
  <c r="Q1935" i="31"/>
  <c r="P1935" i="31"/>
  <c r="O1935" i="31"/>
  <c r="N1935" i="31"/>
  <c r="M1935" i="31"/>
  <c r="K1935" i="31"/>
  <c r="J1935" i="31"/>
  <c r="B1935" i="31"/>
  <c r="A1935" i="31"/>
  <c r="R1934" i="31"/>
  <c r="Q1934" i="31"/>
  <c r="P1934" i="31"/>
  <c r="O1934" i="31"/>
  <c r="N1934" i="31"/>
  <c r="M1934" i="31"/>
  <c r="K1934" i="31"/>
  <c r="J1934" i="31"/>
  <c r="B1934" i="31"/>
  <c r="A1934" i="31"/>
  <c r="R1933" i="31"/>
  <c r="Q1933" i="31"/>
  <c r="P1933" i="31"/>
  <c r="O1933" i="31"/>
  <c r="N1933" i="31"/>
  <c r="M1933" i="31"/>
  <c r="K1933" i="31"/>
  <c r="J1933" i="31"/>
  <c r="B1933" i="31"/>
  <c r="A1933" i="31"/>
  <c r="R1932" i="31"/>
  <c r="Q1932" i="31"/>
  <c r="P1932" i="31"/>
  <c r="O1932" i="31"/>
  <c r="N1932" i="31"/>
  <c r="M1932" i="31"/>
  <c r="K1932" i="31"/>
  <c r="J1932" i="31"/>
  <c r="B1932" i="31"/>
  <c r="A1932" i="31"/>
  <c r="R1931" i="31"/>
  <c r="Q1931" i="31"/>
  <c r="P1931" i="31"/>
  <c r="O1931" i="31"/>
  <c r="N1931" i="31"/>
  <c r="M1931" i="31"/>
  <c r="K1931" i="31"/>
  <c r="J1931" i="31"/>
  <c r="B1931" i="31"/>
  <c r="A1931" i="31"/>
  <c r="R1930" i="31"/>
  <c r="Q1930" i="31"/>
  <c r="P1930" i="31"/>
  <c r="O1930" i="31"/>
  <c r="N1930" i="31"/>
  <c r="M1930" i="31"/>
  <c r="K1930" i="31"/>
  <c r="J1930" i="31"/>
  <c r="B1930" i="31"/>
  <c r="A1930" i="31"/>
  <c r="R1929" i="31"/>
  <c r="Q1929" i="31"/>
  <c r="P1929" i="31"/>
  <c r="O1929" i="31"/>
  <c r="N1929" i="31"/>
  <c r="M1929" i="31"/>
  <c r="K1929" i="31"/>
  <c r="J1929" i="31"/>
  <c r="B1929" i="31"/>
  <c r="A1929" i="31"/>
  <c r="R1928" i="31"/>
  <c r="Q1928" i="31"/>
  <c r="P1928" i="31"/>
  <c r="O1928" i="31"/>
  <c r="N1928" i="31"/>
  <c r="M1928" i="31"/>
  <c r="K1928" i="31"/>
  <c r="J1928" i="31"/>
  <c r="B1928" i="31"/>
  <c r="A1928" i="31"/>
  <c r="R1927" i="31"/>
  <c r="Q1927" i="31"/>
  <c r="P1927" i="31"/>
  <c r="O1927" i="31"/>
  <c r="N1927" i="31"/>
  <c r="M1927" i="31"/>
  <c r="K1927" i="31"/>
  <c r="J1927" i="31"/>
  <c r="B1927" i="31"/>
  <c r="A1927" i="31"/>
  <c r="R1926" i="31"/>
  <c r="Q1926" i="31"/>
  <c r="P1926" i="31"/>
  <c r="O1926" i="31"/>
  <c r="N1926" i="31"/>
  <c r="M1926" i="31"/>
  <c r="K1926" i="31"/>
  <c r="J1926" i="31"/>
  <c r="B1926" i="31"/>
  <c r="A1926" i="31"/>
  <c r="R1925" i="31"/>
  <c r="Q1925" i="31"/>
  <c r="P1925" i="31"/>
  <c r="O1925" i="31"/>
  <c r="N1925" i="31"/>
  <c r="M1925" i="31"/>
  <c r="K1925" i="31"/>
  <c r="J1925" i="31"/>
  <c r="B1925" i="31"/>
  <c r="A1925" i="31"/>
  <c r="R1924" i="31"/>
  <c r="Q1924" i="31"/>
  <c r="P1924" i="31"/>
  <c r="O1924" i="31"/>
  <c r="N1924" i="31"/>
  <c r="M1924" i="31"/>
  <c r="K1924" i="31"/>
  <c r="J1924" i="31"/>
  <c r="B1924" i="31"/>
  <c r="A1924" i="31"/>
  <c r="R1923" i="31"/>
  <c r="Q1923" i="31"/>
  <c r="P1923" i="31"/>
  <c r="O1923" i="31"/>
  <c r="N1923" i="31"/>
  <c r="M1923" i="31"/>
  <c r="K1923" i="31"/>
  <c r="J1923" i="31"/>
  <c r="B1923" i="31"/>
  <c r="A1923" i="31"/>
  <c r="R1922" i="31"/>
  <c r="Q1922" i="31"/>
  <c r="P1922" i="31"/>
  <c r="O1922" i="31"/>
  <c r="N1922" i="31"/>
  <c r="M1922" i="31"/>
  <c r="K1922" i="31"/>
  <c r="J1922" i="31"/>
  <c r="B1922" i="31"/>
  <c r="A1922" i="31"/>
  <c r="R1921" i="31"/>
  <c r="Q1921" i="31"/>
  <c r="P1921" i="31"/>
  <c r="O1921" i="31"/>
  <c r="N1921" i="31"/>
  <c r="M1921" i="31"/>
  <c r="K1921" i="31"/>
  <c r="J1921" i="31"/>
  <c r="B1921" i="31"/>
  <c r="A1921" i="31"/>
  <c r="R1920" i="31"/>
  <c r="Q1920" i="31"/>
  <c r="P1920" i="31"/>
  <c r="O1920" i="31"/>
  <c r="N1920" i="31"/>
  <c r="M1920" i="31"/>
  <c r="K1920" i="31"/>
  <c r="J1920" i="31"/>
  <c r="B1920" i="31"/>
  <c r="A1920" i="31"/>
  <c r="R1919" i="31"/>
  <c r="Q1919" i="31"/>
  <c r="P1919" i="31"/>
  <c r="O1919" i="31"/>
  <c r="N1919" i="31"/>
  <c r="M1919" i="31"/>
  <c r="K1919" i="31"/>
  <c r="J1919" i="31"/>
  <c r="B1919" i="31"/>
  <c r="A1919" i="31"/>
  <c r="R1918" i="31"/>
  <c r="Q1918" i="31"/>
  <c r="P1918" i="31"/>
  <c r="O1918" i="31"/>
  <c r="N1918" i="31"/>
  <c r="M1918" i="31"/>
  <c r="K1918" i="31"/>
  <c r="J1918" i="31"/>
  <c r="B1918" i="31"/>
  <c r="A1918" i="31"/>
  <c r="R1917" i="31"/>
  <c r="Q1917" i="31"/>
  <c r="P1917" i="31"/>
  <c r="O1917" i="31"/>
  <c r="N1917" i="31"/>
  <c r="M1917" i="31"/>
  <c r="K1917" i="31"/>
  <c r="J1917" i="31"/>
  <c r="B1917" i="31"/>
  <c r="A1917" i="31"/>
  <c r="R1916" i="31"/>
  <c r="Q1916" i="31"/>
  <c r="P1916" i="31"/>
  <c r="O1916" i="31"/>
  <c r="N1916" i="31"/>
  <c r="M1916" i="31"/>
  <c r="K1916" i="31"/>
  <c r="J1916" i="31"/>
  <c r="B1916" i="31"/>
  <c r="A1916" i="31"/>
  <c r="R1915" i="31"/>
  <c r="Q1915" i="31"/>
  <c r="P1915" i="31"/>
  <c r="O1915" i="31"/>
  <c r="N1915" i="31"/>
  <c r="M1915" i="31"/>
  <c r="K1915" i="31"/>
  <c r="J1915" i="31"/>
  <c r="B1915" i="31"/>
  <c r="A1915" i="31"/>
  <c r="R1914" i="31"/>
  <c r="Q1914" i="31"/>
  <c r="P1914" i="31"/>
  <c r="O1914" i="31"/>
  <c r="N1914" i="31"/>
  <c r="M1914" i="31"/>
  <c r="K1914" i="31"/>
  <c r="J1914" i="31"/>
  <c r="B1914" i="31"/>
  <c r="A1914" i="31"/>
  <c r="R1913" i="31"/>
  <c r="Q1913" i="31"/>
  <c r="P1913" i="31"/>
  <c r="O1913" i="31"/>
  <c r="N1913" i="31"/>
  <c r="M1913" i="31"/>
  <c r="K1913" i="31"/>
  <c r="J1913" i="31"/>
  <c r="B1913" i="31"/>
  <c r="A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R1904" i="31"/>
  <c r="Q1904" i="31"/>
  <c r="P1904" i="31"/>
  <c r="O1904" i="31"/>
  <c r="N1904" i="31"/>
  <c r="M1904" i="31"/>
  <c r="K1904" i="31"/>
  <c r="J1904" i="31"/>
  <c r="B1904" i="31"/>
  <c r="A1904" i="31"/>
  <c r="R1903" i="31"/>
  <c r="Q1903" i="31"/>
  <c r="P1903" i="31"/>
  <c r="O1903" i="31"/>
  <c r="N1903" i="31"/>
  <c r="M1903" i="31"/>
  <c r="K1903" i="31"/>
  <c r="J1903" i="31"/>
  <c r="B1903" i="31"/>
  <c r="A1903" i="31"/>
  <c r="R1902" i="31"/>
  <c r="Q1902" i="31"/>
  <c r="P1902" i="31"/>
  <c r="O1902" i="31"/>
  <c r="N1902" i="31"/>
  <c r="M1902" i="31"/>
  <c r="K1902" i="31"/>
  <c r="J1902" i="31"/>
  <c r="B1902" i="31"/>
  <c r="A1902" i="31"/>
  <c r="R1901" i="31"/>
  <c r="Q1901" i="31"/>
  <c r="P1901" i="31"/>
  <c r="O1901" i="31"/>
  <c r="N1901" i="31"/>
  <c r="M1901" i="31"/>
  <c r="K1901" i="31"/>
  <c r="J1901" i="31"/>
  <c r="B1901" i="31"/>
  <c r="A1901" i="31"/>
  <c r="R1900" i="31"/>
  <c r="Q1900" i="31"/>
  <c r="P1900" i="31"/>
  <c r="O1900" i="31"/>
  <c r="N1900" i="31"/>
  <c r="M1900" i="31"/>
  <c r="K1900" i="31"/>
  <c r="J1900" i="31"/>
  <c r="B1900" i="31"/>
  <c r="A1900" i="31"/>
  <c r="R1899" i="31"/>
  <c r="Q1899" i="31"/>
  <c r="P1899" i="31"/>
  <c r="O1899" i="31"/>
  <c r="N1899" i="31"/>
  <c r="M1899" i="31"/>
  <c r="K1899" i="31"/>
  <c r="J1899" i="31"/>
  <c r="B1899" i="31"/>
  <c r="A1899" i="31"/>
  <c r="R1898" i="31"/>
  <c r="Q1898" i="31"/>
  <c r="P1898" i="31"/>
  <c r="O1898" i="31"/>
  <c r="N1898" i="31"/>
  <c r="M1898" i="31"/>
  <c r="K1898" i="31"/>
  <c r="J1898" i="31"/>
  <c r="B1898" i="31"/>
  <c r="A1898" i="31"/>
  <c r="R1897" i="31"/>
  <c r="Q1897" i="31"/>
  <c r="P1897" i="31"/>
  <c r="O1897" i="31"/>
  <c r="N1897" i="31"/>
  <c r="M1897" i="31"/>
  <c r="K1897" i="31"/>
  <c r="J1897" i="31"/>
  <c r="B1897" i="31"/>
  <c r="A1897" i="31"/>
  <c r="R1896" i="31"/>
  <c r="Q1896" i="31"/>
  <c r="P1896" i="31"/>
  <c r="O1896" i="31"/>
  <c r="N1896" i="31"/>
  <c r="M1896" i="31"/>
  <c r="K1896" i="31"/>
  <c r="J1896" i="31"/>
  <c r="B1896" i="31"/>
  <c r="A1896" i="31"/>
  <c r="R1895" i="31"/>
  <c r="Q1895" i="31"/>
  <c r="P1895" i="31"/>
  <c r="O1895" i="31"/>
  <c r="N1895" i="31"/>
  <c r="M1895" i="31"/>
  <c r="K1895" i="31"/>
  <c r="J1895" i="31"/>
  <c r="B1895" i="31"/>
  <c r="A1895" i="31"/>
  <c r="R1894" i="31"/>
  <c r="Q1894" i="31"/>
  <c r="P1894" i="31"/>
  <c r="O1894" i="31"/>
  <c r="N1894" i="31"/>
  <c r="M1894" i="31"/>
  <c r="K1894" i="31"/>
  <c r="J1894" i="31"/>
  <c r="B1894" i="31"/>
  <c r="A1894" i="31"/>
  <c r="R1893" i="31"/>
  <c r="Q1893" i="31"/>
  <c r="P1893" i="31"/>
  <c r="O1893" i="31"/>
  <c r="N1893" i="31"/>
  <c r="M1893" i="31"/>
  <c r="K1893" i="31"/>
  <c r="J1893" i="31"/>
  <c r="B1893" i="31"/>
  <c r="A1893" i="31"/>
  <c r="R1892" i="31"/>
  <c r="Q1892" i="31"/>
  <c r="P1892" i="31"/>
  <c r="O1892" i="31"/>
  <c r="N1892" i="31"/>
  <c r="M1892" i="31"/>
  <c r="K1892" i="31"/>
  <c r="J1892" i="31"/>
  <c r="B1892" i="31"/>
  <c r="A1892" i="31"/>
  <c r="R1891" i="31"/>
  <c r="Q1891" i="31"/>
  <c r="P1891" i="31"/>
  <c r="O1891" i="31"/>
  <c r="N1891" i="31"/>
  <c r="M1891" i="31"/>
  <c r="K1891" i="31"/>
  <c r="J1891" i="31"/>
  <c r="B1891" i="31"/>
  <c r="A1891" i="31"/>
  <c r="R1890" i="31"/>
  <c r="Q1890" i="31"/>
  <c r="P1890" i="31"/>
  <c r="O1890" i="31"/>
  <c r="N1890" i="31"/>
  <c r="M1890" i="31"/>
  <c r="K1890" i="31"/>
  <c r="J1890" i="31"/>
  <c r="B1890" i="31"/>
  <c r="A1890" i="31"/>
  <c r="R1889" i="31"/>
  <c r="Q1889" i="31"/>
  <c r="P1889" i="31"/>
  <c r="O1889" i="31"/>
  <c r="N1889" i="31"/>
  <c r="M1889" i="31"/>
  <c r="K1889" i="31"/>
  <c r="J1889" i="31"/>
  <c r="B1889" i="31"/>
  <c r="A1889" i="31"/>
  <c r="R1888" i="31"/>
  <c r="Q1888" i="31"/>
  <c r="P1888" i="31"/>
  <c r="O1888" i="31"/>
  <c r="N1888" i="31"/>
  <c r="M1888" i="31"/>
  <c r="K1888" i="31"/>
  <c r="J1888" i="31"/>
  <c r="B1888" i="31"/>
  <c r="A1888" i="31"/>
  <c r="R1887" i="31"/>
  <c r="Q1887" i="31"/>
  <c r="P1887" i="31"/>
  <c r="O1887" i="31"/>
  <c r="N1887" i="31"/>
  <c r="M1887" i="31"/>
  <c r="K1887" i="31"/>
  <c r="J1887" i="31"/>
  <c r="B1887" i="31"/>
  <c r="A1887" i="31"/>
  <c r="R1886" i="31"/>
  <c r="Q1886" i="31"/>
  <c r="P1886" i="31"/>
  <c r="O1886" i="31"/>
  <c r="N1886" i="31"/>
  <c r="M1886" i="31"/>
  <c r="K1886" i="31"/>
  <c r="J1886" i="31"/>
  <c r="B1886" i="31"/>
  <c r="A1886" i="31"/>
  <c r="R1885" i="31"/>
  <c r="Q1885" i="31"/>
  <c r="P1885" i="31"/>
  <c r="O1885" i="31"/>
  <c r="N1885" i="31"/>
  <c r="M1885" i="31"/>
  <c r="K1885" i="31"/>
  <c r="J1885" i="31"/>
  <c r="B1885" i="31"/>
  <c r="A1885" i="31"/>
  <c r="R1884" i="31"/>
  <c r="Q1884" i="31"/>
  <c r="P1884" i="31"/>
  <c r="O1884" i="31"/>
  <c r="N1884" i="31"/>
  <c r="M1884" i="31"/>
  <c r="K1884" i="31"/>
  <c r="J1884" i="31"/>
  <c r="B1884" i="31"/>
  <c r="A1884" i="31"/>
  <c r="R1883" i="31"/>
  <c r="Q1883" i="31"/>
  <c r="P1883" i="31"/>
  <c r="O1883" i="31"/>
  <c r="N1883" i="31"/>
  <c r="M1883" i="31"/>
  <c r="K1883" i="31"/>
  <c r="J1883" i="31"/>
  <c r="B1883" i="31"/>
  <c r="A1883" i="31"/>
  <c r="R1882" i="31"/>
  <c r="Q1882" i="31"/>
  <c r="P1882" i="31"/>
  <c r="O1882" i="31"/>
  <c r="N1882" i="31"/>
  <c r="M1882" i="31"/>
  <c r="K1882" i="31"/>
  <c r="J1882" i="31"/>
  <c r="B1882" i="31"/>
  <c r="A1882" i="31"/>
  <c r="R1881" i="31"/>
  <c r="Q1881" i="31"/>
  <c r="P1881" i="31"/>
  <c r="O1881" i="31"/>
  <c r="N1881" i="31"/>
  <c r="M1881" i="31"/>
  <c r="K1881" i="31"/>
  <c r="J1881" i="31"/>
  <c r="B1881" i="31"/>
  <c r="A1881" i="31"/>
  <c r="R1880" i="31"/>
  <c r="Q1880" i="31"/>
  <c r="P1880" i="31"/>
  <c r="O1880" i="31"/>
  <c r="N1880" i="31"/>
  <c r="M1880" i="31"/>
  <c r="K1880" i="31"/>
  <c r="J1880" i="31"/>
  <c r="B1880" i="31"/>
  <c r="A1880" i="31"/>
  <c r="R1879" i="31"/>
  <c r="Q1879" i="31"/>
  <c r="P1879" i="31"/>
  <c r="O1879" i="31"/>
  <c r="N1879" i="31"/>
  <c r="M1879" i="31"/>
  <c r="K1879" i="31"/>
  <c r="J1879" i="31"/>
  <c r="B1879" i="31"/>
  <c r="A1879" i="31"/>
  <c r="R1878" i="31"/>
  <c r="Q1878" i="31"/>
  <c r="P1878" i="31"/>
  <c r="O1878" i="31"/>
  <c r="N1878" i="31"/>
  <c r="M1878" i="31"/>
  <c r="K1878" i="31"/>
  <c r="J1878" i="31"/>
  <c r="B1878" i="31"/>
  <c r="A1878" i="31"/>
  <c r="R1877" i="31"/>
  <c r="Q1877" i="31"/>
  <c r="P1877" i="31"/>
  <c r="O1877" i="31"/>
  <c r="N1877" i="31"/>
  <c r="M1877" i="31"/>
  <c r="K1877" i="31"/>
  <c r="J1877" i="31"/>
  <c r="B1877" i="31"/>
  <c r="A1877" i="31"/>
  <c r="R1876" i="31"/>
  <c r="Q1876" i="31"/>
  <c r="P1876" i="31"/>
  <c r="O1876" i="31"/>
  <c r="N1876" i="31"/>
  <c r="M1876" i="31"/>
  <c r="K1876" i="31"/>
  <c r="J1876" i="31"/>
  <c r="B1876" i="31"/>
  <c r="A1876" i="31"/>
  <c r="R1875" i="31"/>
  <c r="Q1875" i="31"/>
  <c r="P1875" i="31"/>
  <c r="O1875" i="31"/>
  <c r="N1875" i="31"/>
  <c r="M1875" i="31"/>
  <c r="K1875" i="31"/>
  <c r="J1875" i="31"/>
  <c r="B1875" i="31"/>
  <c r="A1875" i="31"/>
  <c r="R1874" i="31"/>
  <c r="Q1874" i="31"/>
  <c r="P1874" i="31"/>
  <c r="O1874" i="31"/>
  <c r="N1874" i="31"/>
  <c r="M1874" i="31"/>
  <c r="K1874" i="31"/>
  <c r="J1874" i="31"/>
  <c r="B1874" i="31"/>
  <c r="A1874" i="31"/>
  <c r="R1873" i="31"/>
  <c r="Q1873" i="31"/>
  <c r="P1873" i="31"/>
  <c r="O1873" i="31"/>
  <c r="N1873" i="31"/>
  <c r="M1873" i="31"/>
  <c r="K1873" i="31"/>
  <c r="J1873" i="31"/>
  <c r="B1873" i="31"/>
  <c r="A1873" i="31"/>
  <c r="R1872" i="31"/>
  <c r="Q1872" i="31"/>
  <c r="P1872" i="31"/>
  <c r="O1872" i="31"/>
  <c r="N1872" i="31"/>
  <c r="M1872" i="31"/>
  <c r="K1872" i="31"/>
  <c r="J1872" i="31"/>
  <c r="B1872" i="31"/>
  <c r="A1872" i="31"/>
  <c r="R1871" i="31"/>
  <c r="Q1871" i="31"/>
  <c r="P1871" i="31"/>
  <c r="O1871" i="31"/>
  <c r="N1871" i="31"/>
  <c r="M1871" i="31"/>
  <c r="K1871" i="31"/>
  <c r="J1871" i="31"/>
  <c r="B1871" i="31"/>
  <c r="A1871" i="31"/>
  <c r="R1870" i="31"/>
  <c r="Q1870" i="31"/>
  <c r="P1870" i="31"/>
  <c r="O1870" i="31"/>
  <c r="N1870" i="31"/>
  <c r="M1870" i="31"/>
  <c r="K1870" i="31"/>
  <c r="J1870" i="31"/>
  <c r="B1870" i="31"/>
  <c r="A1870" i="31"/>
  <c r="R1869" i="31"/>
  <c r="Q1869" i="31"/>
  <c r="P1869" i="31"/>
  <c r="O1869" i="31"/>
  <c r="N1869" i="31"/>
  <c r="M1869" i="31"/>
  <c r="K1869" i="31"/>
  <c r="J1869" i="31"/>
  <c r="B1869" i="31"/>
  <c r="A1869" i="31"/>
  <c r="R1868" i="31"/>
  <c r="Q1868" i="31"/>
  <c r="P1868" i="31"/>
  <c r="O1868" i="31"/>
  <c r="N1868" i="31"/>
  <c r="M1868" i="31"/>
  <c r="K1868" i="31"/>
  <c r="J1868" i="31"/>
  <c r="B1868" i="31"/>
  <c r="A1868" i="31"/>
  <c r="R1867" i="31"/>
  <c r="Q1867" i="31"/>
  <c r="P1867" i="31"/>
  <c r="O1867" i="31"/>
  <c r="N1867" i="31"/>
  <c r="M1867" i="31"/>
  <c r="K1867" i="31"/>
  <c r="J1867" i="31"/>
  <c r="B1867" i="31"/>
  <c r="A1867" i="31"/>
  <c r="R1866" i="31"/>
  <c r="Q1866" i="31"/>
  <c r="P1866" i="31"/>
  <c r="O1866" i="31"/>
  <c r="N1866" i="31"/>
  <c r="M1866" i="31"/>
  <c r="K1866" i="31"/>
  <c r="J1866" i="31"/>
  <c r="B1866" i="31"/>
  <c r="A1866" i="31"/>
  <c r="R1865" i="31"/>
  <c r="Q1865" i="31"/>
  <c r="P1865" i="31"/>
  <c r="O1865" i="31"/>
  <c r="N1865" i="31"/>
  <c r="M1865" i="31"/>
  <c r="K1865" i="31"/>
  <c r="J1865" i="31"/>
  <c r="B1865" i="31"/>
  <c r="A1865" i="31"/>
  <c r="R1864" i="31"/>
  <c r="Q1864" i="31"/>
  <c r="P1864" i="31"/>
  <c r="O1864" i="31"/>
  <c r="N1864" i="31"/>
  <c r="M1864" i="31"/>
  <c r="K1864" i="31"/>
  <c r="J1864" i="31"/>
  <c r="B1864" i="31"/>
  <c r="A1864" i="31"/>
  <c r="R1863" i="31"/>
  <c r="Q1863" i="31"/>
  <c r="P1863" i="31"/>
  <c r="O1863" i="31"/>
  <c r="N1863" i="31"/>
  <c r="M1863" i="31"/>
  <c r="K1863" i="31"/>
  <c r="J1863" i="31"/>
  <c r="B1863" i="31"/>
  <c r="A1863" i="31"/>
  <c r="R1862" i="31"/>
  <c r="Q1862" i="31"/>
  <c r="P1862" i="31"/>
  <c r="O1862" i="31"/>
  <c r="N1862" i="31"/>
  <c r="M1862" i="31"/>
  <c r="K1862" i="31"/>
  <c r="J1862" i="31"/>
  <c r="B1862" i="31"/>
  <c r="A1862" i="31"/>
  <c r="R1861" i="31"/>
  <c r="Q1861" i="31"/>
  <c r="P1861" i="31"/>
  <c r="O1861" i="31"/>
  <c r="N1861" i="31"/>
  <c r="M1861" i="31"/>
  <c r="K1861" i="31"/>
  <c r="J1861" i="31"/>
  <c r="B1861" i="31"/>
  <c r="A1861" i="31"/>
  <c r="R1860" i="31"/>
  <c r="Q1860" i="31"/>
  <c r="P1860" i="31"/>
  <c r="O1860" i="31"/>
  <c r="N1860" i="31"/>
  <c r="M1860" i="31"/>
  <c r="K1860" i="31"/>
  <c r="J1860" i="31"/>
  <c r="B1860" i="31"/>
  <c r="A1860" i="31"/>
  <c r="R1859" i="31"/>
  <c r="Q1859" i="31"/>
  <c r="P1859" i="31"/>
  <c r="O1859" i="31"/>
  <c r="N1859" i="31"/>
  <c r="M1859" i="31"/>
  <c r="K1859" i="31"/>
  <c r="J1859" i="31"/>
  <c r="B1859" i="31"/>
  <c r="A1859" i="31"/>
  <c r="R1858" i="31"/>
  <c r="Q1858" i="31"/>
  <c r="P1858" i="31"/>
  <c r="O1858" i="31"/>
  <c r="N1858" i="31"/>
  <c r="M1858" i="31"/>
  <c r="K1858" i="31"/>
  <c r="J1858" i="31"/>
  <c r="B1858" i="31"/>
  <c r="A1858" i="31"/>
  <c r="R1857" i="31"/>
  <c r="Q1857" i="31"/>
  <c r="P1857" i="31"/>
  <c r="O1857" i="31"/>
  <c r="N1857" i="31"/>
  <c r="M1857" i="31"/>
  <c r="K1857" i="31"/>
  <c r="J1857" i="31"/>
  <c r="B1857" i="31"/>
  <c r="A1857" i="31"/>
  <c r="R1856" i="31"/>
  <c r="Q1856" i="31"/>
  <c r="P1856" i="31"/>
  <c r="O1856" i="31"/>
  <c r="N1856" i="31"/>
  <c r="M1856" i="31"/>
  <c r="K1856" i="31"/>
  <c r="J1856" i="31"/>
  <c r="B1856" i="31"/>
  <c r="A1856" i="31"/>
  <c r="R1855" i="31"/>
  <c r="Q1855" i="31"/>
  <c r="P1855" i="31"/>
  <c r="O1855" i="31"/>
  <c r="N1855" i="31"/>
  <c r="M1855" i="31"/>
  <c r="K1855" i="31"/>
  <c r="J1855" i="31"/>
  <c r="B1855" i="31"/>
  <c r="A1855" i="31"/>
  <c r="R1854" i="31"/>
  <c r="Q1854" i="31"/>
  <c r="P1854" i="31"/>
  <c r="O1854" i="31"/>
  <c r="N1854" i="31"/>
  <c r="M1854" i="31"/>
  <c r="K1854" i="31"/>
  <c r="J1854" i="31"/>
  <c r="B1854" i="31"/>
  <c r="A1854" i="31"/>
  <c r="R1853" i="31"/>
  <c r="Q1853" i="31"/>
  <c r="P1853" i="31"/>
  <c r="O1853" i="31"/>
  <c r="N1853" i="31"/>
  <c r="M1853" i="31"/>
  <c r="K1853" i="31"/>
  <c r="J1853" i="31"/>
  <c r="B1853" i="31"/>
  <c r="A1853" i="31"/>
  <c r="R1852" i="31"/>
  <c r="Q1852" i="31"/>
  <c r="P1852" i="31"/>
  <c r="O1852" i="31"/>
  <c r="N1852" i="31"/>
  <c r="M1852" i="31"/>
  <c r="K1852" i="31"/>
  <c r="J1852" i="31"/>
  <c r="B1852" i="31"/>
  <c r="A1852" i="31"/>
  <c r="R1851" i="31"/>
  <c r="Q1851" i="31"/>
  <c r="P1851" i="31"/>
  <c r="O1851" i="31"/>
  <c r="N1851" i="31"/>
  <c r="M1851" i="31"/>
  <c r="K1851" i="31"/>
  <c r="J1851" i="31"/>
  <c r="B1851" i="31"/>
  <c r="A1851" i="31"/>
  <c r="R1850" i="31"/>
  <c r="Q1850" i="31"/>
  <c r="P1850" i="31"/>
  <c r="O1850" i="31"/>
  <c r="N1850" i="31"/>
  <c r="M1850" i="31"/>
  <c r="K1850" i="31"/>
  <c r="J1850" i="31"/>
  <c r="B1850" i="31"/>
  <c r="A1850" i="31"/>
  <c r="R1849" i="31"/>
  <c r="Q1849" i="31"/>
  <c r="P1849" i="31"/>
  <c r="O1849" i="31"/>
  <c r="N1849" i="31"/>
  <c r="M1849" i="31"/>
  <c r="K1849" i="31"/>
  <c r="J1849" i="31"/>
  <c r="B1849" i="31"/>
  <c r="A1849" i="31"/>
  <c r="R1848" i="31"/>
  <c r="Q1848" i="31"/>
  <c r="P1848" i="31"/>
  <c r="O1848" i="31"/>
  <c r="N1848" i="31"/>
  <c r="M1848" i="31"/>
  <c r="K1848" i="31"/>
  <c r="J1848" i="31"/>
  <c r="B1848" i="31"/>
  <c r="A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O1624" i="31"/>
  <c r="N1624" i="31"/>
  <c r="M1624" i="31"/>
  <c r="L1624" i="31"/>
  <c r="K1624" i="31"/>
  <c r="J1624" i="31"/>
  <c r="B1624" i="31"/>
  <c r="A1624" i="31"/>
  <c r="R1623" i="31"/>
  <c r="Q1623" i="31"/>
  <c r="P1623" i="31"/>
  <c r="O1623" i="31"/>
  <c r="N1623" i="31"/>
  <c r="M1623" i="31"/>
  <c r="L1623" i="31"/>
  <c r="K1623" i="31"/>
  <c r="J1623" i="31"/>
  <c r="B1623" i="31"/>
  <c r="A1623" i="31"/>
  <c r="R1622" i="31"/>
  <c r="Q1622" i="31"/>
  <c r="P1622" i="31"/>
  <c r="O1622" i="31"/>
  <c r="N1622" i="31"/>
  <c r="M1622" i="31"/>
  <c r="L1622" i="31"/>
  <c r="K1622" i="31"/>
  <c r="J1622" i="31"/>
  <c r="B1622" i="31"/>
  <c r="A1622" i="31"/>
  <c r="R1621" i="31"/>
  <c r="Q1621" i="31"/>
  <c r="P1621" i="31"/>
  <c r="O1621" i="31"/>
  <c r="N1621" i="31"/>
  <c r="M1621" i="31"/>
  <c r="L1621" i="31"/>
  <c r="K1621" i="31"/>
  <c r="J1621" i="31"/>
  <c r="B1621" i="31"/>
  <c r="A1621" i="31"/>
  <c r="R1620" i="31"/>
  <c r="Q1620" i="31"/>
  <c r="P1620" i="31"/>
  <c r="O1620" i="31"/>
  <c r="N1620" i="31"/>
  <c r="M1620" i="31"/>
  <c r="L1620" i="31"/>
  <c r="K1620" i="31"/>
  <c r="J1620" i="31"/>
  <c r="B1620" i="31"/>
  <c r="A1620" i="31"/>
  <c r="R1619" i="31"/>
  <c r="Q1619" i="31"/>
  <c r="P1619" i="31"/>
  <c r="O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O527" i="31"/>
  <c r="N527" i="31"/>
  <c r="M527" i="31"/>
  <c r="L527" i="31"/>
  <c r="K527" i="31"/>
  <c r="J527" i="31"/>
  <c r="B527" i="31"/>
  <c r="A527" i="31"/>
  <c r="R526" i="31"/>
  <c r="Q526" i="31"/>
  <c r="P526" i="31"/>
  <c r="O526" i="31"/>
  <c r="N526" i="31"/>
  <c r="M526" i="31"/>
  <c r="L526" i="31"/>
  <c r="K526" i="31"/>
  <c r="J526" i="31"/>
  <c r="B526" i="31"/>
  <c r="A526" i="31"/>
  <c r="R525" i="31"/>
  <c r="Q525" i="31"/>
  <c r="P525" i="31"/>
  <c r="O525" i="31"/>
  <c r="N525" i="31"/>
  <c r="M525" i="31"/>
  <c r="L525" i="31"/>
  <c r="K525" i="31"/>
  <c r="J525" i="31"/>
  <c r="B525" i="31"/>
  <c r="A525" i="31"/>
  <c r="R524" i="31"/>
  <c r="Q524" i="31"/>
  <c r="P524" i="31"/>
  <c r="O524" i="31"/>
  <c r="N524" i="31"/>
  <c r="M524" i="31"/>
  <c r="L524" i="31"/>
  <c r="K524" i="31"/>
  <c r="J524" i="31"/>
  <c r="B524" i="31"/>
  <c r="A524" i="31"/>
  <c r="R523" i="31"/>
  <c r="Q523" i="31"/>
  <c r="P523" i="31"/>
  <c r="O523" i="31"/>
  <c r="N523" i="31"/>
  <c r="M523" i="31"/>
  <c r="L523" i="31"/>
  <c r="K523" i="31"/>
  <c r="J523" i="31"/>
  <c r="B523" i="31"/>
  <c r="A523" i="31"/>
  <c r="R522" i="31"/>
  <c r="Q522" i="31"/>
  <c r="P522" i="31"/>
  <c r="O522" i="31"/>
  <c r="N522" i="31"/>
  <c r="M522" i="31"/>
  <c r="L522" i="31"/>
  <c r="K522" i="31"/>
  <c r="J522" i="31"/>
  <c r="B522" i="31"/>
  <c r="A522" i="31"/>
  <c r="R521" i="31"/>
  <c r="Q521" i="31"/>
  <c r="P521" i="31"/>
  <c r="O521" i="31"/>
  <c r="N521" i="31"/>
  <c r="M521" i="31"/>
  <c r="L521" i="31"/>
  <c r="K521" i="31"/>
  <c r="J521" i="31"/>
  <c r="B521" i="31"/>
  <c r="A521" i="31"/>
  <c r="R520" i="31"/>
  <c r="Q520" i="31"/>
  <c r="P520" i="31"/>
  <c r="O520" i="31"/>
  <c r="N520" i="31"/>
  <c r="M520" i="31"/>
  <c r="L520" i="31"/>
  <c r="K520" i="31"/>
  <c r="J520" i="31"/>
  <c r="B520" i="31"/>
  <c r="A520" i="31"/>
  <c r="R519" i="31"/>
  <c r="Q519" i="31"/>
  <c r="P519" i="31"/>
  <c r="O519" i="31"/>
  <c r="N519" i="31"/>
  <c r="M519" i="31"/>
  <c r="L519" i="31"/>
  <c r="K519" i="31"/>
  <c r="J519" i="31"/>
  <c r="B519" i="31"/>
  <c r="A519" i="31"/>
  <c r="R518" i="31"/>
  <c r="Q518" i="31"/>
  <c r="P518" i="31"/>
  <c r="O518" i="31"/>
  <c r="N518" i="31"/>
  <c r="M518" i="31"/>
  <c r="L518" i="31"/>
  <c r="K518" i="31"/>
  <c r="J518" i="31"/>
  <c r="B518" i="31"/>
  <c r="A518" i="31"/>
  <c r="R517" i="31"/>
  <c r="Q517" i="31"/>
  <c r="P517" i="31"/>
  <c r="O517" i="31"/>
  <c r="N517" i="31"/>
  <c r="M517" i="31"/>
  <c r="L517" i="31"/>
  <c r="K517" i="31"/>
  <c r="J517" i="31"/>
  <c r="B517" i="31"/>
  <c r="A517" i="31"/>
  <c r="R516" i="31"/>
  <c r="Q516" i="31"/>
  <c r="P516" i="31"/>
  <c r="O516" i="31"/>
  <c r="N516" i="31"/>
  <c r="M516" i="31"/>
  <c r="L516" i="31"/>
  <c r="K516" i="31"/>
  <c r="J516" i="31"/>
  <c r="B516" i="31"/>
  <c r="A516" i="31"/>
  <c r="R515" i="31"/>
  <c r="Q515" i="31"/>
  <c r="P515" i="31"/>
  <c r="O515" i="31"/>
  <c r="N515" i="31"/>
  <c r="M515" i="31"/>
  <c r="L515" i="31"/>
  <c r="K515" i="31"/>
  <c r="J515" i="31"/>
  <c r="B515" i="31"/>
  <c r="A515" i="31"/>
  <c r="R514" i="31"/>
  <c r="Q514" i="31"/>
  <c r="P514" i="31"/>
  <c r="O514" i="31"/>
  <c r="N514" i="31"/>
  <c r="M514" i="31"/>
  <c r="L514" i="31"/>
  <c r="K514" i="31"/>
  <c r="J514" i="31"/>
  <c r="B514" i="31"/>
  <c r="A514" i="31"/>
  <c r="R513" i="31"/>
  <c r="Q513" i="31"/>
  <c r="P513" i="31"/>
  <c r="O513" i="31"/>
  <c r="N513" i="31"/>
  <c r="M513" i="31"/>
  <c r="L513" i="31"/>
  <c r="K513" i="31"/>
  <c r="J513" i="31"/>
  <c r="B513" i="31"/>
  <c r="A513" i="31"/>
  <c r="R512" i="31"/>
  <c r="Q512" i="31"/>
  <c r="P512" i="31"/>
  <c r="O512" i="31"/>
  <c r="N512" i="31"/>
  <c r="M512" i="31"/>
  <c r="L512" i="31"/>
  <c r="K512" i="31"/>
  <c r="J512" i="31"/>
  <c r="B512" i="31"/>
  <c r="A512" i="31"/>
  <c r="R511" i="31"/>
  <c r="Q511" i="31"/>
  <c r="P511" i="31"/>
  <c r="O511" i="31"/>
  <c r="N511" i="31"/>
  <c r="M511" i="31"/>
  <c r="L511" i="31"/>
  <c r="K511" i="31"/>
  <c r="J511" i="31"/>
  <c r="B511" i="31"/>
  <c r="A511" i="31"/>
  <c r="R510" i="31"/>
  <c r="Q510" i="31"/>
  <c r="P510" i="31"/>
  <c r="O510" i="31"/>
  <c r="N510" i="31"/>
  <c r="M510" i="31"/>
  <c r="L510" i="31"/>
  <c r="K510" i="31"/>
  <c r="J510" i="31"/>
  <c r="B510" i="31"/>
  <c r="A510" i="31"/>
  <c r="R509" i="31"/>
  <c r="Q509" i="31"/>
  <c r="P509" i="31"/>
  <c r="O509" i="31"/>
  <c r="N509" i="31"/>
  <c r="M509" i="31"/>
  <c r="L509" i="31"/>
  <c r="K509" i="31"/>
  <c r="J509" i="31"/>
  <c r="B509" i="31"/>
  <c r="A509" i="31"/>
  <c r="R508" i="31"/>
  <c r="Q508" i="31"/>
  <c r="P508" i="31"/>
  <c r="O508" i="31"/>
  <c r="N508" i="31"/>
  <c r="M508" i="31"/>
  <c r="L508" i="31"/>
  <c r="K508" i="31"/>
  <c r="J508" i="31"/>
  <c r="B508" i="31"/>
  <c r="A508" i="31"/>
  <c r="R507" i="31"/>
  <c r="Q507" i="31"/>
  <c r="P507" i="31"/>
  <c r="O507" i="31"/>
  <c r="N507" i="31"/>
  <c r="M507" i="31"/>
  <c r="L507" i="31"/>
  <c r="K507" i="31"/>
  <c r="J507" i="31"/>
  <c r="B507" i="31"/>
  <c r="A507" i="31"/>
  <c r="R506" i="31"/>
  <c r="Q506" i="31"/>
  <c r="P506" i="31"/>
  <c r="O506" i="31"/>
  <c r="N506" i="31"/>
  <c r="M506" i="31"/>
  <c r="L506" i="31"/>
  <c r="K506" i="31"/>
  <c r="J506" i="31"/>
  <c r="B506" i="31"/>
  <c r="A506" i="31"/>
  <c r="R505" i="31"/>
  <c r="Q505" i="31"/>
  <c r="P505" i="31"/>
  <c r="O505" i="31"/>
  <c r="N505" i="31"/>
  <c r="M505" i="31"/>
  <c r="L505" i="31"/>
  <c r="K505" i="31"/>
  <c r="J505" i="31"/>
  <c r="B505" i="31"/>
  <c r="A505" i="31"/>
  <c r="R504" i="31"/>
  <c r="Q504" i="31"/>
  <c r="P504" i="31"/>
  <c r="O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M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M173" i="31"/>
  <c r="L173" i="31"/>
  <c r="K173" i="31"/>
  <c r="J173" i="31"/>
  <c r="B173" i="31"/>
  <c r="A173" i="31"/>
  <c r="R172" i="31"/>
  <c r="Q172" i="31"/>
  <c r="P172" i="31"/>
  <c r="O172" i="31"/>
  <c r="N172" i="31"/>
  <c r="M172" i="31"/>
  <c r="L172" i="31"/>
  <c r="K172" i="31"/>
  <c r="J172" i="31"/>
  <c r="B172" i="31"/>
  <c r="A172" i="31"/>
  <c r="R171" i="31"/>
  <c r="Q171" i="31"/>
  <c r="P171" i="31"/>
  <c r="O171" i="31"/>
  <c r="N171" i="31"/>
  <c r="M171" i="31"/>
  <c r="L171" i="31"/>
  <c r="K171" i="31"/>
  <c r="J171" i="31"/>
  <c r="B171" i="31"/>
  <c r="A171" i="31"/>
  <c r="R170" i="31"/>
  <c r="Q170" i="31"/>
  <c r="P170" i="31"/>
  <c r="O170" i="31"/>
  <c r="N170" i="31"/>
  <c r="M170" i="31"/>
  <c r="L170" i="31"/>
  <c r="K170" i="31"/>
  <c r="J170" i="31"/>
  <c r="B170" i="31"/>
  <c r="A170" i="31"/>
  <c r="R169" i="31"/>
  <c r="Q169" i="31"/>
  <c r="P169" i="31"/>
  <c r="O169" i="31"/>
  <c r="N169" i="31"/>
  <c r="M169" i="31"/>
  <c r="L169" i="31"/>
  <c r="K169" i="31"/>
  <c r="J169" i="31"/>
  <c r="B169" i="31"/>
  <c r="A169" i="31"/>
  <c r="R168" i="31"/>
  <c r="Q168" i="31"/>
  <c r="P168" i="31"/>
  <c r="O168" i="31"/>
  <c r="N168" i="31"/>
  <c r="M168" i="31"/>
  <c r="L168" i="31"/>
  <c r="K168" i="31"/>
  <c r="J168" i="31"/>
  <c r="B168" i="31"/>
  <c r="A168" i="31"/>
  <c r="R167" i="31"/>
  <c r="Q167" i="31"/>
  <c r="P167" i="31"/>
  <c r="O167" i="31"/>
  <c r="N167" i="31"/>
  <c r="M167" i="31"/>
  <c r="L167" i="31"/>
  <c r="K167" i="31"/>
  <c r="J167" i="31"/>
  <c r="B167" i="31"/>
  <c r="A167" i="31"/>
  <c r="R166" i="31"/>
  <c r="Q166" i="31"/>
  <c r="P166" i="31"/>
  <c r="O166" i="31"/>
  <c r="N166" i="31"/>
  <c r="M166" i="31"/>
  <c r="L166" i="31"/>
  <c r="K166" i="31"/>
  <c r="J166" i="31"/>
  <c r="B166" i="31"/>
  <c r="A166" i="31"/>
  <c r="R165" i="31"/>
  <c r="Q165" i="31"/>
  <c r="P165" i="31"/>
  <c r="O165" i="31"/>
  <c r="N165" i="31"/>
  <c r="M165" i="31"/>
  <c r="L165" i="31"/>
  <c r="K165" i="31"/>
  <c r="J165" i="31"/>
  <c r="B165" i="31"/>
  <c r="A165" i="31"/>
  <c r="R164" i="31"/>
  <c r="Q164" i="31"/>
  <c r="P164" i="31"/>
  <c r="O164" i="31"/>
  <c r="N164" i="31"/>
  <c r="M164" i="31"/>
  <c r="L164" i="31"/>
  <c r="K164" i="31"/>
  <c r="J164" i="31"/>
  <c r="B164" i="31"/>
  <c r="A164" i="31"/>
  <c r="R163" i="31"/>
  <c r="Q163" i="31"/>
  <c r="P163" i="31"/>
  <c r="O163" i="31"/>
  <c r="N163" i="31"/>
  <c r="M163" i="31"/>
  <c r="L163" i="31"/>
  <c r="K163" i="31"/>
  <c r="J163" i="31"/>
  <c r="B163" i="31"/>
  <c r="A163" i="31"/>
  <c r="R162" i="31"/>
  <c r="Q162" i="31"/>
  <c r="P162" i="31"/>
  <c r="O162" i="31"/>
  <c r="N162" i="31"/>
  <c r="M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M159" i="31"/>
  <c r="L159" i="31"/>
  <c r="K159" i="31"/>
  <c r="J159" i="31"/>
  <c r="B159" i="31"/>
  <c r="A159" i="31"/>
  <c r="R158" i="31"/>
  <c r="Q158" i="31"/>
  <c r="P158" i="31"/>
  <c r="O158" i="31"/>
  <c r="N158" i="31"/>
  <c r="M158" i="31"/>
  <c r="L158" i="31"/>
  <c r="K158" i="31"/>
  <c r="J158" i="31"/>
  <c r="B158" i="31"/>
  <c r="A158" i="31"/>
  <c r="R157" i="31"/>
  <c r="Q157" i="31"/>
  <c r="P157" i="31"/>
  <c r="O157" i="31"/>
  <c r="N157" i="31"/>
  <c r="M157" i="31"/>
  <c r="L157" i="31"/>
  <c r="K157" i="31"/>
  <c r="J157" i="31"/>
  <c r="B157" i="31"/>
  <c r="A157" i="31"/>
  <c r="R156" i="31"/>
  <c r="Q156" i="31"/>
  <c r="P156" i="31"/>
  <c r="O156" i="31"/>
  <c r="N156" i="31"/>
  <c r="M156" i="31"/>
  <c r="L156" i="31"/>
  <c r="K156" i="31"/>
  <c r="J156" i="31"/>
  <c r="B156" i="31"/>
  <c r="A156" i="31"/>
  <c r="R155" i="31"/>
  <c r="Q155" i="31"/>
  <c r="P155" i="31"/>
  <c r="O155" i="31"/>
  <c r="N155" i="31"/>
  <c r="M155" i="31"/>
  <c r="L155" i="31"/>
  <c r="K155" i="31"/>
  <c r="J155" i="31"/>
  <c r="B155" i="31"/>
  <c r="A155" i="31"/>
  <c r="R154" i="31"/>
  <c r="Q154" i="31"/>
  <c r="P154" i="31"/>
  <c r="O154" i="31"/>
  <c r="N154" i="31"/>
  <c r="M154" i="31"/>
  <c r="L154" i="31"/>
  <c r="K154" i="31"/>
  <c r="J154" i="31"/>
  <c r="B154" i="31"/>
  <c r="A154" i="31"/>
  <c r="R153" i="31"/>
  <c r="Q153" i="31"/>
  <c r="P153" i="31"/>
  <c r="O153" i="31"/>
  <c r="N153" i="31"/>
  <c r="M153" i="31"/>
  <c r="L153" i="31"/>
  <c r="K153" i="31"/>
  <c r="J153" i="31"/>
  <c r="B153" i="31"/>
  <c r="A153" i="31"/>
  <c r="R152" i="31"/>
  <c r="Q152" i="31"/>
  <c r="P152" i="31"/>
  <c r="O152" i="31"/>
  <c r="N152" i="31"/>
  <c r="M152" i="31"/>
  <c r="L152" i="31"/>
  <c r="K152" i="31"/>
  <c r="J152" i="31"/>
  <c r="B152" i="31"/>
  <c r="A152" i="31"/>
  <c r="R151" i="31"/>
  <c r="Q151" i="31"/>
  <c r="P151" i="31"/>
  <c r="O151" i="31"/>
  <c r="N151" i="31"/>
  <c r="M151" i="31"/>
  <c r="L151" i="31"/>
  <c r="K151" i="31"/>
  <c r="J151" i="31"/>
  <c r="B151" i="31"/>
  <c r="A151" i="31"/>
  <c r="R150" i="31"/>
  <c r="Q150" i="31"/>
  <c r="P150" i="31"/>
  <c r="O150" i="31"/>
  <c r="N150" i="31"/>
  <c r="M150" i="31"/>
  <c r="L150" i="31"/>
  <c r="K150" i="31"/>
  <c r="J150" i="31"/>
  <c r="B150" i="31"/>
  <c r="A150" i="31"/>
  <c r="R149" i="31"/>
  <c r="Q149" i="31"/>
  <c r="P149" i="31"/>
  <c r="O149" i="31"/>
  <c r="N149" i="31"/>
  <c r="M149" i="31"/>
  <c r="L149" i="31"/>
  <c r="K149" i="31"/>
  <c r="J149" i="31"/>
  <c r="B149" i="31"/>
  <c r="A149" i="31"/>
  <c r="R148" i="31"/>
  <c r="Q148" i="31"/>
  <c r="P148" i="31"/>
  <c r="O148" i="31"/>
  <c r="N148" i="31"/>
  <c r="M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C190" i="31" l="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C2" i="10"/>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Q7" i="29" l="1"/>
  <c r="O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J22" i="27"/>
  <c r="K22" i="27" s="1"/>
  <c r="O22" i="27"/>
  <c r="P22" i="27" s="1"/>
  <c r="O7" i="27"/>
  <c r="P7" i="27" s="1"/>
  <c r="J7" i="27"/>
  <c r="K7" i="27" s="1"/>
  <c r="C82" i="23"/>
  <c r="AH60" i="23"/>
  <c r="C51" i="23"/>
  <c r="AA43" i="23"/>
  <c r="K38" i="23"/>
  <c r="Y33" i="23"/>
  <c r="AA29" i="23"/>
  <c r="AA1" i="23" s="1"/>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L52" i="23"/>
  <c r="AA41" i="23"/>
  <c r="T35" i="23"/>
  <c r="Q30" i="23"/>
  <c r="D25" i="23"/>
  <c r="E23" i="23"/>
  <c r="P21" i="23"/>
  <c r="W19" i="23"/>
  <c r="M18" i="23"/>
  <c r="E17" i="23"/>
  <c r="AE15" i="23"/>
  <c r="E15" i="23"/>
  <c r="I14" i="23"/>
  <c r="I13" i="23"/>
  <c r="O12" i="23"/>
  <c r="U11" i="23"/>
  <c r="U10" i="23"/>
  <c r="Y9" i="23"/>
  <c r="Y1" i="23" s="1"/>
  <c r="AE8" i="23"/>
  <c r="AE7" i="23"/>
  <c r="E7" i="23"/>
  <c r="I6" i="23"/>
  <c r="I5" i="23"/>
  <c r="U4" i="23"/>
  <c r="E4" i="23"/>
  <c r="P63" i="23"/>
  <c r="D49" i="23"/>
  <c r="AG40" i="23"/>
  <c r="AB34" i="23"/>
  <c r="AG28" i="23"/>
  <c r="R24" i="23"/>
  <c r="AC22" i="23"/>
  <c r="AD20" i="23"/>
  <c r="AD1" i="23" s="1"/>
  <c r="P19" i="23"/>
  <c r="P1" i="23" s="1"/>
  <c r="G18" i="23"/>
  <c r="W16" i="23"/>
  <c r="AC15" i="23"/>
  <c r="AG14" i="23"/>
  <c r="AG13" i="23"/>
  <c r="G13" i="23"/>
  <c r="M12" i="23"/>
  <c r="M11" i="23"/>
  <c r="Q10" i="23"/>
  <c r="W9" i="23"/>
  <c r="W8" i="23"/>
  <c r="AC7" i="23"/>
  <c r="AG6" i="23"/>
  <c r="AG5" i="23"/>
  <c r="G5" i="23"/>
  <c r="S4" i="23"/>
  <c r="S1" i="23" s="1"/>
  <c r="E63" i="23"/>
  <c r="AG48" i="23"/>
  <c r="Q40" i="23"/>
  <c r="Q34" i="23"/>
  <c r="Y28" i="23"/>
  <c r="P24" i="23"/>
  <c r="Z22" i="23"/>
  <c r="AB20" i="23"/>
  <c r="AB1" i="23" s="1"/>
  <c r="N19" i="23"/>
  <c r="E18" i="23"/>
  <c r="U16" i="23"/>
  <c r="Y15" i="23"/>
  <c r="AE14" i="23"/>
  <c r="AE13" i="23"/>
  <c r="E13" i="23"/>
  <c r="I12" i="23"/>
  <c r="I11" i="23"/>
  <c r="O10" i="23"/>
  <c r="U9" i="23"/>
  <c r="U8" i="23"/>
  <c r="Y7" i="23"/>
  <c r="AE6" i="23"/>
  <c r="AE5" i="23"/>
  <c r="E5" i="23"/>
  <c r="E1" i="23" s="1"/>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C47" i="23"/>
  <c r="D39" i="23"/>
  <c r="L32" i="23"/>
  <c r="AA27" i="23"/>
  <c r="E24" i="23"/>
  <c r="E22" i="23"/>
  <c r="R20" i="23"/>
  <c r="E19" i="23"/>
  <c r="U17" i="23"/>
  <c r="O16" i="23"/>
  <c r="U15" i="23"/>
  <c r="U14" i="23"/>
  <c r="Y13" i="23"/>
  <c r="AE12" i="23"/>
  <c r="AE11" i="23"/>
  <c r="E11" i="23"/>
  <c r="I10" i="23"/>
  <c r="I9" i="23"/>
  <c r="O8" i="23"/>
  <c r="U7" i="23"/>
  <c r="U6" i="23"/>
  <c r="U1" i="23" s="1"/>
  <c r="Y5" i="23"/>
  <c r="AG4" i="23"/>
  <c r="K4" i="23"/>
  <c r="N79" i="23"/>
  <c r="AF54" i="23"/>
  <c r="Y45" i="23"/>
  <c r="AG36" i="23"/>
  <c r="T31" i="23"/>
  <c r="T1" i="23" s="1"/>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1" i="23" s="1"/>
  <c r="I7" i="23"/>
  <c r="O6" i="23"/>
  <c r="U5" i="23"/>
  <c r="Y4" i="23"/>
  <c r="H4" i="23"/>
  <c r="E68" i="23"/>
  <c r="AG52" i="23"/>
  <c r="K42" i="23"/>
  <c r="K1" i="23" s="1"/>
  <c r="AA35" i="23"/>
  <c r="Y30" i="23"/>
  <c r="L25" i="23"/>
  <c r="H23" i="23"/>
  <c r="R21" i="23"/>
  <c r="R1" i="23" s="1"/>
  <c r="G20" i="27" s="1"/>
  <c r="O20" i="27" s="1"/>
  <c r="P20" i="27" s="1"/>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H1" i="23"/>
  <c r="Z1" i="23"/>
  <c r="AH1" i="23"/>
  <c r="L1" i="23"/>
  <c r="J1" i="23"/>
  <c r="C1" i="23"/>
  <c r="AF1" i="23"/>
  <c r="X1" i="23"/>
  <c r="J20" i="27" l="1"/>
  <c r="K20" i="27" s="1"/>
  <c r="Q1" i="23"/>
  <c r="AG1" i="23"/>
  <c r="AC1" i="23"/>
  <c r="L7" i="29"/>
  <c r="W1" i="23"/>
  <c r="G1" i="23"/>
  <c r="N1" i="23"/>
  <c r="M1" i="23"/>
  <c r="O1" i="23"/>
  <c r="G21" i="27"/>
  <c r="G6" i="27"/>
  <c r="L9" i="29"/>
  <c r="J28" i="19" s="1"/>
  <c r="CJ3" i="28"/>
  <c r="C3" i="28"/>
  <c r="BO3" i="28"/>
  <c r="L3" i="28"/>
  <c r="BX3" i="28"/>
  <c r="AS3" i="28"/>
  <c r="BB3" i="28"/>
  <c r="E3" i="28"/>
  <c r="AM3" i="28"/>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S2" i="29" s="1"/>
  <c r="AP3" i="28"/>
  <c r="X3" i="28"/>
  <c r="CD3" i="28"/>
  <c r="BG3" i="28"/>
  <c r="D3" i="28"/>
  <c r="BP3" i="28"/>
  <c r="U3" i="28"/>
  <c r="AT3" i="28"/>
  <c r="B3" i="28"/>
  <c r="AE3" i="28"/>
  <c r="I3" i="28"/>
  <c r="L4" i="29" s="1"/>
  <c r="J33" i="19" s="1"/>
  <c r="P305" i="31" s="1"/>
  <c r="AC3" i="28"/>
  <c r="AV3" i="28"/>
  <c r="J46" i="19"/>
  <c r="AE1" i="23"/>
  <c r="O21" i="27"/>
  <c r="J21" i="27"/>
  <c r="N13" i="29" l="1"/>
  <c r="K2" i="29"/>
  <c r="R13" i="29"/>
  <c r="O13" i="29"/>
  <c r="L10" i="29"/>
  <c r="J7" i="19" s="1"/>
  <c r="K8" i="29"/>
  <c r="L8" i="29" s="1"/>
  <c r="J74" i="19" s="1"/>
  <c r="P1605" i="31" s="1"/>
  <c r="P2" i="29"/>
  <c r="R2" i="29"/>
  <c r="K3" i="29"/>
  <c r="L3" i="29" s="1"/>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2" i="31"/>
  <c r="P79" i="31"/>
  <c r="P100" i="31"/>
  <c r="P104" i="31"/>
  <c r="P87" i="31"/>
  <c r="P81" i="31"/>
  <c r="P80" i="31"/>
  <c r="P97" i="31"/>
  <c r="P95" i="31"/>
  <c r="P99" i="31"/>
  <c r="P67" i="31"/>
  <c r="P83" i="31"/>
  <c r="P102" i="31"/>
  <c r="P64" i="31"/>
  <c r="P98" i="31"/>
  <c r="P63" i="31"/>
  <c r="P92" i="31"/>
  <c r="P94" i="31"/>
  <c r="P82" i="31"/>
  <c r="P101" i="31"/>
  <c r="P90" i="31"/>
  <c r="P73" i="31"/>
  <c r="P84" i="31"/>
  <c r="P86" i="31"/>
  <c r="P93" i="31"/>
  <c r="P91" i="31"/>
  <c r="P78" i="31"/>
  <c r="P77" i="31"/>
  <c r="P68" i="31"/>
  <c r="P96" i="31"/>
  <c r="P66" i="31"/>
  <c r="P76" i="31"/>
  <c r="P74" i="31"/>
  <c r="P70" i="31"/>
  <c r="P85" i="31"/>
  <c r="P75" i="31"/>
  <c r="P71" i="31"/>
  <c r="L12" i="29"/>
  <c r="J38" i="19" s="1"/>
  <c r="P369" i="31" s="1"/>
  <c r="L2" i="29"/>
  <c r="J18" i="19" s="1"/>
  <c r="P208" i="31" s="1"/>
  <c r="L13" i="29"/>
  <c r="J73" i="19" s="1"/>
  <c r="P1598" i="31" s="1"/>
  <c r="J119" i="19"/>
  <c r="K119" i="19"/>
  <c r="P363" i="31" l="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K107" i="19"/>
  <c r="J107" i="19"/>
  <c r="I107" i="19"/>
  <c r="H107" i="19"/>
  <c r="G107" i="19"/>
  <c r="D107" i="19"/>
  <c r="B107" i="19"/>
  <c r="B108" i="19"/>
  <c r="B109" i="19"/>
  <c r="B110" i="19"/>
  <c r="A108" i="19"/>
  <c r="A109" i="19"/>
  <c r="A110" i="19"/>
  <c r="A107" i="19"/>
  <c r="L103" i="19"/>
  <c r="K103" i="19"/>
  <c r="J103" i="19"/>
  <c r="I103" i="19"/>
  <c r="H103" i="19"/>
  <c r="G103" i="19"/>
  <c r="D103" i="19"/>
  <c r="L102" i="19"/>
  <c r="K102" i="19"/>
  <c r="J102" i="19"/>
  <c r="I102" i="19"/>
  <c r="H102" i="19"/>
  <c r="G102" i="19"/>
  <c r="D102" i="19"/>
  <c r="L101" i="19"/>
  <c r="K101" i="19"/>
  <c r="J101" i="19"/>
  <c r="I101" i="19"/>
  <c r="H101" i="19"/>
  <c r="G101" i="19"/>
  <c r="D101" i="19"/>
  <c r="L100" i="19"/>
  <c r="K100" i="19"/>
  <c r="J100" i="19"/>
  <c r="I100" i="19"/>
  <c r="H100" i="19"/>
  <c r="G100" i="19"/>
  <c r="D100" i="19"/>
  <c r="B103" i="19"/>
  <c r="A103" i="19"/>
  <c r="B102" i="19"/>
  <c r="A102" i="19"/>
  <c r="B101" i="19"/>
  <c r="A101" i="19"/>
  <c r="B100" i="19"/>
  <c r="A100" i="19"/>
  <c r="G21" i="19"/>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213" i="8" l="1"/>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<sst xmlns="http://schemas.openxmlformats.org/spreadsheetml/2006/main" count="30721" uniqueCount="2646">
  <si>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</si>
  <si>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</si>
  <si>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</si>
  <si>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</si>
  <si>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</si>
  <si>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</si>
  <si>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</si>
  <si>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</si>
  <si>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</si>
  <si>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</si>
  <si>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</si>
  <si>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</si>
  <si>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</si>
  <si>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</si>
  <si>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</si>
  <si>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</si>
  <si>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</si>
  <si>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</si>
  <si>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</si>
  <si>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</si>
  <si>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</si>
  <si>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</si>
  <si>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</si>
  <si>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</si>
  <si>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</si>
  <si>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</si>
  <si>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</si>
  <si>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</si>
  <si>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</si>
  <si>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</si>
  <si>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</si>
  <si>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</si>
  <si>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</si>
  <si>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</si>
  <si>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</si>
  <si>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</si>
  <si>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</si>
  <si>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</si>
  <si>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</si>
  <si>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</si>
  <si>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</si>
  <si>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</si>
  <si>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</si>
  <si>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</si>
  <si>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</si>
  <si>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</si>
  <si>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</si>
  <si>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</si>
  <si>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</si>
  <si>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</si>
  <si>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</si>
  <si>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</si>
  <si>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</si>
  <si>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</si>
  <si>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</si>
  <si>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</si>
  <si>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</si>
  <si>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</si>
  <si>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</si>
  <si>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</si>
  <si>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</si>
  <si>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</si>
  <si>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</si>
  <si>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</si>
  <si>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</si>
  <si>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</si>
  <si>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</si>
  <si>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</si>
  <si>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</si>
  <si>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</si>
  <si>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</si>
  <si>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</si>
  <si>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</si>
  <si>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</si>
  <si>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</si>
  <si>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</si>
  <si>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</si>
  <si>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</si>
  <si>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</si>
  <si>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</si>
  <si>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</si>
  <si>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</si>
  <si>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</si>
  <si>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</si>
  <si>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</si>
  <si>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</si>
  <si>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</si>
  <si>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</si>
  <si>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</si>
  <si>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</si>
  <si>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</si>
  <si>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</si>
  <si>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</si>
  <si>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</si>
  <si>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</si>
  <si>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</si>
  <si>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</si>
  <si>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</si>
  <si>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</si>
  <si>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</si>
  <si>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</si>
  <si>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</si>
  <si>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</si>
  <si>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</si>
  <si>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</si>
  <si>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</si>
  <si>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</si>
  <si>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</si>
  <si>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</si>
  <si>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</si>
  <si>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</si>
  <si>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</si>
  <si>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</si>
  <si>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</si>
  <si>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</si>
  <si>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</si>
  <si>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</si>
  <si>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</si>
  <si>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</si>
  <si>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</si>
  <si>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</si>
  <si>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</si>
  <si>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</si>
  <si>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</si>
  <si>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</si>
  <si>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</si>
  <si>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</si>
  <si>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</si>
  <si>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</si>
  <si>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</si>
  <si>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</si>
  <si>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</si>
  <si>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</si>
  <si>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</si>
  <si>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</si>
  <si>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</si>
  <si>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</si>
  <si>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</si>
  <si>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</si>
  <si>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</si>
  <si>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</si>
  <si>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</si>
  <si>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</si>
  <si>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</si>
  <si>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</si>
  <si>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</si>
  <si>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</si>
  <si>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</si>
  <si>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</si>
  <si>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</si>
  <si>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</si>
  <si>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</si>
  <si>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</si>
  <si>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</si>
  <si>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</si>
  <si>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</si>
  <si>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</si>
  <si>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</si>
  <si>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</si>
  <si>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</si>
  <si>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</si>
  <si>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</si>
  <si>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</si>
  <si>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</si>
  <si>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</si>
  <si>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</si>
  <si>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</si>
  <si>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</si>
  <si>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</si>
  <si>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</si>
  <si>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</si>
  <si>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</si>
  <si>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</si>
  <si>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</si>
  <si>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</si>
  <si>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</si>
  <si>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</si>
  <si>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</si>
  <si>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</si>
  <si>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</si>
  <si>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</si>
  <si>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</si>
  <si>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</si>
  <si>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</si>
  <si>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</si>
  <si>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</si>
  <si>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</si>
  <si>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</si>
  <si>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</si>
  <si>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</si>
  <si>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</si>
  <si>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</si>
  <si>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</si>
  <si>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</si>
  <si>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</si>
  <si>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</si>
  <si>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</si>
  <si>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</si>
  <si>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</si>
  <si>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</si>
  <si>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</si>
  <si>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</si>
  <si>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</si>
  <si>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</si>
  <si>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</si>
  <si>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</si>
  <si>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</si>
  <si>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</si>
  <si>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</si>
  <si>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</si>
  <si>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</si>
  <si>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</si>
  <si>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</si>
  <si>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</si>
  <si>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</si>
  <si>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</si>
  <si>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</si>
  <si>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</si>
  <si>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</si>
  <si>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</si>
  <si>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</si>
  <si>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</si>
  <si>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</si>
  <si>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</si>
  <si>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</si>
  <si>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</si>
  <si>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</si>
  <si>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</si>
  <si>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</si>
  <si>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</si>
  <si>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</si>
  <si>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</si>
  <si>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</si>
  <si>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</si>
  <si>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</si>
  <si>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</si>
  <si>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</si>
  <si>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</si>
  <si>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</si>
  <si>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</si>
  <si>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</si>
  <si>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</si>
  <si>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</si>
  <si>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</si>
  <si>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</si>
  <si>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</si>
  <si>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</si>
  <si>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</si>
  <si>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</si>
  <si>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</si>
  <si>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</si>
  <si>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</si>
  <si>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</si>
  <si>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</si>
  <si>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</si>
  <si>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</si>
  <si>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</si>
  <si>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</si>
  <si>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</si>
  <si>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</si>
  <si>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</si>
  <si>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</si>
  <si>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</si>
  <si>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</si>
  <si>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</si>
  <si>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</si>
  <si>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</si>
  <si>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</si>
  <si>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</si>
  <si>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</si>
  <si>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</si>
  <si>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</si>
  <si>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</si>
  <si>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</si>
  <si>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</si>
  <si>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</si>
  <si>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</si>
  <si>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</si>
  <si>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</si>
  <si>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</si>
  <si>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</si>
  <si>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</si>
  <si>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</si>
  <si>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</si>
  <si>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</si>
  <si>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</si>
  <si>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</si>
  <si>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</si>
  <si>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</si>
  <si>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</si>
  <si>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</si>
  <si>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</si>
  <si>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</si>
  <si>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</si>
  <si>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</si>
  <si>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</si>
  <si>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</si>
  <si>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</si>
  <si>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</si>
  <si>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</si>
  <si>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</si>
  <si>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</si>
  <si>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</si>
  <si>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</si>
  <si>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</si>
  <si>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</si>
  <si>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</si>
  <si>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</si>
  <si>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</si>
  <si>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</si>
  <si>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</si>
  <si>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</si>
  <si>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</si>
  <si>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</si>
  <si>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</si>
  <si>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</si>
  <si>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</si>
  <si>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</si>
  <si>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</si>
  <si>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</si>
  <si>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</si>
  <si>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</si>
  <si>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</si>
  <si>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</si>
  <si>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</si>
  <si>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</si>
  <si>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</si>
  <si>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</si>
  <si>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</si>
  <si>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</si>
  <si>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</si>
  <si>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</si>
  <si>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</si>
  <si>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</si>
  <si>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</si>
  <si>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</si>
  <si>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</si>
  <si>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</si>
  <si>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</si>
  <si>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</si>
  <si>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</si>
  <si>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</si>
  <si>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</si>
  <si>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</si>
  <si>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</si>
  <si>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</si>
  <si>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</si>
  <si>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</si>
  <si>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</si>
  <si>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</si>
  <si>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</si>
  <si>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</si>
  <si>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</si>
  <si>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</si>
  <si>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</si>
  <si>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</si>
  <si>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</si>
  <si>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</si>
  <si>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</si>
  <si>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</si>
  <si>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</si>
  <si>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</si>
  <si>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</si>
  <si>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</si>
  <si>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</si>
  <si>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</si>
  <si>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</si>
  <si>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</si>
  <si>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</si>
  <si>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</si>
  <si>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</si>
  <si>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</si>
  <si>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</si>
  <si>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</si>
  <si>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</si>
  <si>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</si>
  <si>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</si>
  <si>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</si>
  <si>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</si>
  <si>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</si>
  <si>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</si>
  <si>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</si>
  <si>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</si>
  <si>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</si>
  <si>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</si>
  <si>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</si>
  <si>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</si>
  <si>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</si>
  <si>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</si>
  <si>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</si>
  <si>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</si>
  <si>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</si>
  <si>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</si>
  <si>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</si>
  <si>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</si>
  <si>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</si>
  <si>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</si>
  <si>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</si>
  <si>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</si>
  <si>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</si>
  <si>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</si>
  <si>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</si>
  <si>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</si>
  <si>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</si>
  <si>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</si>
  <si>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</si>
  <si>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</si>
  <si>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</si>
  <si>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</si>
  <si>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</si>
  <si>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</si>
  <si>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</si>
  <si>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</si>
  <si>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</si>
  <si>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</si>
  <si>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</si>
  <si>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</si>
  <si>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</si>
  <si>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</si>
  <si>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</si>
  <si>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</si>
  <si>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</si>
  <si>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</si>
  <si>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</si>
  <si>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</si>
  <si>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</si>
  <si>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</si>
  <si>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</si>
  <si>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</si>
  <si>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</si>
  <si>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</si>
  <si>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</si>
  <si>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</si>
  <si>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</si>
  <si>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</si>
  <si>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</si>
  <si>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</si>
  <si>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</si>
  <si>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</si>
  <si>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</si>
  <si>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</si>
  <si>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</si>
  <si>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</si>
  <si>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</si>
  <si>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</si>
  <si>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</si>
  <si>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</si>
  <si>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</si>
  <si>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</si>
  <si>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</si>
  <si>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</si>
  <si>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</si>
  <si>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</si>
  <si>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</si>
  <si>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</si>
  <si>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</si>
  <si>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</si>
  <si>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</si>
  <si>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</si>
  <si>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</si>
  <si>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</si>
  <si>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</si>
  <si>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</si>
  <si>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</si>
  <si>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</si>
  <si>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</si>
  <si>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</si>
  <si>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</si>
  <si>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</si>
  <si>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</si>
  <si>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</si>
  <si>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</si>
  <si>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</si>
  <si>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</si>
  <si>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</si>
  <si>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</si>
  <si>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</si>
  <si>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</si>
  <si>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</si>
  <si>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</si>
  <si>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</si>
  <si>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</si>
  <si>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</si>
  <si>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</si>
  <si>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</si>
  <si>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</si>
  <si>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</si>
  <si>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</si>
  <si>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</si>
  <si>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</si>
  <si>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</si>
  <si>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</si>
  <si>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</si>
  <si>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</si>
  <si>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</si>
  <si>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</si>
  <si>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</si>
  <si>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</si>
  <si>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</si>
  <si>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</si>
  <si>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</si>
  <si>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</si>
  <si>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</si>
  <si>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</si>
  <si>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</si>
  <si>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</si>
  <si>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</si>
  <si>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</si>
  <si>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</si>
  <si>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</si>
  <si>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</si>
  <si>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</si>
  <si>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</si>
  <si>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</si>
  <si>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</si>
  <si>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</si>
  <si>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</si>
  <si>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</si>
  <si>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</si>
  <si>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</si>
  <si>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</si>
  <si>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</si>
  <si>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</si>
  <si>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</si>
  <si>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</si>
  <si>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</si>
  <si>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</si>
  <si>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</si>
  <si>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</si>
  <si>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</si>
  <si>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</si>
  <si>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</si>
  <si>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</si>
  <si>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</si>
  <si>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</si>
  <si>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</si>
  <si>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</si>
  <si>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</si>
  <si>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</si>
  <si>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</si>
  <si>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</si>
  <si>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</si>
  <si>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</si>
  <si>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</si>
  <si>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</si>
  <si>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</si>
  <si>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</si>
  <si>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</si>
  <si>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</si>
  <si>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</si>
  <si>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</si>
  <si>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</si>
  <si>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</si>
  <si>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</si>
  <si>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</si>
  <si>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</si>
  <si>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</si>
  <si>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</si>
  <si>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</si>
  <si>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</si>
  <si>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</si>
  <si>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</si>
  <si>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</si>
  <si>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</si>
  <si>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</si>
  <si>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</si>
  <si>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</si>
  <si>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</si>
  <si>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</si>
  <si>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</si>
  <si>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</si>
  <si>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</si>
  <si>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</si>
  <si>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</si>
  <si>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</si>
  <si>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</si>
  <si>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</si>
  <si>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</si>
  <si>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</si>
  <si>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</si>
  <si>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</si>
  <si>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</si>
  <si>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</si>
  <si>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</si>
  <si>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</si>
  <si>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</si>
  <si>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</si>
  <si>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</si>
  <si>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</si>
  <si>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</si>
  <si>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</si>
  <si>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</si>
  <si>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</si>
  <si>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</si>
  <si>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</si>
  <si>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</si>
  <si>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</si>
  <si>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</si>
  <si>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</si>
  <si>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</si>
  <si>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</si>
  <si>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</si>
  <si>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</si>
  <si>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</si>
  <si>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</si>
  <si>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</si>
  <si>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</si>
  <si>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</si>
  <si>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</si>
  <si>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</si>
  <si>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</si>
  <si>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</si>
  <si>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</si>
  <si>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</si>
  <si>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</si>
  <si>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</si>
  <si>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</si>
  <si>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</si>
  <si>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</si>
  <si>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</si>
  <si>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</si>
  <si>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</si>
  <si>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</si>
  <si>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</si>
  <si>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</si>
  <si>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</si>
  <si>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</si>
  <si>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</si>
  <si>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</si>
  <si>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</si>
  <si>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</si>
  <si>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</si>
  <si>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</si>
  <si>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</si>
  <si>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</si>
  <si>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</si>
  <si>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</si>
  <si>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</si>
  <si>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</si>
  <si>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</si>
  <si>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</si>
  <si>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</si>
  <si>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</si>
  <si>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</si>
  <si>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</si>
  <si>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</si>
  <si>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</si>
  <si>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</si>
  <si>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</si>
  <si>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</si>
  <si>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</si>
  <si>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</si>
  <si>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</si>
  <si>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</si>
  <si>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</si>
  <si>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</si>
  <si>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</si>
  <si>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</si>
  <si>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</si>
  <si>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</si>
  <si>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</si>
  <si>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</si>
  <si>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</si>
  <si>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</si>
  <si>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</si>
  <si>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</si>
  <si>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</si>
  <si>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</si>
  <si>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</si>
  <si>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</si>
  <si>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</si>
  <si>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</si>
  <si>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</si>
  <si>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</si>
  <si>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</si>
  <si>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</si>
  <si>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</si>
  <si>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</si>
  <si>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</si>
  <si>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</si>
  <si>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</si>
  <si>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</si>
  <si>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</si>
  <si>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</si>
  <si>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</si>
  <si>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</si>
  <si>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</si>
  <si>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</si>
  <si>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</si>
  <si>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</si>
  <si>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</si>
  <si>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</si>
  <si>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</si>
  <si>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</si>
  <si>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</si>
  <si>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</si>
  <si>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</si>
  <si>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</si>
  <si>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</si>
  <si>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</si>
  <si>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</si>
  <si>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</si>
  <si>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</si>
  <si>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</si>
  <si>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</si>
  <si>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</si>
  <si>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</si>
  <si>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</si>
  <si>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</si>
  <si>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</si>
  <si>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</si>
  <si>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</si>
  <si>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</si>
  <si>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</si>
  <si>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</si>
  <si>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</si>
  <si>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</si>
  <si>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</si>
  <si>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</si>
  <si>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</si>
  <si>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</si>
  <si>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</si>
  <si>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</si>
  <si>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</si>
  <si>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</si>
  <si>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</si>
  <si>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</si>
  <si>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</si>
  <si>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</si>
  <si>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</si>
  <si>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</si>
  <si>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</si>
  <si>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</si>
  <si>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</si>
  <si>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</si>
  <si>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</si>
  <si>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</si>
  <si>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</si>
  <si>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</si>
  <si>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</si>
  <si>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</si>
  <si>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</si>
  <si>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</si>
  <si>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</si>
  <si>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</si>
  <si>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</si>
  <si>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</si>
  <si>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</si>
  <si>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</si>
  <si>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</si>
  <si>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</si>
  <si>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</si>
  <si>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</si>
  <si>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</si>
  <si>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</si>
  <si>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</si>
  <si>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</si>
  <si>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</si>
  <si>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</si>
  <si>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</si>
  <si>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</si>
  <si>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</si>
  <si>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</si>
  <si>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</si>
  <si>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</si>
  <si>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</si>
  <si>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</si>
  <si>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</si>
  <si>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</si>
  <si>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</si>
  <si>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</si>
  <si>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</si>
  <si>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</si>
  <si>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</si>
  <si>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</si>
  <si>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</si>
  <si>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</si>
  <si>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</si>
  <si>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</si>
  <si>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</si>
  <si>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</si>
  <si>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</si>
  <si>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</si>
  <si>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</si>
  <si>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</si>
  <si>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</si>
  <si>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</si>
  <si>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</si>
  <si>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</si>
  <si>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</si>
  <si>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</si>
  <si>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</si>
  <si>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</si>
  <si>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</si>
  <si>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</si>
  <si>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</si>
  <si>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</si>
  <si>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</si>
  <si>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</si>
  <si>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</si>
  <si>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</si>
  <si>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</si>
  <si>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</si>
  <si>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</si>
  <si>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</si>
  <si>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</si>
  <si>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</si>
  <si>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</si>
  <si>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</si>
  <si>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</si>
  <si>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</si>
  <si>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</si>
  <si>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</si>
  <si>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</si>
  <si>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</si>
  <si>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</si>
  <si>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</si>
  <si>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</si>
  <si>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</si>
  <si>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</si>
  <si>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</si>
  <si>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</si>
  <si>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</si>
  <si>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</si>
  <si>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</si>
  <si>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</si>
  <si>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</si>
  <si>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</si>
  <si>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</si>
  <si>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</si>
  <si>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</si>
  <si>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</si>
  <si>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</si>
  <si>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</si>
  <si>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</si>
  <si>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</si>
  <si>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</si>
  <si>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</si>
  <si>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</si>
  <si>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</si>
  <si>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</si>
  <si>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</si>
  <si>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</si>
  <si>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</si>
  <si>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</si>
  <si>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</si>
  <si>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</si>
  <si>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</si>
  <si>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</si>
  <si>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</si>
  <si>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</si>
  <si>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</si>
  <si>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</si>
  <si>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</si>
  <si>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</si>
  <si>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</si>
  <si>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</si>
  <si>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</si>
  <si>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</si>
  <si>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</si>
  <si>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</si>
  <si>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</si>
  <si>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</si>
  <si>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</si>
  <si>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</si>
  <si>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</si>
  <si>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</si>
  <si>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</si>
  <si>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</si>
  <si>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</si>
  <si>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</si>
  <si>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</si>
  <si>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</si>
  <si>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</si>
  <si>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</si>
  <si>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</si>
  <si>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</si>
  <si>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</si>
  <si>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</si>
  <si>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</si>
  <si>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</si>
  <si>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</si>
  <si>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</si>
  <si>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</si>
  <si>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</si>
  <si>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</si>
  <si>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</si>
  <si>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</si>
  <si>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</si>
  <si>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</si>
  <si>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</si>
  <si>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</si>
  <si>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</si>
  <si>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</si>
  <si>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</si>
  <si>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</si>
  <si>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</si>
  <si>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</si>
  <si>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</si>
  <si>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</si>
  <si>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</si>
  <si>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</si>
  <si>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</si>
  <si>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</si>
  <si>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</si>
  <si>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</si>
  <si>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</si>
  <si>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</si>
  <si>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</si>
  <si>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</si>
  <si>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</si>
  <si>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</si>
  <si>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</si>
  <si>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</si>
  <si>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</si>
  <si>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</si>
  <si>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</si>
  <si>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</si>
  <si>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</si>
  <si>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</si>
  <si>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</si>
  <si>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</si>
  <si>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</si>
  <si>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</si>
  <si>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</si>
  <si>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</si>
  <si>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</si>
  <si>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</si>
  <si>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</si>
  <si>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</si>
  <si>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</si>
  <si>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</si>
  <si>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</si>
  <si>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</si>
  <si>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</si>
  <si>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</si>
  <si>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</si>
  <si>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</si>
  <si>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</si>
  <si>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</si>
  <si>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</si>
  <si>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</si>
  <si>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</si>
  <si>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</si>
  <si>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</si>
  <si>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</si>
  <si>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</si>
  <si>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</si>
  <si>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</si>
  <si>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</si>
  <si>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</si>
  <si>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</si>
  <si>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</si>
  <si>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</si>
  <si>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</si>
  <si>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</si>
  <si>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</si>
  <si>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</si>
  <si>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</si>
  <si>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</si>
  <si>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</si>
  <si>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</si>
  <si>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</si>
  <si>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</si>
  <si>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</si>
  <si>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</si>
  <si>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</si>
  <si>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</si>
  <si>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</si>
  <si>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</si>
  <si>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</si>
  <si>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</si>
  <si>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</si>
  <si>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</si>
  <si>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</si>
  <si>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</si>
  <si>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</si>
  <si>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</si>
  <si>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</si>
  <si>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</si>
  <si>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</si>
  <si>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</si>
  <si>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</si>
  <si>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</si>
  <si>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</si>
  <si>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</si>
  <si>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</si>
  <si>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</si>
  <si>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</si>
  <si>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</si>
  <si>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</si>
  <si>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</si>
  <si>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</si>
  <si>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</si>
  <si>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</si>
  <si>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</si>
  <si>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</si>
  <si>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</si>
  <si>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</si>
  <si>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</si>
  <si>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</si>
  <si>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</si>
  <si>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</si>
  <si>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</si>
  <si>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</si>
  <si>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</si>
  <si>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</si>
  <si>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</si>
  <si>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</si>
  <si>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</si>
  <si>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</si>
  <si>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</si>
  <si>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</si>
  <si>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</si>
  <si>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</si>
  <si>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</si>
  <si>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</si>
  <si>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</si>
  <si>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</si>
  <si>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</si>
  <si>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</si>
  <si>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</si>
  <si>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</si>
  <si>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</si>
  <si>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</si>
  <si>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</si>
  <si>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</si>
  <si>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</si>
  <si>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</si>
  <si>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</si>
  <si>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</si>
  <si>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</si>
  <si>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</si>
  <si>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</si>
  <si>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</si>
  <si>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</si>
  <si>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</si>
  <si>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</si>
  <si>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</si>
  <si>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</si>
  <si>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</si>
  <si>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</si>
  <si>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</si>
  <si>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</si>
  <si>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</si>
  <si>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</si>
  <si>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</si>
  <si>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</si>
  <si>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</si>
  <si>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</si>
  <si>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</si>
  <si>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</si>
  <si>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</si>
  <si>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</si>
  <si>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</si>
  <si>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</si>
  <si>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</si>
  <si>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</si>
  <si>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</si>
  <si>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</si>
  <si>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</si>
  <si>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</si>
  <si>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</si>
  <si>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</si>
  <si>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</si>
  <si>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</si>
  <si>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</si>
  <si>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</si>
  <si>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</si>
  <si>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</si>
  <si>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</si>
  <si>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</si>
  <si>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</si>
  <si>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</si>
  <si>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</si>
  <si>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</si>
  <si>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</si>
  <si>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</si>
  <si>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</si>
  <si>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</si>
  <si>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</si>
  <si>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</si>
  <si>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</si>
  <si>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</si>
  <si>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</si>
  <si>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</si>
  <si>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</si>
  <si>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</si>
  <si>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</si>
  <si>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</si>
  <si>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</si>
  <si>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</si>
  <si>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</si>
  <si>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</si>
  <si>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</si>
  <si>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</si>
  <si>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</si>
  <si>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</si>
  <si>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</si>
  <si>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</si>
  <si>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</si>
  <si>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</si>
  <si>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</si>
  <si>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</si>
  <si>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</si>
  <si>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</si>
  <si>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</si>
  <si>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</si>
  <si>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</si>
  <si>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</si>
  <si>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</si>
  <si>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</si>
  <si>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</si>
  <si>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</si>
  <si>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</si>
  <si>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</si>
  <si>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</si>
  <si>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</si>
  <si>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</si>
  <si>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</si>
  <si>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</si>
  <si>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</si>
  <si>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</si>
  <si>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</si>
  <si>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</si>
  <si>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</si>
  <si>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</si>
  <si>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</si>
  <si>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</si>
  <si>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</si>
  <si>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</si>
  <si>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</si>
  <si>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</si>
  <si>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</si>
  <si>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</si>
  <si>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</si>
  <si>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</si>
  <si>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</si>
  <si>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</si>
  <si>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</si>
  <si>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</si>
  <si>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</si>
  <si>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</si>
  <si>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</si>
  <si>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</si>
  <si>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</si>
  <si>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</si>
  <si>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</si>
  <si>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</si>
  <si>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</si>
  <si>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</si>
  <si>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</si>
  <si>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</si>
  <si>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</si>
  <si>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</si>
  <si>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</si>
  <si>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</si>
  <si>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</si>
  <si>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</si>
  <si>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</si>
  <si>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</si>
  <si>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</si>
  <si>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</si>
  <si>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</si>
  <si>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</si>
  <si>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</si>
  <si>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</si>
  <si>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</si>
  <si>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</si>
  <si>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</si>
  <si>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</si>
  <si>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</si>
  <si>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</si>
  <si>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</si>
  <si>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</si>
  <si>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</si>
  <si>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</si>
  <si>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</si>
  <si>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</si>
  <si>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</si>
  <si>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</si>
  <si>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</si>
  <si>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</si>
  <si>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</si>
  <si>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</si>
  <si>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</si>
  <si>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</si>
  <si>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</si>
  <si>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</si>
  <si>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</si>
  <si>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</si>
  <si>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</si>
  <si>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</si>
  <si>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</si>
  <si>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</si>
  <si>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</si>
  <si>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</si>
  <si>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</si>
  <si>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</si>
  <si>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</si>
  <si>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</si>
  <si>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</si>
  <si>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</si>
  <si>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</si>
  <si>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</si>
  <si>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</si>
  <si>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</si>
  <si>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</si>
  <si>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</si>
  <si>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</si>
  <si>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</si>
  <si>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</si>
  <si>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</si>
  <si>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</si>
  <si>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</si>
  <si>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</si>
  <si>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</si>
  <si>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</si>
  <si>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</si>
  <si>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</si>
  <si>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</si>
  <si>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</si>
  <si>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</si>
  <si>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</si>
  <si>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</si>
  <si>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</si>
  <si>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</si>
  <si>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</si>
  <si>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</si>
  <si>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</si>
  <si>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</si>
  <si>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</si>
  <si>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</si>
  <si>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</si>
  <si>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</si>
  <si>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</si>
  <si>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</si>
  <si>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</si>
  <si>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</si>
  <si>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</si>
  <si>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</si>
  <si>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</si>
  <si>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</si>
  <si>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</si>
  <si>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</si>
  <si>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</si>
  <si>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</si>
  <si>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</si>
  <si>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</si>
  <si>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</si>
  <si>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</si>
  <si>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</si>
  <si>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</si>
  <si>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</si>
  <si>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</si>
  <si>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</si>
  <si>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</si>
  <si>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</si>
  <si>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</si>
  <si>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</si>
  <si>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</si>
  <si>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</si>
  <si>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</si>
  <si>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</si>
  <si>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</si>
  <si>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</si>
  <si>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</si>
  <si>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</si>
  <si>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</si>
  <si>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</si>
  <si>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</si>
  <si>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</si>
  <si>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</si>
  <si>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</si>
  <si>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</si>
  <si>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</si>
  <si>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</si>
  <si>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</si>
  <si>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</si>
  <si>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</si>
  <si>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</si>
  <si>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</si>
  <si>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</si>
  <si>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</si>
  <si>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</si>
  <si>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</si>
  <si>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</si>
  <si>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</si>
  <si>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</si>
  <si>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</si>
  <si>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</si>
  <si>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</si>
  <si>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</si>
  <si>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</si>
  <si>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</si>
  <si>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</si>
  <si>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</si>
  <si>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</si>
  <si>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</si>
  <si>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</si>
  <si>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</si>
  <si>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</si>
  <si>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</si>
  <si>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</si>
  <si>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</si>
  <si>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</si>
  <si>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</si>
  <si>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</si>
  <si>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</si>
  <si>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</si>
  <si>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</si>
  <si>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</si>
  <si>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</si>
  <si>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</si>
  <si>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</si>
  <si>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</si>
  <si>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</si>
  <si>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</si>
  <si>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</si>
  <si>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</si>
  <si>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</si>
  <si>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</si>
  <si>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</si>
  <si>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</si>
  <si>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</si>
  <si>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</si>
  <si>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</si>
  <si>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</si>
  <si>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</si>
  <si>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</si>
  <si>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</si>
  <si>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</si>
  <si>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</si>
  <si>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</si>
  <si>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</si>
  <si>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</si>
  <si>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</si>
  <si>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</si>
  <si>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</si>
  <si>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</si>
  <si>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</si>
  <si>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</si>
  <si>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</si>
  <si>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</si>
  <si>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</si>
  <si>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</si>
  <si>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</si>
  <si>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</si>
  <si>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</si>
  <si>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</si>
  <si>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</si>
  <si>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</si>
  <si>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</si>
  <si>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</si>
  <si>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</si>
  <si>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</si>
  <si>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</si>
  <si>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</si>
  <si>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</si>
  <si>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</si>
  <si>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</si>
  <si>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</si>
  <si>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</si>
  <si>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</si>
  <si>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</si>
  <si>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</si>
  <si>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</si>
  <si>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</si>
  <si>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</si>
  <si>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</si>
  <si>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</si>
  <si>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</si>
  <si>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</si>
  <si>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</si>
  <si>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</si>
  <si>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</si>
  <si>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</si>
  <si>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</si>
  <si>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</si>
  <si>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</si>
  <si>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</si>
  <si>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</si>
  <si>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</si>
  <si>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</si>
  <si>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</si>
  <si>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</si>
  <si>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</si>
  <si>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</si>
  <si>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</si>
  <si>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</si>
  <si>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</si>
  <si>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</si>
  <si>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</si>
  <si>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</si>
  <si>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</si>
  <si>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</si>
  <si>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</si>
  <si>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</si>
  <si>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</si>
  <si>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</si>
  <si>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</si>
  <si>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</si>
  <si>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</si>
  <si>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</si>
  <si>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</si>
  <si>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</si>
  <si>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</si>
  <si>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</si>
  <si>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</si>
  <si>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</si>
  <si>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</si>
  <si>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</si>
  <si>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</si>
  <si>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</si>
  <si>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</si>
  <si>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</si>
  <si>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</si>
  <si>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</si>
  <si>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</si>
  <si>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</si>
  <si>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</si>
  <si>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</si>
  <si>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</si>
  <si>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</si>
  <si>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</si>
  <si>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</si>
  <si>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</si>
  <si>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</si>
  <si>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</si>
  <si>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</si>
  <si>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</si>
  <si>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</si>
  <si>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</si>
  <si>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</si>
  <si>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</si>
  <si>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</si>
  <si>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</si>
  <si>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</si>
  <si>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</si>
  <si>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</si>
  <si>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</si>
  <si>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</si>
  <si>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</si>
  <si>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</si>
  <si>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</si>
  <si>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</si>
  <si>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</si>
  <si>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</si>
  <si>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</si>
  <si>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</si>
  <si>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</si>
  <si>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</si>
  <si>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</si>
  <si>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</si>
  <si>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</si>
  <si>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</si>
  <si>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</si>
  <si>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</si>
  <si>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</si>
  <si>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</si>
  <si>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</si>
  <si>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</si>
  <si>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</si>
  <si>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</si>
  <si>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</si>
  <si>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</si>
  <si>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</si>
  <si>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</si>
  <si>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</si>
  <si>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</si>
  <si>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</si>
  <si>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</si>
  <si>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</si>
  <si>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</si>
  <si>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</si>
  <si>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</si>
  <si>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</si>
  <si>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</si>
  <si>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</si>
  <si>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</si>
  <si>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</si>
  <si>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</si>
  <si>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</si>
  <si>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</si>
  <si>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</si>
  <si>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</si>
  <si>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</si>
  <si>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</si>
  <si>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</si>
  <si>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</si>
  <si>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</si>
  <si>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</si>
  <si>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</si>
  <si>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</si>
  <si>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</si>
  <si>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</si>
  <si>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</si>
  <si>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</si>
  <si>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</si>
  <si>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</si>
  <si>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</si>
  <si>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</si>
  <si>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</si>
  <si>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</si>
  <si>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</si>
  <si>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</si>
  <si>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</si>
  <si>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</si>
  <si>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</si>
  <si>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</si>
  <si>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</si>
  <si>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</si>
  <si>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</si>
  <si>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</si>
  <si>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</si>
  <si>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</si>
  <si>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</si>
  <si>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</si>
  <si>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</si>
  <si>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</si>
  <si>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</si>
  <si>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</si>
  <si>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</si>
  <si>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</si>
  <si>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</si>
  <si>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</si>
  <si>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</si>
  <si>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</si>
  <si>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</si>
  <si>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</si>
  <si>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</si>
  <si>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</si>
  <si>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</si>
  <si>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</si>
  <si>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</si>
  <si>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</si>
  <si>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</si>
  <si>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</si>
  <si>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</si>
  <si>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</si>
  <si>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</si>
  <si>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</si>
  <si>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</si>
  <si>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</si>
  <si>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</si>
  <si>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</si>
  <si>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</si>
  <si>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</si>
  <si>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</si>
  <si>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</si>
  <si>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</si>
  <si>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</si>
  <si>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</si>
  <si>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</si>
  <si>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</si>
  <si>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</si>
  <si>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</si>
  <si>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</si>
  <si>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</si>
  <si>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</si>
  <si>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</si>
  <si>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</si>
  <si>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</si>
  <si>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</si>
  <si>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</si>
  <si>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</si>
  <si>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</si>
  <si>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</si>
  <si>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</si>
  <si>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</si>
  <si>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</si>
  <si>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</si>
  <si>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</si>
  <si>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</si>
  <si>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</si>
  <si>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</si>
  <si>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</si>
  <si>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</si>
  <si>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</si>
  <si>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</si>
  <si>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</si>
  <si>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</si>
  <si>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</si>
  <si>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</si>
  <si>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</si>
  <si>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</si>
  <si>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</si>
  <si>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</si>
  <si>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</si>
  <si>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</si>
  <si>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</si>
  <si>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</si>
  <si>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</si>
  <si>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</si>
  <si>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</si>
  <si>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</si>
  <si>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</si>
  <si>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</si>
  <si>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</si>
  <si>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</si>
  <si>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</si>
  <si>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</si>
  <si>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</si>
  <si>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</si>
  <si>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</si>
  <si>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</si>
  <si>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</si>
  <si>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</si>
  <si>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</si>
  <si>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</si>
  <si>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</si>
  <si>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</si>
  <si>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</si>
  <si>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</si>
  <si>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</si>
  <si>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</si>
  <si>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</si>
  <si>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</si>
  <si>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</si>
  <si>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</si>
  <si>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</si>
  <si>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</si>
  <si>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</si>
  <si>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</si>
  <si>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</si>
  <si>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</si>
  <si>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</si>
  <si>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</si>
  <si>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</si>
  <si>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</si>
  <si>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</si>
  <si>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</si>
  <si>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</si>
  <si>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</si>
  <si>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</si>
  <si>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</si>
  <si>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</si>
  <si>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</si>
  <si>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</si>
  <si>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</si>
  <si>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</si>
  <si>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</si>
  <si>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</si>
  <si>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</si>
  <si>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</si>
  <si>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</si>
  <si>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</si>
  <si>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</si>
  <si>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</si>
  <si>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</si>
  <si>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</si>
  <si>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</si>
  <si>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</si>
  <si>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</si>
  <si>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</si>
  <si>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</si>
  <si>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</si>
  <si>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</si>
  <si>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</si>
  <si>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</si>
  <si>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</si>
  <si>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</si>
  <si>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</si>
  <si>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</si>
  <si>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</si>
  <si>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</si>
  <si>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</si>
  <si>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</si>
  <si>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</si>
  <si>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</si>
  <si>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</si>
  <si>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</si>
  <si>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</si>
  <si>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</si>
  <si>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</si>
  <si>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</si>
  <si>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</si>
  <si>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</si>
  <si>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</si>
  <si>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</si>
  <si>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</si>
  <si>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</si>
  <si>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</si>
  <si>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</si>
  <si>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</si>
  <si>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</si>
  <si>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</si>
  <si>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</si>
  <si>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</si>
  <si>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</si>
  <si>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</si>
  <si>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</si>
  <si>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</si>
  <si>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</si>
  <si>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</si>
  <si>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</si>
  <si>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</si>
  <si>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</si>
  <si>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</si>
  <si>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</si>
  <si>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</si>
  <si>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</si>
  <si>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</si>
  <si>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</si>
  <si>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</si>
  <si>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</si>
  <si>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</si>
  <si>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</si>
  <si>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</si>
  <si>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</si>
  <si>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</si>
  <si>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</si>
  <si>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</si>
  <si>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</si>
  <si>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</si>
  <si>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</si>
  <si>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</si>
  <si>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</si>
  <si>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</si>
  <si>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</si>
  <si>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</si>
  <si>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</si>
  <si>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</si>
  <si>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</si>
  <si>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</si>
  <si>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</si>
  <si>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</si>
  <si>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</si>
  <si>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</si>
  <si>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</si>
  <si>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</si>
  <si>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</si>
  <si>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</si>
  <si>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</si>
  <si>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</si>
  <si>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</si>
  <si>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</si>
  <si>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</si>
  <si>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</si>
  <si>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</si>
  <si>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</si>
  <si>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</si>
  <si>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</si>
  <si>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</si>
  <si>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</si>
  <si>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</si>
  <si>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</si>
  <si>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</si>
  <si>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</si>
  <si>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</si>
  <si>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</si>
  <si>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</si>
  <si>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</si>
  <si>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</si>
  <si>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</si>
  <si>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</si>
  <si>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</si>
  <si>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</si>
  <si>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</si>
  <si>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</si>
  <si>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</si>
  <si>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</si>
  <si>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</si>
  <si>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</si>
  <si>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</si>
  <si>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</si>
  <si>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</si>
  <si>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</si>
  <si>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</si>
  <si>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</si>
  <si>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</si>
  <si>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</si>
  <si>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</si>
  <si>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</si>
  <si>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</si>
  <si>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</si>
  <si>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</si>
  <si>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</si>
  <si>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</si>
  <si>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</si>
  <si>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</si>
  <si>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</si>
  <si>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</si>
  <si>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</si>
  <si>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</si>
  <si>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</si>
  <si>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</si>
  <si>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</si>
  <si>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</si>
  <si>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</si>
  <si>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</si>
  <si>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</si>
  <si>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</si>
  <si>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</si>
  <si>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</si>
  <si>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</si>
  <si>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</si>
  <si>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</si>
  <si>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</si>
  <si>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</si>
  <si>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</si>
  <si>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</si>
  <si>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</si>
  <si>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</si>
  <si>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</si>
  <si>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</si>
  <si>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</si>
  <si>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</si>
  <si>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</si>
  <si>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</si>
  <si>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</si>
  <si>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</si>
  <si>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</si>
  <si>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</si>
  <si>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</si>
  <si>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</si>
  <si>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</si>
  <si>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</si>
  <si>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</si>
  <si>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</si>
  <si>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</si>
  <si>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</si>
  <si>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</si>
  <si>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</si>
  <si>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</si>
  <si>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</si>
  <si>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</si>
  <si>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</si>
  <si>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</si>
  <si>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</si>
  <si>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</si>
  <si>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</si>
  <si>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</si>
  <si>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</si>
  <si>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</si>
  <si>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</si>
  <si>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</si>
  <si>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</si>
  <si>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</si>
  <si>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</si>
  <si>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</si>
  <si>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</si>
  <si>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</si>
  <si>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</si>
  <si>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</si>
  <si>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</si>
  <si>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</si>
  <si>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</si>
  <si>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</si>
  <si>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</si>
  <si>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</si>
  <si>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</si>
  <si>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</si>
  <si>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</si>
  <si>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</si>
  <si>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</si>
  <si>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</si>
  <si>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</si>
  <si>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</si>
  <si>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</si>
  <si>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</si>
  <si>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</si>
  <si>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</si>
  <si>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</si>
  <si>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</si>
  <si>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</si>
  <si>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</si>
  <si>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</si>
  <si>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</si>
  <si>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</si>
  <si>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</si>
  <si>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</si>
  <si>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</si>
  <si>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</si>
  <si>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</si>
  <si>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</si>
  <si>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</si>
  <si>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</si>
  <si>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</si>
  <si>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</si>
  <si>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</si>
  <si>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</si>
  <si>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</si>
  <si>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</si>
  <si>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</si>
  <si>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</si>
  <si>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</si>
  <si>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</si>
  <si>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</si>
  <si>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</si>
  <si>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</si>
  <si>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</si>
  <si>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</si>
  <si>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</si>
  <si>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</si>
  <si>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</si>
  <si>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</si>
  <si>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</si>
  <si>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</si>
  <si>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</si>
  <si>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</si>
  <si>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</si>
  <si>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</si>
  <si>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</si>
  <si>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</si>
  <si>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</si>
  <si>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</si>
  <si>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</si>
  <si>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</si>
  <si>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</si>
  <si>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</si>
  <si>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</si>
  <si>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</si>
  <si>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</si>
  <si>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</si>
  <si>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</si>
  <si>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</si>
  <si>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</si>
  <si>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</si>
  <si>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</si>
  <si>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</si>
  <si>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</si>
  <si>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</si>
  <si>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</si>
  <si>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</si>
  <si>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</si>
  <si>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</si>
  <si>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</si>
  <si>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</si>
  <si>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</si>
  <si>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</si>
  <si>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</si>
  <si>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</si>
  <si>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</si>
  <si>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</si>
  <si>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</si>
  <si>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</si>
  <si>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</si>
  <si>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</si>
  <si>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</si>
  <si>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</si>
  <si>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</si>
  <si>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</si>
  <si>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</si>
  <si>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**Description:** This policy applies non-BAU assumptions for state level minimum ZEV requirements (specified through input data). In the United States model, this tests reversing state level Advanced Clean Cars and Advanced Clean Trucks requirements starting in 2025.</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</si>
  <si>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</si>
  <si>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</si>
  <si>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</si>
  <si>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</si>
  <si>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</si>
  <si>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</si>
  <si>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</si>
  <si>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</si>
  <si>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</si>
  <si>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</si>
  <si>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</si>
  <si>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</si>
  <si>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</si>
  <si>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</si>
  <si>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</si>
  <si>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</si>
  <si>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</si>
  <si>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</si>
  <si>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</si>
  <si>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</si>
  <si>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</si>
  <si>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</si>
  <si>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</si>
  <si>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</si>
  <si>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</si>
  <si>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</si>
  <si>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</si>
  <si>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</si>
  <si>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</si>
  <si>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</si>
  <si>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</si>
  <si>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</si>
  <si>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</si>
  <si>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</si>
  <si>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</si>
  <si>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</si>
  <si>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</si>
  <si>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</si>
  <si>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</si>
  <si>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</si>
  <si>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</si>
  <si>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</si>
  <si>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</si>
  <si>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</si>
  <si>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</si>
  <si>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</si>
  <si>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</si>
  <si>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</si>
  <si>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</si>
  <si>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</si>
  <si>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</si>
  <si>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</si>
  <si>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</si>
  <si>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</si>
  <si>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</si>
  <si>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</si>
  <si>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</si>
  <si>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</si>
  <si>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</si>
  <si>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</si>
  <si>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</si>
  <si>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</si>
  <si>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</si>
  <si>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</si>
  <si>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</si>
  <si>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</si>
  <si>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</si>
  <si>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</si>
  <si>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</si>
  <si>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</si>
  <si>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</si>
  <si>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</si>
  <si>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</si>
  <si>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</si>
  <si>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</si>
  <si>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</si>
  <si>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</si>
  <si>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</si>
  <si>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</si>
  <si>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</si>
  <si>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</si>
  <si>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</si>
  <si>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</si>
  <si>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</si>
  <si>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</si>
  <si>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</si>
  <si>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</si>
  <si>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</si>
  <si>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</si>
  <si>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</si>
  <si>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</si>
  <si>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</si>
  <si>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</si>
  <si>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</si>
  <si>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</si>
  <si>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</si>
  <si>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</si>
  <si>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</si>
  <si>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</si>
  <si>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</si>
  <si>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</si>
  <si>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</si>
  <si>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</si>
  <si>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</si>
  <si>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</si>
  <si>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</si>
  <si>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</si>
  <si>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</si>
  <si>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</si>
  <si>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</si>
  <si>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</si>
  <si>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</si>
  <si>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</si>
  <si>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</si>
  <si>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</si>
  <si>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</si>
  <si>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</si>
  <si>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</si>
  <si>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</si>
  <si>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</si>
  <si>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</si>
  <si>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</si>
  <si>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</si>
  <si>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</si>
  <si>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</si>
  <si>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</si>
  <si>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</si>
  <si>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</si>
  <si>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</si>
  <si>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</si>
  <si>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</si>
  <si>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</si>
  <si>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</si>
  <si>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</si>
  <si>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</si>
  <si>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</si>
  <si>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</si>
  <si>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</si>
  <si>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</si>
  <si>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</si>
  <si>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</si>
  <si>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</si>
  <si>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</si>
  <si>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</si>
  <si>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</si>
  <si>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</si>
  <si>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</si>
  <si>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</si>
  <si>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</si>
  <si>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</si>
  <si>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</si>
  <si>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</si>
  <si>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</si>
  <si>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</si>
  <si>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</si>
  <si>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</si>
  <si>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</si>
  <si>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</si>
  <si>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</si>
  <si>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</si>
  <si>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</si>
  <si>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</si>
  <si>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</si>
  <si>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</si>
  <si>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</si>
  <si>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</si>
  <si>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</si>
  <si>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</si>
  <si>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</si>
  <si>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</si>
  <si>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</si>
  <si>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</si>
  <si>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</si>
  <si>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</si>
  <si>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</si>
  <si>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</si>
  <si>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</si>
  <si>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</si>
  <si>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</si>
  <si>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</si>
  <si>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</si>
  <si>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</si>
  <si>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</si>
  <si>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</si>
  <si>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</si>
  <si>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</si>
  <si>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</si>
  <si>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</si>
  <si>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</si>
  <si>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</si>
  <si>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</si>
  <si>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</si>
  <si>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</si>
  <si>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</si>
  <si>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</si>
  <si>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</si>
  <si>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</si>
  <si>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</si>
  <si>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</si>
  <si>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</si>
  <si>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</si>
  <si>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</si>
  <si>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</si>
  <si>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</si>
  <si>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</si>
  <si>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</si>
  <si>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</si>
  <si>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</si>
  <si>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</si>
  <si>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</si>
  <si>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</si>
  <si>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</si>
  <si>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</si>
  <si>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</si>
  <si>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</si>
  <si>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</si>
  <si>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</si>
  <si>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</si>
  <si>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</si>
  <si>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</si>
  <si>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</si>
  <si>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</si>
  <si>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</si>
  <si>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</si>
  <si>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</si>
  <si>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</si>
  <si>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</si>
  <si>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</si>
  <si>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</si>
  <si>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</si>
  <si>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</si>
  <si>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</si>
  <si>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</si>
  <si>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</si>
  <si>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</si>
  <si>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</si>
  <si>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</si>
  <si>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</si>
  <si>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</si>
  <si>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</si>
  <si>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</si>
  <si>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</si>
  <si>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</si>
  <si>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</si>
  <si>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</si>
  <si>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</si>
  <si>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</si>
  <si>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</si>
  <si>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</si>
  <si>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</si>
  <si>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</si>
  <si>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</si>
  <si>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</si>
  <si>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</si>
  <si>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</si>
  <si>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</si>
  <si>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</si>
  <si>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</si>
  <si>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</si>
  <si>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</si>
  <si>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</si>
  <si>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</si>
  <si>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</si>
  <si>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</si>
  <si>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</si>
  <si>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</si>
  <si>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</si>
  <si>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</si>
  <si>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</si>
  <si>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</si>
  <si>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</si>
  <si>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</si>
  <si>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</si>
  <si>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</si>
  <si>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</si>
  <si>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</si>
  <si>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</si>
  <si>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</si>
  <si>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</si>
  <si>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</si>
  <si>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</si>
  <si>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</si>
  <si>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</si>
  <si>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</si>
  <si>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</si>
  <si>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</si>
  <si>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</si>
  <si>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</si>
  <si>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</si>
  <si>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</si>
  <si>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</si>
  <si>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</si>
  <si>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</si>
  <si>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</si>
  <si>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</si>
  <si>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</si>
  <si>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</si>
  <si>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</si>
  <si>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</si>
  <si>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</si>
  <si>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</si>
  <si>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</si>
  <si>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</si>
  <si>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</si>
  <si>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</si>
  <si>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</si>
  <si>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</si>
  <si>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</si>
  <si>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</si>
  <si>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</si>
  <si>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</si>
  <si>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</si>
  <si>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</si>
  <si>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</si>
  <si>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</si>
  <si>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</si>
  <si>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</si>
  <si>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</si>
  <si>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</si>
  <si>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</si>
  <si>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</si>
  <si>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</si>
  <si>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</si>
  <si>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</si>
  <si>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</si>
  <si>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</si>
  <si>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</si>
  <si>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</si>
  <si>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</si>
  <si>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</si>
  <si>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</si>
  <si>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</si>
  <si>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</si>
  <si>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</si>
  <si>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</si>
  <si>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</si>
  <si>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</si>
  <si>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</si>
  <si>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</si>
  <si>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</si>
  <si>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</si>
  <si>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</si>
  <si>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</si>
  <si>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</si>
  <si>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</si>
  <si>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</si>
  <si>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</si>
  <si>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</si>
  <si>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</si>
  <si>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</si>
  <si>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</si>
  <si>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</si>
  <si>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</si>
  <si>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</si>
  <si>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</si>
  <si>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</si>
  <si>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</si>
  <si>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</si>
  <si>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</si>
  <si>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</si>
  <si>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</si>
  <si>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</si>
  <si>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</si>
  <si>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</si>
  <si>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</si>
  <si>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</si>
  <si>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</si>
  <si>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</si>
  <si>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</si>
  <si>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</si>
  <si>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</si>
  <si>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</si>
  <si>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</si>
  <si>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</si>
  <si>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</si>
  <si>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</si>
  <si>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</si>
  <si>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</si>
  <si>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</si>
  <si>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</si>
  <si>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</si>
  <si>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</si>
  <si>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</si>
  <si>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</si>
  <si>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</si>
  <si>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</si>
  <si>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</si>
  <si>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</si>
  <si>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</si>
  <si>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</si>
  <si>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</si>
  <si>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</si>
  <si>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</si>
  <si>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</si>
  <si>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</si>
  <si>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</si>
  <si>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</si>
  <si>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</si>
  <si>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</si>
  <si>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</si>
  <si>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</si>
  <si>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</si>
  <si>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</si>
  <si>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</si>
  <si>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</si>
  <si>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</si>
  <si>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</si>
  <si>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</si>
  <si>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</si>
  <si>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</si>
  <si>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</si>
  <si>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</si>
  <si>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</si>
  <si>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</si>
  <si>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</si>
  <si>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</si>
  <si>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</si>
  <si>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</si>
  <si>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</si>
  <si>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</si>
  <si>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</si>
  <si>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</si>
  <si>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</si>
  <si>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</si>
  <si>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</si>
  <si>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</si>
  <si>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</si>
  <si>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</si>
  <si>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</si>
  <si>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</si>
  <si>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</si>
  <si>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</si>
  <si>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</si>
  <si>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</si>
  <si>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</si>
  <si>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</si>
  <si>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</si>
  <si>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</si>
  <si>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</si>
  <si>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</si>
  <si>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</si>
  <si>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</si>
  <si>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</si>
  <si>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</si>
  <si>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</si>
  <si>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</si>
  <si>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</si>
  <si>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</si>
  <si>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</si>
  <si>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</si>
  <si>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</si>
  <si>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</si>
  <si>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</si>
  <si>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</si>
  <si>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</si>
  <si>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</si>
  <si>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</si>
  <si>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</si>
  <si>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</si>
  <si>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</si>
  <si>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</si>
  <si>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</si>
  <si>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</si>
  <si>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</si>
  <si>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</si>
  <si>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</si>
  <si>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</si>
  <si>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</si>
  <si>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</si>
  <si>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</si>
  <si>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</si>
  <si>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</si>
  <si>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</si>
  <si>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</si>
  <si>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</si>
  <si>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</si>
  <si>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</si>
  <si>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</si>
  <si>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</si>
  <si>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</si>
  <si>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</si>
  <si>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</si>
  <si>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</si>
  <si>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</si>
  <si>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</si>
  <si>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</si>
  <si>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</si>
  <si>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</si>
  <si>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</si>
  <si>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</si>
  <si>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</si>
  <si>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</si>
  <si>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</si>
  <si>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</si>
  <si>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</si>
  <si>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</si>
  <si>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</si>
  <si>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</si>
  <si>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</si>
  <si>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</si>
  <si>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</si>
  <si>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</si>
  <si>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</si>
  <si>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</si>
  <si>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</si>
  <si>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</si>
  <si>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</si>
  <si>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</si>
  <si>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</si>
  <si>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</si>
  <si>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</si>
  <si>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</si>
  <si>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</si>
  <si>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</si>
  <si>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</si>
  <si>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</si>
  <si>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</si>
  <si>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</si>
  <si>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</si>
  <si>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</si>
  <si>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</si>
  <si>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</si>
  <si>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</si>
  <si>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</si>
  <si>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</si>
  <si>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</si>
  <si>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</si>
  <si>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</si>
  <si>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</si>
  <si>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</si>
  <si>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</si>
  <si>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</si>
  <si>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</si>
  <si>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</si>
  <si>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</si>
  <si>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</si>
  <si>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</si>
  <si>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</si>
  <si>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</si>
  <si>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</si>
  <si>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</si>
  <si>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</si>
  <si>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</si>
  <si>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</si>
  <si>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</si>
  <si>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</si>
  <si>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</si>
  <si>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</si>
  <si>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</si>
  <si>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</si>
  <si>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</si>
  <si>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</si>
  <si>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</si>
  <si>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</si>
  <si>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</si>
  <si>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</si>
  <si>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</si>
  <si>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</si>
  <si>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</si>
  <si>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</si>
  <si>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</si>
  <si>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</si>
  <si>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</si>
  <si>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</si>
  <si>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</si>
  <si>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</si>
  <si>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</si>
  <si>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</si>
  <si>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</si>
  <si>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</si>
  <si>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</si>
  <si>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</si>
  <si>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</si>
  <si>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</si>
  <si>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</si>
  <si>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</si>
  <si>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</si>
  <si>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</si>
  <si>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</si>
  <si>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</si>
  <si>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</si>
  <si>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</si>
  <si>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</si>
  <si>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</si>
  <si>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</si>
  <si>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</si>
  <si>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</si>
  <si>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</si>
  <si>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</si>
  <si>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</si>
  <si>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</si>
  <si>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</si>
  <si>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</si>
  <si>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</si>
  <si>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</si>
  <si>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</si>
  <si>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</si>
  <si>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</si>
  <si>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</si>
  <si>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</si>
  <si>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</si>
  <si>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</si>
  <si>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</si>
  <si>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</si>
  <si>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</si>
  <si>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</si>
  <si>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</si>
  <si>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</si>
  <si>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</si>
  <si>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</si>
  <si>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</si>
  <si>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</si>
  <si>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</si>
  <si>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</si>
  <si>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</si>
  <si>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</si>
  <si>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</si>
  <si>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</si>
  <si>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</si>
  <si>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</si>
  <si>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</si>
  <si>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</si>
  <si>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</si>
  <si>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</si>
  <si>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</si>
  <si>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</si>
  <si>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</si>
  <si>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</si>
  <si>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</si>
  <si>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</si>
  <si>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</si>
  <si>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</si>
  <si>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</si>
  <si>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</si>
  <si>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</si>
  <si>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</si>
  <si>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</si>
  <si>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</si>
  <si>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</si>
  <si>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</si>
  <si>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</si>
  <si>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</si>
  <si>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</si>
  <si>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</si>
  <si>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</si>
  <si>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</si>
  <si>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</si>
  <si>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</si>
  <si>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</si>
  <si>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</si>
  <si>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</si>
  <si>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</si>
  <si>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</si>
  <si>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</si>
  <si>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</si>
  <si>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</si>
  <si>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</si>
  <si>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</si>
  <si>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</si>
  <si>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</si>
  <si>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</si>
  <si>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</si>
  <si>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</si>
  <si>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</si>
  <si>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</si>
  <si>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</si>
  <si>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</si>
  <si>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</si>
  <si>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</si>
  <si>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</si>
  <si>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</si>
  <si>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</si>
  <si>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</si>
  <si>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</si>
  <si>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</si>
  <si>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</si>
  <si>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</si>
  <si>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</si>
  <si>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</si>
  <si>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</si>
  <si>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</si>
  <si>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t>
  </si>
  <si>
    <t>**Description:** This policy represents increasing the deployment of EV charging stations, including DC Fast and Level 2 charging stations.  A negative value implies decreasing the availability of chargers relative to the BAU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</si>
  <si>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</si>
  <si>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</si>
  <si>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</si>
  <si>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</si>
  <si>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</si>
  <si>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policy increases CO2 sequestration by forests through improved forest management practices. A negative values implies less sequestration compared to the BAU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</si>
  <si>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</si>
  <si>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</si>
  <si>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</si>
  <si>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</si>
  <si>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</si>
  <si>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</si>
  <si>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</si>
  <si>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The BAU scenario includes all planned CCUS retrofits (as modeled by the EPA for its latest GHG standards for power plants). This policy assumes those retrofits do not happen.</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</si>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</sst>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85">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9" fontId="14" fillId="0" borderId="0" xfId="0" applyNumberFormat="1" applyFont="1"/>
    <xf numFmtId="49" fontId="0" fillId="0" borderId="28" xfId="0" applyNumberFormat="1" applyBorder="1"/>
    <xf numFmtId="49" fontId="0" fillId="0" borderId="27" xfId="0" applyNumberFormat="1" applyBorder="1"/>
    <xf numFmtId="0" fontId="0" fillId="99" borderId="28" xfId="0" applyFill="1" applyBorder="1"/>
    <xf numFmtId="49" fontId="0" fillId="92" borderId="0" xfId="0" applyNumberFormat="1" applyFill="1"/>
    <xf numFmtId="0" fontId="0" fillId="92" borderId="28" xfId="0" applyFill="1" applyBorder="1"/>
    <xf numFmtId="49" fontId="14" fillId="92" borderId="0" xfId="0" applyNumberFormat="1" applyFont="1" applyFill="1"/>
    <xf numFmtId="0" fontId="20" fillId="3" borderId="27" xfId="0" applyFont="1" applyFill="1" applyBorder="1"/>
    <xf numFmtId="0" fontId="20" fillId="3" borderId="0" xfId="0" applyFont="1" applyFill="1"/>
    <xf numFmtId="49" fontId="14" fillId="0" borderId="27" xfId="0" applyNumberFormat="1" applyFont="1" applyBorder="1"/>
    <xf numFmtId="49" fontId="18" fillId="0" borderId="27" xfId="0" applyNumberFormat="1" applyFont="1" applyBorder="1"/>
    <xf numFmtId="0" fontId="14" fillId="92" borderId="0" xfId="0" applyFon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14" fillId="0" borderId="0" xfId="1" applyNumberFormat="1" applyFont="1" applyFill="1" applyBorder="1" applyAlignment="1"/>
    <xf numFmtId="0" fontId="95" fillId="0" borderId="0" xfId="0" applyFont="1"/>
    <xf numFmtId="49" fontId="0" fillId="0" borderId="0" xfId="0" applyNumberFormat="1" applyAlignment="1">
      <alignment wrapText="1"/>
    </xf>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0" fillId="99" borderId="28" xfId="0" applyFill="1" applyBorder="1" applyAlignment="1">
      <alignment wrapText="1"/>
    </xf>
    <xf numFmtId="0" fontId="14" fillId="12" borderId="0" xfId="0" applyFont="1" applyFill="1"/>
    <xf numFmtId="0" fontId="14" fillId="12" borderId="0" xfId="0" applyFont="1" applyFill="1" applyAlignment="1">
      <alignment horizontal="left"/>
    </xf>
    <xf numFmtId="0" fontId="20" fillId="2" borderId="0" xfId="0" applyFont="1" applyFill="1" applyAlignment="1">
      <alignment wrapText="1"/>
    </xf>
    <xf numFmtId="0" fontId="20" fillId="2" borderId="0" xfId="0" applyFont="1" applyFill="1" applyAlignment="1">
      <alignment horizontal="left" wrapText="1"/>
    </xf>
    <xf numFmtId="0" fontId="20" fillId="2" borderId="0" xfId="0" applyFont="1" applyFill="1" applyAlignment="1">
      <alignment horizontal="right" wrapText="1"/>
    </xf>
    <xf numFmtId="9" fontId="0" fillId="0" borderId="0" xfId="3474" applyFont="1" applyFill="1" applyBorder="1" applyAlignment="1">
      <alignment wrapText="1"/>
    </xf>
    <xf numFmtId="0" fontId="94" fillId="0" borderId="0" xfId="0" applyFont="1" applyAlignment="1">
      <alignment wrapText="1"/>
    </xf>
    <xf numFmtId="9" fontId="0" fillId="0" borderId="0" xfId="0" applyNumberFormat="1" applyAlignment="1">
      <alignment wrapText="1"/>
    </xf>
    <xf numFmtId="49" fontId="0" fillId="12" borderId="0" xfId="0" applyNumberFormat="1" applyFill="1" applyAlignment="1">
      <alignment wrapText="1"/>
    </xf>
    <xf numFmtId="0" fontId="14" fillId="0" borderId="0" xfId="0" applyFont="1" applyAlignment="1">
      <alignment wrapText="1"/>
    </xf>
    <xf numFmtId="9" fontId="14" fillId="0" borderId="0" xfId="0" applyNumberFormat="1" applyFont="1" applyAlignment="1">
      <alignment wrapText="1"/>
    </xf>
    <xf numFmtId="49" fontId="14" fillId="0" borderId="0" xfId="0" applyNumberFormat="1" applyFont="1" applyAlignment="1">
      <alignment wrapText="1"/>
    </xf>
    <xf numFmtId="0" fontId="0" fillId="0" borderId="27" xfId="0" applyBorder="1" applyAlignment="1">
      <alignment wrapText="1"/>
    </xf>
    <xf numFmtId="0" fontId="14" fillId="0" borderId="0" xfId="3474" applyNumberFormat="1" applyFont="1" applyFill="1" applyBorder="1" applyAlignment="1">
      <alignment wrapText="1"/>
    </xf>
    <xf numFmtId="49" fontId="0" fillId="0" borderId="28" xfId="0" applyNumberFormat="1" applyBorder="1" applyAlignment="1">
      <alignment wrapText="1"/>
    </xf>
    <xf numFmtId="49" fontId="14" fillId="0" borderId="27" xfId="3474" applyNumberFormat="1" applyFont="1" applyFill="1" applyBorder="1" applyAlignment="1">
      <alignment wrapText="1"/>
    </xf>
    <xf numFmtId="49" fontId="14" fillId="0" borderId="0" xfId="3474" applyNumberFormat="1" applyFont="1" applyFill="1" applyBorder="1" applyAlignment="1">
      <alignment wrapText="1"/>
    </xf>
    <xf numFmtId="1" fontId="0" fillId="0" borderId="0" xfId="0" applyNumberFormat="1" applyAlignment="1">
      <alignment wrapText="1"/>
    </xf>
    <xf numFmtId="49" fontId="0" fillId="0" borderId="27" xfId="0" applyNumberFormat="1" applyBorder="1" applyAlignment="1">
      <alignment wrapText="1"/>
    </xf>
    <xf numFmtId="2" fontId="0" fillId="0" borderId="0" xfId="3474" applyNumberFormat="1" applyFont="1" applyFill="1" applyBorder="1" applyAlignment="1">
      <alignment wrapText="1"/>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2327</v>
      </c>
      <c r="C1" s="194">
        <v>45744</v>
      </c>
      <c r="G1" s="123" t="s">
        <v>2269</v>
      </c>
      <c r="H1" s="123" t="s">
        <v>2270</v>
      </c>
    </row>
    <row r="2" spans="1:8" x14ac:dyDescent="0.25">
      <c r="B2" t="str">
        <f>_xlfn.XLOOKUP(B1,H:H,G:G,0,0,1)</f>
        <v>LA</v>
      </c>
      <c r="C2" t="str">
        <f>_xlfn.XLOOKUP(B2,G:G, H:H, 0,0,1)</f>
        <v>Louisiana</v>
      </c>
      <c r="G2" t="s">
        <v>2086</v>
      </c>
      <c r="H2" t="s">
        <v>2286</v>
      </c>
    </row>
    <row r="3" spans="1:8" x14ac:dyDescent="0.25">
      <c r="A3" t="s">
        <v>103</v>
      </c>
      <c r="G3" t="s">
        <v>2087</v>
      </c>
      <c r="H3" t="s">
        <v>2287</v>
      </c>
    </row>
    <row r="4" spans="1:8" x14ac:dyDescent="0.25">
      <c r="A4" t="s">
        <v>136</v>
      </c>
      <c r="G4" t="s">
        <v>2088</v>
      </c>
      <c r="H4" t="s">
        <v>2288</v>
      </c>
    </row>
    <row r="5" spans="1:8" x14ac:dyDescent="0.25">
      <c r="A5" t="s">
        <v>107</v>
      </c>
      <c r="G5" t="s">
        <v>2089</v>
      </c>
      <c r="H5" t="s">
        <v>2289</v>
      </c>
    </row>
    <row r="6" spans="1:8" x14ac:dyDescent="0.25">
      <c r="A6" t="s">
        <v>104</v>
      </c>
      <c r="G6" t="s">
        <v>2090</v>
      </c>
      <c r="H6" t="s">
        <v>2290</v>
      </c>
    </row>
    <row r="7" spans="1:8" x14ac:dyDescent="0.25">
      <c r="G7" t="s">
        <v>474</v>
      </c>
      <c r="H7" t="s">
        <v>2296</v>
      </c>
    </row>
    <row r="8" spans="1:8" x14ac:dyDescent="0.25">
      <c r="A8" t="s">
        <v>105</v>
      </c>
      <c r="G8" t="s">
        <v>2091</v>
      </c>
      <c r="H8" t="s">
        <v>2302</v>
      </c>
    </row>
    <row r="9" spans="1:8" x14ac:dyDescent="0.25">
      <c r="A9" t="s">
        <v>106</v>
      </c>
      <c r="G9" t="s">
        <v>2092</v>
      </c>
      <c r="H9" t="s">
        <v>2092</v>
      </c>
    </row>
    <row r="10" spans="1:8" x14ac:dyDescent="0.25">
      <c r="A10" s="36" t="s">
        <v>1003</v>
      </c>
      <c r="G10" t="s">
        <v>2093</v>
      </c>
      <c r="H10" t="s">
        <v>2308</v>
      </c>
    </row>
    <row r="11" spans="1:8" x14ac:dyDescent="0.25">
      <c r="A11" s="36"/>
      <c r="G11" t="s">
        <v>2094</v>
      </c>
      <c r="H11" t="s">
        <v>2313</v>
      </c>
    </row>
    <row r="12" spans="1:8" x14ac:dyDescent="0.25">
      <c r="A12" t="s">
        <v>108</v>
      </c>
      <c r="G12" t="s">
        <v>2095</v>
      </c>
      <c r="H12" t="s">
        <v>2317</v>
      </c>
    </row>
    <row r="13" spans="1:8" x14ac:dyDescent="0.25">
      <c r="A13" t="s">
        <v>109</v>
      </c>
      <c r="G13" t="s">
        <v>2096</v>
      </c>
      <c r="H13" t="s">
        <v>2318</v>
      </c>
    </row>
    <row r="14" spans="1:8" x14ac:dyDescent="0.25">
      <c r="A14" t="s">
        <v>110</v>
      </c>
      <c r="G14" t="s">
        <v>2097</v>
      </c>
      <c r="H14" t="s">
        <v>2319</v>
      </c>
    </row>
    <row r="15" spans="1:8" x14ac:dyDescent="0.25">
      <c r="G15" t="s">
        <v>2098</v>
      </c>
      <c r="H15" t="s">
        <v>2320</v>
      </c>
    </row>
    <row r="16" spans="1:8" x14ac:dyDescent="0.25">
      <c r="A16" s="37" t="s">
        <v>1089</v>
      </c>
      <c r="B16" s="38"/>
      <c r="G16" t="s">
        <v>2099</v>
      </c>
      <c r="H16" t="s">
        <v>2321</v>
      </c>
    </row>
    <row r="17" spans="1:8" x14ac:dyDescent="0.25">
      <c r="A17" t="s">
        <v>1072</v>
      </c>
      <c r="B17" s="15">
        <f>MAX(PolicyLevers!H:H)</f>
        <v>2769</v>
      </c>
      <c r="G17" t="s">
        <v>2100</v>
      </c>
      <c r="H17" t="s">
        <v>2322</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2101</v>
      </c>
      <c r="H18" t="s">
        <v>2323</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2102</v>
      </c>
      <c r="H19" t="s">
        <v>2324</v>
      </c>
    </row>
    <row r="20" spans="1:8" x14ac:dyDescent="0.25">
      <c r="G20" t="s">
        <v>2103</v>
      </c>
      <c r="H20" t="s">
        <v>2327</v>
      </c>
    </row>
    <row r="21" spans="1:8" x14ac:dyDescent="0.25">
      <c r="A21" s="37" t="s">
        <v>1439</v>
      </c>
      <c r="B21" s="38"/>
      <c r="G21" t="s">
        <v>2104</v>
      </c>
      <c r="H21" t="s">
        <v>2332</v>
      </c>
    </row>
    <row r="22" spans="1:8" x14ac:dyDescent="0.25">
      <c r="A22" t="s">
        <v>1433</v>
      </c>
      <c r="G22" t="s">
        <v>2105</v>
      </c>
      <c r="H22" t="s">
        <v>2337</v>
      </c>
    </row>
    <row r="23" spans="1:8" x14ac:dyDescent="0.25">
      <c r="A23" t="s">
        <v>1434</v>
      </c>
      <c r="G23" t="s">
        <v>2106</v>
      </c>
      <c r="H23" t="s">
        <v>2343</v>
      </c>
    </row>
    <row r="24" spans="1:8" x14ac:dyDescent="0.25">
      <c r="A24" t="s">
        <v>1435</v>
      </c>
      <c r="G24" t="s">
        <v>2107</v>
      </c>
      <c r="H24" t="s">
        <v>2348</v>
      </c>
    </row>
    <row r="25" spans="1:8" x14ac:dyDescent="0.25">
      <c r="A25" t="s">
        <v>1436</v>
      </c>
      <c r="G25" t="s">
        <v>2108</v>
      </c>
      <c r="H25" t="s">
        <v>2354</v>
      </c>
    </row>
    <row r="26" spans="1:8" x14ac:dyDescent="0.25">
      <c r="G26" t="s">
        <v>2109</v>
      </c>
      <c r="H26" t="s">
        <v>2360</v>
      </c>
    </row>
    <row r="27" spans="1:8" x14ac:dyDescent="0.25">
      <c r="A27" s="37" t="s">
        <v>1437</v>
      </c>
      <c r="B27" s="38"/>
      <c r="C27" s="38"/>
      <c r="G27" t="s">
        <v>2110</v>
      </c>
      <c r="H27" t="s">
        <v>2361</v>
      </c>
    </row>
    <row r="28" spans="1:8" x14ac:dyDescent="0.25">
      <c r="A28" t="s">
        <v>1082</v>
      </c>
      <c r="G28" t="s">
        <v>2111</v>
      </c>
      <c r="H28" t="s">
        <v>2362</v>
      </c>
    </row>
    <row r="29" spans="1:8" x14ac:dyDescent="0.25">
      <c r="A29" t="s">
        <v>1068</v>
      </c>
      <c r="G29" t="s">
        <v>2112</v>
      </c>
      <c r="H29" t="s">
        <v>2364</v>
      </c>
    </row>
    <row r="30" spans="1:8" x14ac:dyDescent="0.25">
      <c r="A30" t="s">
        <v>1069</v>
      </c>
      <c r="G30" t="s">
        <v>2113</v>
      </c>
      <c r="H30" t="s">
        <v>2368</v>
      </c>
    </row>
    <row r="31" spans="1:8" x14ac:dyDescent="0.25">
      <c r="A31" t="s">
        <v>1070</v>
      </c>
      <c r="G31" t="s">
        <v>475</v>
      </c>
      <c r="H31" t="s">
        <v>2369</v>
      </c>
    </row>
    <row r="32" spans="1:8" x14ac:dyDescent="0.25">
      <c r="A32" t="s">
        <v>1071</v>
      </c>
      <c r="G32" t="s">
        <v>2114</v>
      </c>
      <c r="H32" t="s">
        <v>2370</v>
      </c>
    </row>
    <row r="33" spans="1:8" x14ac:dyDescent="0.25">
      <c r="G33" t="s">
        <v>2115</v>
      </c>
      <c r="H33" t="s">
        <v>2375</v>
      </c>
    </row>
    <row r="34" spans="1:8" x14ac:dyDescent="0.25">
      <c r="A34" t="s">
        <v>1083</v>
      </c>
      <c r="G34" t="s">
        <v>2116</v>
      </c>
      <c r="H34" t="s">
        <v>2381</v>
      </c>
    </row>
    <row r="35" spans="1:8" x14ac:dyDescent="0.25">
      <c r="A35" t="s">
        <v>1066</v>
      </c>
      <c r="G35" t="s">
        <v>2117</v>
      </c>
      <c r="H35" t="s">
        <v>2384</v>
      </c>
    </row>
    <row r="36" spans="1:8" x14ac:dyDescent="0.25">
      <c r="A36" t="s">
        <v>1067</v>
      </c>
      <c r="G36" t="s">
        <v>2118</v>
      </c>
      <c r="H36" t="s">
        <v>2388</v>
      </c>
    </row>
    <row r="37" spans="1:8" x14ac:dyDescent="0.25">
      <c r="G37" t="s">
        <v>2119</v>
      </c>
      <c r="H37" t="s">
        <v>2392</v>
      </c>
    </row>
    <row r="38" spans="1:8" x14ac:dyDescent="0.25">
      <c r="A38" t="s">
        <v>1084</v>
      </c>
      <c r="G38" t="s">
        <v>2120</v>
      </c>
      <c r="H38" t="s">
        <v>2393</v>
      </c>
    </row>
    <row r="39" spans="1:8" x14ac:dyDescent="0.25">
      <c r="A39" t="s">
        <v>1073</v>
      </c>
      <c r="G39" t="s">
        <v>2121</v>
      </c>
      <c r="H39" t="s">
        <v>2394</v>
      </c>
    </row>
    <row r="40" spans="1:8" x14ac:dyDescent="0.25">
      <c r="A40" t="s">
        <v>1074</v>
      </c>
      <c r="G40" t="s">
        <v>2122</v>
      </c>
      <c r="H40" t="s">
        <v>2399</v>
      </c>
    </row>
    <row r="41" spans="1:8" x14ac:dyDescent="0.25">
      <c r="G41" t="s">
        <v>2123</v>
      </c>
      <c r="H41" t="s">
        <v>2404</v>
      </c>
    </row>
    <row r="42" spans="1:8" x14ac:dyDescent="0.25">
      <c r="A42" t="s">
        <v>1085</v>
      </c>
      <c r="G42" t="s">
        <v>2124</v>
      </c>
      <c r="H42" t="s">
        <v>2409</v>
      </c>
    </row>
    <row r="43" spans="1:8" x14ac:dyDescent="0.25">
      <c r="A43" t="s">
        <v>1075</v>
      </c>
      <c r="G43" t="s">
        <v>2125</v>
      </c>
      <c r="H43" t="s">
        <v>2410</v>
      </c>
    </row>
    <row r="44" spans="1:8" x14ac:dyDescent="0.25">
      <c r="A44" t="s">
        <v>1076</v>
      </c>
      <c r="G44" t="s">
        <v>2126</v>
      </c>
      <c r="H44" t="s">
        <v>2411</v>
      </c>
    </row>
    <row r="45" spans="1:8" x14ac:dyDescent="0.25">
      <c r="G45" t="s">
        <v>2127</v>
      </c>
      <c r="H45" t="s">
        <v>2412</v>
      </c>
    </row>
    <row r="46" spans="1:8" x14ac:dyDescent="0.25">
      <c r="A46" s="37" t="s">
        <v>1438</v>
      </c>
      <c r="B46" s="38"/>
      <c r="G46" t="s">
        <v>2128</v>
      </c>
      <c r="H46" t="s">
        <v>2413</v>
      </c>
    </row>
    <row r="47" spans="1:8" x14ac:dyDescent="0.25">
      <c r="A47" t="s">
        <v>1077</v>
      </c>
      <c r="G47" t="s">
        <v>2129</v>
      </c>
      <c r="H47" t="s">
        <v>2414</v>
      </c>
    </row>
    <row r="48" spans="1:8" x14ac:dyDescent="0.25">
      <c r="A48" t="s">
        <v>1078</v>
      </c>
      <c r="G48" t="s">
        <v>2130</v>
      </c>
      <c r="H48" t="s">
        <v>2416</v>
      </c>
    </row>
    <row r="49" spans="1:8" x14ac:dyDescent="0.25">
      <c r="G49" t="s">
        <v>2131</v>
      </c>
      <c r="H49" t="s">
        <v>2420</v>
      </c>
    </row>
    <row r="50" spans="1:8" x14ac:dyDescent="0.25">
      <c r="A50" t="s">
        <v>1079</v>
      </c>
      <c r="G50" t="s">
        <v>2132</v>
      </c>
      <c r="H50" t="s">
        <v>2424</v>
      </c>
    </row>
    <row r="51" spans="1:8" x14ac:dyDescent="0.25">
      <c r="A51" t="s">
        <v>1086</v>
      </c>
      <c r="G51" t="s">
        <v>2133</v>
      </c>
      <c r="H51" t="s">
        <v>2425</v>
      </c>
    </row>
    <row r="52" spans="1:8" x14ac:dyDescent="0.25">
      <c r="A52" t="s">
        <v>1080</v>
      </c>
      <c r="G52" t="s">
        <v>2134</v>
      </c>
      <c r="H52" t="s">
        <v>2426</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A9" zoomScaleNormal="100" workbookViewId="0">
      <selection activeCell="H34" sqref="H34"/>
    </sheetView>
  </sheetViews>
  <sheetFormatPr defaultColWidth="8.85546875" defaultRowHeight="15" x14ac:dyDescent="0.25"/>
  <cols>
    <col min="1" max="1" width="16.5703125" customWidth="1"/>
    <col min="2" max="2" width="40.140625" customWidth="1"/>
    <col min="3" max="3" width="53.42578125" customWidth="1"/>
    <col min="4" max="5" width="16.5703125" customWidth="1"/>
    <col min="6" max="8" width="7.42578125" customWidth="1"/>
    <col min="9" max="9" width="20.140625" customWidth="1"/>
    <col min="10" max="10" width="88.85546875" customWidth="1"/>
    <col min="11" max="12" width="20.140625" customWidth="1"/>
    <col min="13" max="13" width="129.42578125" style="102" customWidth="1"/>
    <col min="14" max="14" width="67.425781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06" t="s">
        <v>143</v>
      </c>
      <c r="N3" s="207" t="s">
        <v>144</v>
      </c>
    </row>
    <row r="4" spans="1:14" x14ac:dyDescent="0.25">
      <c r="A4" s="143" t="s">
        <v>4</v>
      </c>
      <c r="B4" s="143" t="s">
        <v>630</v>
      </c>
      <c r="C4" t="s">
        <v>625</v>
      </c>
      <c r="D4" s="143" t="s">
        <v>624</v>
      </c>
      <c r="E4" s="143" t="s">
        <v>626</v>
      </c>
      <c r="F4" s="199">
        <v>0</v>
      </c>
      <c r="G4" s="199">
        <v>1</v>
      </c>
      <c r="H4" s="199">
        <v>0.02</v>
      </c>
      <c r="I4" s="143" t="s">
        <v>627</v>
      </c>
      <c r="J4" s="88" t="s">
        <v>1629</v>
      </c>
      <c r="K4" s="101" t="s">
        <v>629</v>
      </c>
      <c r="L4" s="143" t="s">
        <v>628</v>
      </c>
    </row>
    <row r="5" spans="1:14" x14ac:dyDescent="0.25">
      <c r="A5" s="143" t="s">
        <v>4</v>
      </c>
      <c r="B5" s="143" t="s">
        <v>695</v>
      </c>
      <c r="C5" t="s">
        <v>1636</v>
      </c>
      <c r="D5" s="143" t="s">
        <v>696</v>
      </c>
      <c r="E5" s="143" t="s">
        <v>697</v>
      </c>
      <c r="F5" s="103">
        <v>-2</v>
      </c>
      <c r="G5" s="103">
        <v>3</v>
      </c>
      <c r="H5" s="103">
        <v>0.1</v>
      </c>
      <c r="I5" s="143" t="s">
        <v>1115</v>
      </c>
      <c r="J5" s="78" t="s">
        <v>2627</v>
      </c>
      <c r="K5" s="143"/>
      <c r="L5" s="143" t="s">
        <v>935</v>
      </c>
      <c r="M5" s="102" t="s">
        <v>1430</v>
      </c>
    </row>
    <row r="6" spans="1:14" x14ac:dyDescent="0.25">
      <c r="A6" s="143" t="s">
        <v>4</v>
      </c>
      <c r="B6" s="143" t="s">
        <v>1633</v>
      </c>
      <c r="C6" t="s">
        <v>1634</v>
      </c>
      <c r="D6" s="143" t="s">
        <v>699</v>
      </c>
      <c r="E6" t="s">
        <v>1637</v>
      </c>
      <c r="F6" s="104">
        <v>0</v>
      </c>
      <c r="G6" s="104">
        <v>1</v>
      </c>
      <c r="H6" s="104">
        <v>0.02</v>
      </c>
      <c r="I6" s="88" t="s">
        <v>694</v>
      </c>
      <c r="J6" s="88" t="s">
        <v>1635</v>
      </c>
      <c r="K6" s="101"/>
      <c r="L6" s="101" t="s">
        <v>936</v>
      </c>
      <c r="M6" s="105" t="s">
        <v>698</v>
      </c>
    </row>
    <row r="7" spans="1:14" ht="135" x14ac:dyDescent="0.25">
      <c r="A7" s="143" t="s">
        <v>4</v>
      </c>
      <c r="B7" s="143" t="s">
        <v>1613</v>
      </c>
      <c r="C7" t="s">
        <v>1615</v>
      </c>
      <c r="D7" s="143" t="s">
        <v>1617</v>
      </c>
      <c r="E7" t="s">
        <v>1618</v>
      </c>
      <c r="F7" s="225">
        <v>-45000</v>
      </c>
      <c r="G7" s="225">
        <v>50000</v>
      </c>
      <c r="H7" s="225">
        <v>100</v>
      </c>
      <c r="I7" s="225" t="s">
        <v>1620</v>
      </c>
      <c r="J7" s="246" t="str">
        <f>_xlfn.XLOOKUP($C7,'State Policy Descriptions'!$C:$C,'State Policy Descriptions'!$L:$L,0,1,1)</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K7" s="101" t="s">
        <v>457</v>
      </c>
      <c r="L7" s="101" t="s">
        <v>458</v>
      </c>
      <c r="M7" s="105" t="s">
        <v>459</v>
      </c>
    </row>
    <row r="8" spans="1:14" x14ac:dyDescent="0.25">
      <c r="A8" s="143" t="s">
        <v>4</v>
      </c>
      <c r="B8" s="143" t="s">
        <v>1614</v>
      </c>
      <c r="C8" t="s">
        <v>1616</v>
      </c>
      <c r="D8" s="143" t="s">
        <v>1617</v>
      </c>
      <c r="E8" t="s">
        <v>1619</v>
      </c>
      <c r="F8" s="225">
        <v>-45000</v>
      </c>
      <c r="G8" s="225">
        <v>50000</v>
      </c>
      <c r="H8" s="225">
        <v>100</v>
      </c>
      <c r="I8" s="225" t="s">
        <v>1620</v>
      </c>
      <c r="J8" s="202" t="str">
        <f>_xlfn.XLOOKUP($C8,'State Policy Descriptions'!$C:$C,'State Policy Descriptions'!$L:$L,0,1,1)</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1483</v>
      </c>
      <c r="K9" s="88" t="s">
        <v>188</v>
      </c>
      <c r="L9" s="78" t="s">
        <v>189</v>
      </c>
      <c r="M9" s="201" t="s">
        <v>145</v>
      </c>
      <c r="N9" s="88" t="s">
        <v>171</v>
      </c>
    </row>
    <row r="10" spans="1:14" x14ac:dyDescent="0.25">
      <c r="A10" t="s">
        <v>4</v>
      </c>
      <c r="B10" t="s">
        <v>5</v>
      </c>
      <c r="C10" t="s">
        <v>296</v>
      </c>
      <c r="D10" s="15" t="s">
        <v>342</v>
      </c>
      <c r="E10" t="s">
        <v>544</v>
      </c>
      <c r="F10" s="106">
        <v>-0.25</v>
      </c>
      <c r="G10" s="106">
        <f>ROUND(MaxBoundCalculations!B88,1)</f>
        <v>1</v>
      </c>
      <c r="H10" s="106">
        <v>0.01</v>
      </c>
      <c r="I10" s="88" t="s">
        <v>1959</v>
      </c>
      <c r="J10" s="88" t="s">
        <v>2638</v>
      </c>
      <c r="K10" s="88" t="s">
        <v>190</v>
      </c>
      <c r="L10" s="78" t="s">
        <v>191</v>
      </c>
      <c r="M10" s="201" t="s">
        <v>1416</v>
      </c>
      <c r="N10" s="88" t="s">
        <v>1417</v>
      </c>
    </row>
    <row r="11" spans="1:14" x14ac:dyDescent="0.25">
      <c r="A11" s="143" t="s">
        <v>4</v>
      </c>
      <c r="B11" s="143" t="s">
        <v>462</v>
      </c>
      <c r="C11" t="s">
        <v>463</v>
      </c>
      <c r="D11" s="143" t="s">
        <v>462</v>
      </c>
      <c r="E11" t="s">
        <v>543</v>
      </c>
      <c r="F11" s="199">
        <v>0</v>
      </c>
      <c r="G11" s="199">
        <v>1</v>
      </c>
      <c r="H11" s="199">
        <v>0.01</v>
      </c>
      <c r="I11" s="78" t="s">
        <v>464</v>
      </c>
      <c r="J11" s="88" t="s">
        <v>2603</v>
      </c>
      <c r="K11" s="88" t="s">
        <v>465</v>
      </c>
      <c r="L11" s="78" t="s">
        <v>466</v>
      </c>
      <c r="M11" s="208" t="s">
        <v>467</v>
      </c>
    </row>
    <row r="12" spans="1:14" x14ac:dyDescent="0.25">
      <c r="A12" s="143" t="s">
        <v>4</v>
      </c>
      <c r="B12" s="143" t="s">
        <v>1829</v>
      </c>
      <c r="C12" t="s">
        <v>1830</v>
      </c>
      <c r="D12" s="143" t="s">
        <v>462</v>
      </c>
      <c r="E12" t="s">
        <v>1831</v>
      </c>
      <c r="F12" s="107">
        <v>0</v>
      </c>
      <c r="G12" s="107">
        <v>1</v>
      </c>
      <c r="H12" s="107">
        <v>1</v>
      </c>
      <c r="I12" s="88" t="s">
        <v>29</v>
      </c>
      <c r="J12" s="88" t="s">
        <v>1832</v>
      </c>
      <c r="K12" s="88" t="s">
        <v>465</v>
      </c>
      <c r="L12" s="78" t="s">
        <v>466</v>
      </c>
      <c r="M12" s="208" t="s">
        <v>467</v>
      </c>
    </row>
    <row r="13" spans="1:14" x14ac:dyDescent="0.25">
      <c r="A13" t="s">
        <v>4</v>
      </c>
      <c r="B13" t="s">
        <v>1225</v>
      </c>
      <c r="C13" t="s">
        <v>1226</v>
      </c>
      <c r="D13" t="s">
        <v>1225</v>
      </c>
      <c r="E13" t="s">
        <v>1227</v>
      </c>
      <c r="F13" s="8">
        <v>0</v>
      </c>
      <c r="G13" s="8">
        <f>-ROUND(MaxBoundCalculations!$B$206,2)</f>
        <v>0.33</v>
      </c>
      <c r="H13" s="8">
        <v>0.01</v>
      </c>
      <c r="I13" s="88" t="s">
        <v>1228</v>
      </c>
      <c r="J13" s="88" t="s">
        <v>2604</v>
      </c>
      <c r="K13" s="88" t="s">
        <v>192</v>
      </c>
      <c r="L13" s="78" t="s">
        <v>193</v>
      </c>
      <c r="M13" s="209" t="s">
        <v>1429</v>
      </c>
    </row>
    <row r="14" spans="1:14" ht="15.75" x14ac:dyDescent="0.25">
      <c r="A14" s="143" t="s">
        <v>4</v>
      </c>
      <c r="B14" s="143" t="s">
        <v>1605</v>
      </c>
      <c r="C14" s="226" t="s">
        <v>2591</v>
      </c>
      <c r="D14" s="143" t="s">
        <v>1606</v>
      </c>
      <c r="E14" t="s">
        <v>1607</v>
      </c>
      <c r="F14" s="106">
        <v>-1</v>
      </c>
      <c r="G14" s="106">
        <v>1</v>
      </c>
      <c r="H14" s="106">
        <v>0.01</v>
      </c>
      <c r="I14" s="88" t="s">
        <v>1838</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1610</v>
      </c>
      <c r="C15" t="s">
        <v>1611</v>
      </c>
      <c r="D15" s="143" t="s">
        <v>1606</v>
      </c>
      <c r="E15" t="s">
        <v>1608</v>
      </c>
      <c r="F15" s="107">
        <v>0</v>
      </c>
      <c r="G15" s="107">
        <v>1</v>
      </c>
      <c r="H15" s="107">
        <v>1</v>
      </c>
      <c r="I15" s="88" t="s">
        <v>29</v>
      </c>
      <c r="J15" s="88" t="s">
        <v>1609</v>
      </c>
      <c r="K15" s="101"/>
      <c r="L15" s="101"/>
    </row>
    <row r="16" spans="1:14" x14ac:dyDescent="0.25">
      <c r="A16" s="143" t="s">
        <v>4</v>
      </c>
      <c r="B16" s="143" t="s">
        <v>1794</v>
      </c>
      <c r="C16" t="s">
        <v>1795</v>
      </c>
      <c r="D16" s="143" t="s">
        <v>1796</v>
      </c>
      <c r="E16" t="s">
        <v>1797</v>
      </c>
      <c r="F16" s="107">
        <v>-50</v>
      </c>
      <c r="G16" s="107">
        <v>50</v>
      </c>
      <c r="H16" s="107">
        <v>1</v>
      </c>
      <c r="I16" s="88" t="s">
        <v>1837</v>
      </c>
      <c r="J16" s="88" t="s">
        <v>2629</v>
      </c>
      <c r="K16" s="101"/>
      <c r="L16" s="101"/>
    </row>
    <row r="17" spans="1:14" s="112" customFormat="1" x14ac:dyDescent="0.25">
      <c r="A17" s="112" t="s">
        <v>4</v>
      </c>
      <c r="B17" s="112" t="s">
        <v>1942</v>
      </c>
      <c r="C17" s="112" t="s">
        <v>1945</v>
      </c>
      <c r="D17" s="210" t="s">
        <v>1606</v>
      </c>
      <c r="E17" s="112" t="s">
        <v>1943</v>
      </c>
      <c r="F17" s="195">
        <v>0</v>
      </c>
      <c r="G17" s="195">
        <v>1</v>
      </c>
      <c r="H17" s="195">
        <v>1</v>
      </c>
      <c r="I17" s="203" t="s">
        <v>29</v>
      </c>
      <c r="J17" s="203" t="s">
        <v>1944</v>
      </c>
      <c r="K17" s="196"/>
      <c r="L17" s="196"/>
      <c r="M17" s="211"/>
    </row>
    <row r="18" spans="1:14" x14ac:dyDescent="0.25">
      <c r="A18" t="s">
        <v>71</v>
      </c>
      <c r="B18" t="s">
        <v>15</v>
      </c>
      <c r="C18" t="s">
        <v>727</v>
      </c>
      <c r="D18" t="s">
        <v>15</v>
      </c>
      <c r="E18" t="s">
        <v>726</v>
      </c>
      <c r="F18" s="106">
        <v>0</v>
      </c>
      <c r="G18" s="106">
        <v>1</v>
      </c>
      <c r="H18" s="106">
        <v>0.01</v>
      </c>
      <c r="I18" s="88" t="s">
        <v>113</v>
      </c>
      <c r="J18" s="20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K18" s="88" t="s">
        <v>194</v>
      </c>
      <c r="L18" s="78" t="s">
        <v>195</v>
      </c>
      <c r="M18" s="201" t="s">
        <v>1418</v>
      </c>
    </row>
    <row r="19" spans="1:14" x14ac:dyDescent="0.25">
      <c r="A19" t="s">
        <v>71</v>
      </c>
      <c r="B19" t="s">
        <v>100</v>
      </c>
      <c r="C19" t="s">
        <v>297</v>
      </c>
      <c r="D19" t="s">
        <v>100</v>
      </c>
      <c r="E19" t="s">
        <v>542</v>
      </c>
      <c r="F19" s="106">
        <v>0</v>
      </c>
      <c r="G19" s="106">
        <v>0.75</v>
      </c>
      <c r="H19" s="106">
        <v>0.01</v>
      </c>
      <c r="I19" s="88" t="s">
        <v>30</v>
      </c>
      <c r="J19" s="20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01"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12">
        <v>5.0000000000000001E-3</v>
      </c>
      <c r="I21" s="88" t="s">
        <v>258</v>
      </c>
      <c r="J21" s="88" t="s">
        <v>2598</v>
      </c>
      <c r="K21" s="88" t="s">
        <v>259</v>
      </c>
      <c r="L21" s="78" t="s">
        <v>260</v>
      </c>
      <c r="M21" s="208" t="s">
        <v>302</v>
      </c>
      <c r="N21" s="78" t="s">
        <v>393</v>
      </c>
    </row>
    <row r="22" spans="1:14" x14ac:dyDescent="0.25">
      <c r="A22" t="s">
        <v>71</v>
      </c>
      <c r="B22" t="s">
        <v>261</v>
      </c>
      <c r="C22" t="s">
        <v>1632</v>
      </c>
      <c r="D22" s="15" t="s">
        <v>343</v>
      </c>
      <c r="E22" t="s">
        <v>539</v>
      </c>
      <c r="F22" s="106">
        <v>0</v>
      </c>
      <c r="G22" s="106">
        <v>0.5</v>
      </c>
      <c r="H22" s="8">
        <v>0.01</v>
      </c>
      <c r="I22" s="88" t="s">
        <v>264</v>
      </c>
      <c r="J22" s="88" t="s">
        <v>2639</v>
      </c>
      <c r="K22" s="88" t="s">
        <v>262</v>
      </c>
      <c r="L22" s="78" t="s">
        <v>263</v>
      </c>
      <c r="M22" s="208" t="s">
        <v>303</v>
      </c>
      <c r="N22" s="213"/>
    </row>
    <row r="23" spans="1:14" s="112" customFormat="1" x14ac:dyDescent="0.25">
      <c r="A23" s="112" t="s">
        <v>71</v>
      </c>
      <c r="B23" s="112" t="s">
        <v>1900</v>
      </c>
      <c r="C23" s="112" t="s">
        <v>1901</v>
      </c>
      <c r="D23" s="197" t="s">
        <v>343</v>
      </c>
      <c r="E23" s="112" t="s">
        <v>1902</v>
      </c>
      <c r="F23" s="214">
        <v>0</v>
      </c>
      <c r="G23" s="214">
        <v>600000</v>
      </c>
      <c r="H23" s="214">
        <v>5000</v>
      </c>
      <c r="I23" s="203" t="s">
        <v>1903</v>
      </c>
      <c r="J23" s="203" t="s">
        <v>2599</v>
      </c>
      <c r="K23" s="203"/>
      <c r="L23" s="205"/>
      <c r="M23" s="211"/>
    </row>
    <row r="24" spans="1:14" s="112" customFormat="1" x14ac:dyDescent="0.25">
      <c r="A24" s="112" t="s">
        <v>71</v>
      </c>
      <c r="B24" s="112" t="s">
        <v>1956</v>
      </c>
      <c r="C24" s="112" t="s">
        <v>1955</v>
      </c>
      <c r="D24" s="197" t="s">
        <v>343</v>
      </c>
      <c r="E24" s="112" t="s">
        <v>1957</v>
      </c>
      <c r="F24" s="112">
        <v>0</v>
      </c>
      <c r="G24" s="112">
        <v>1</v>
      </c>
      <c r="H24" s="112">
        <v>1</v>
      </c>
      <c r="I24" s="203" t="s">
        <v>29</v>
      </c>
      <c r="J24" s="203" t="s">
        <v>1958</v>
      </c>
      <c r="K24" s="203"/>
      <c r="L24" s="205"/>
      <c r="M24" s="211"/>
    </row>
    <row r="25" spans="1:14" x14ac:dyDescent="0.25">
      <c r="A25" t="s">
        <v>71</v>
      </c>
      <c r="B25" t="s">
        <v>13</v>
      </c>
      <c r="C25" t="s">
        <v>126</v>
      </c>
      <c r="D25" t="s">
        <v>13</v>
      </c>
      <c r="E25" t="s">
        <v>538</v>
      </c>
      <c r="F25">
        <v>0</v>
      </c>
      <c r="G25">
        <v>1</v>
      </c>
      <c r="H25">
        <v>1</v>
      </c>
      <c r="I25" s="88" t="s">
        <v>29</v>
      </c>
      <c r="J25" s="88" t="s">
        <v>1181</v>
      </c>
      <c r="K25" s="88" t="s">
        <v>200</v>
      </c>
      <c r="L25" s="78" t="s">
        <v>201</v>
      </c>
      <c r="M25" s="208" t="s">
        <v>74</v>
      </c>
      <c r="N25" s="213"/>
    </row>
    <row r="26" spans="1:14" x14ac:dyDescent="0.25">
      <c r="A26" t="s">
        <v>71</v>
      </c>
      <c r="B26" t="s">
        <v>704</v>
      </c>
      <c r="C26" t="s">
        <v>703</v>
      </c>
      <c r="D26" t="s">
        <v>16</v>
      </c>
      <c r="E26" t="s">
        <v>537</v>
      </c>
      <c r="F26" s="106">
        <v>0</v>
      </c>
      <c r="G26" s="106">
        <v>1</v>
      </c>
      <c r="H26" s="106">
        <v>0.01</v>
      </c>
      <c r="I26" s="88" t="s">
        <v>705</v>
      </c>
      <c r="J26" s="88" t="s">
        <v>2600</v>
      </c>
      <c r="K26" s="88" t="s">
        <v>202</v>
      </c>
      <c r="L26" s="78" t="s">
        <v>203</v>
      </c>
      <c r="M26" s="201"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02" t="str">
        <f>_xlfn.XLOOKUP($C28,'State Policy Descriptions'!$C:$C,'State Policy Descriptions'!$L:$L,0,1,1)</f>
        <v>**Description:** This policy prevents new capacity of the selected type(s) from being built or deployed.  // **Guidance for setting values:** No new coal is planned in Louisiana.</v>
      </c>
      <c r="K28" s="88" t="s">
        <v>328</v>
      </c>
      <c r="L28" s="78" t="s">
        <v>329</v>
      </c>
    </row>
    <row r="29" spans="1:14" s="112" customFormat="1" x14ac:dyDescent="0.25">
      <c r="A29" s="210" t="s">
        <v>8</v>
      </c>
      <c r="B29" s="210" t="s">
        <v>1904</v>
      </c>
      <c r="C29" s="112" t="s">
        <v>1905</v>
      </c>
      <c r="D29" s="210" t="s">
        <v>1904</v>
      </c>
      <c r="E29" s="112" t="s">
        <v>1906</v>
      </c>
      <c r="F29" s="210">
        <v>0</v>
      </c>
      <c r="G29" s="210">
        <v>1</v>
      </c>
      <c r="H29" s="210">
        <v>1</v>
      </c>
      <c r="I29" s="205" t="s">
        <v>29</v>
      </c>
      <c r="J29" s="204" t="s">
        <v>1907</v>
      </c>
      <c r="K29" s="203"/>
      <c r="L29" s="205"/>
      <c r="M29" s="211"/>
    </row>
    <row r="30" spans="1:14" x14ac:dyDescent="0.25">
      <c r="A30" t="s">
        <v>8</v>
      </c>
      <c r="B30" s="88" t="s">
        <v>1360</v>
      </c>
      <c r="C30" t="s">
        <v>980</v>
      </c>
      <c r="D30" s="88" t="s">
        <v>1360</v>
      </c>
      <c r="E30" t="s">
        <v>526</v>
      </c>
      <c r="F30" s="8">
        <v>0</v>
      </c>
      <c r="G30" s="8">
        <v>1</v>
      </c>
      <c r="H30" s="8">
        <v>0.01</v>
      </c>
      <c r="I30" s="88" t="s">
        <v>34</v>
      </c>
      <c r="J30" s="20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08" t="s">
        <v>148</v>
      </c>
    </row>
    <row r="31" spans="1:14" x14ac:dyDescent="0.25">
      <c r="A31" t="s">
        <v>8</v>
      </c>
      <c r="B31" s="88" t="s">
        <v>1715</v>
      </c>
      <c r="C31" t="s">
        <v>1716</v>
      </c>
      <c r="D31" s="58"/>
      <c r="E31" s="58"/>
      <c r="F31" s="143">
        <v>0</v>
      </c>
      <c r="G31" s="143">
        <v>1</v>
      </c>
      <c r="H31" s="143">
        <v>1</v>
      </c>
      <c r="I31" s="78" t="s">
        <v>29</v>
      </c>
      <c r="J31" s="88" t="s">
        <v>1717</v>
      </c>
      <c r="K31" s="88"/>
      <c r="L31" s="78"/>
      <c r="M31" s="208"/>
    </row>
    <row r="32" spans="1:14" x14ac:dyDescent="0.25">
      <c r="A32" t="s">
        <v>8</v>
      </c>
      <c r="B32" s="88" t="s">
        <v>1892</v>
      </c>
      <c r="C32" t="s">
        <v>1893</v>
      </c>
      <c r="D32" s="88" t="s">
        <v>1360</v>
      </c>
      <c r="E32" t="s">
        <v>1890</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08"/>
    </row>
    <row r="33" spans="1:14" x14ac:dyDescent="0.25">
      <c r="A33" s="143" t="s">
        <v>8</v>
      </c>
      <c r="B33" s="143" t="s">
        <v>265</v>
      </c>
      <c r="C33" t="s">
        <v>268</v>
      </c>
      <c r="D33" s="143" t="s">
        <v>344</v>
      </c>
      <c r="E33" t="s">
        <v>534</v>
      </c>
      <c r="F33" s="199">
        <v>-0.5</v>
      </c>
      <c r="G33" s="199">
        <v>100</v>
      </c>
      <c r="H33" s="199">
        <v>0.1</v>
      </c>
      <c r="I33" s="78" t="s">
        <v>269</v>
      </c>
      <c r="J33" s="20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08" t="s">
        <v>304</v>
      </c>
    </row>
    <row r="34" spans="1:14" x14ac:dyDescent="0.25">
      <c r="A34" s="143" t="s">
        <v>8</v>
      </c>
      <c r="B34" s="143" t="s">
        <v>266</v>
      </c>
      <c r="C34" t="s">
        <v>267</v>
      </c>
      <c r="D34" s="143" t="s">
        <v>344</v>
      </c>
      <c r="E34" t="s">
        <v>533</v>
      </c>
      <c r="F34" s="199">
        <v>-0.5</v>
      </c>
      <c r="G34" s="199">
        <v>1</v>
      </c>
      <c r="H34" s="199">
        <v>0.02</v>
      </c>
      <c r="I34" s="78" t="s">
        <v>270</v>
      </c>
      <c r="J34" s="20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K34" s="88" t="s">
        <v>272</v>
      </c>
      <c r="L34" s="78" t="s">
        <v>273</v>
      </c>
      <c r="M34" s="208" t="s">
        <v>304</v>
      </c>
    </row>
    <row r="35" spans="1:14" x14ac:dyDescent="0.25">
      <c r="A35" t="s">
        <v>8</v>
      </c>
      <c r="B35" t="s">
        <v>300</v>
      </c>
      <c r="C35" t="s">
        <v>299</v>
      </c>
      <c r="D35" t="s">
        <v>300</v>
      </c>
      <c r="E35" t="s">
        <v>532</v>
      </c>
      <c r="F35">
        <v>0</v>
      </c>
      <c r="G35">
        <v>1</v>
      </c>
      <c r="H35">
        <v>1</v>
      </c>
      <c r="I35" s="88" t="s">
        <v>29</v>
      </c>
    </row>
    <row r="36" spans="1:14" x14ac:dyDescent="0.25">
      <c r="A36" t="s">
        <v>8</v>
      </c>
      <c r="B36" t="s">
        <v>1653</v>
      </c>
      <c r="C36" t="s">
        <v>1654</v>
      </c>
      <c r="D36" t="s">
        <v>1655</v>
      </c>
      <c r="E36" t="s">
        <v>1811</v>
      </c>
      <c r="F36" s="103">
        <v>0</v>
      </c>
      <c r="G36" s="103">
        <v>1</v>
      </c>
      <c r="H36" s="143">
        <v>1</v>
      </c>
      <c r="I36" s="143" t="s">
        <v>1656</v>
      </c>
      <c r="J36" s="88" t="s">
        <v>1657</v>
      </c>
      <c r="K36" s="88"/>
      <c r="L36" s="78"/>
      <c r="M36" s="36" t="s">
        <v>1658</v>
      </c>
    </row>
    <row r="37" spans="1:14" x14ac:dyDescent="0.25">
      <c r="A37" t="s">
        <v>8</v>
      </c>
      <c r="B37" t="s">
        <v>17</v>
      </c>
      <c r="C37" t="s">
        <v>27</v>
      </c>
      <c r="D37" t="s">
        <v>17</v>
      </c>
      <c r="E37" t="s">
        <v>531</v>
      </c>
      <c r="F37" s="8">
        <v>0</v>
      </c>
      <c r="G37" s="8">
        <v>1</v>
      </c>
      <c r="H37" s="8">
        <v>0.01</v>
      </c>
      <c r="I37" s="88" t="s">
        <v>33</v>
      </c>
      <c r="J37" s="20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c r="K37" s="88" t="s">
        <v>206</v>
      </c>
      <c r="L37" s="78" t="s">
        <v>207</v>
      </c>
      <c r="M37" s="201" t="s">
        <v>150</v>
      </c>
    </row>
    <row r="38" spans="1:14" x14ac:dyDescent="0.25">
      <c r="A38" t="s">
        <v>8</v>
      </c>
      <c r="B38" t="s">
        <v>128</v>
      </c>
      <c r="C38" t="s">
        <v>127</v>
      </c>
      <c r="D38" t="s">
        <v>128</v>
      </c>
      <c r="E38" t="s">
        <v>530</v>
      </c>
      <c r="F38" s="34">
        <v>0</v>
      </c>
      <c r="G38" s="34">
        <v>5000</v>
      </c>
      <c r="H38" s="34">
        <v>50</v>
      </c>
      <c r="I38" s="88" t="s">
        <v>185</v>
      </c>
      <c r="J38" s="202" t="str">
        <f>_xlfn.XLOOKUP($C38,'State Policy Descriptions'!$C:$C,'State Policy Descriptions'!$L:$L,0,1,1)</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K38" s="88" t="s">
        <v>208</v>
      </c>
      <c r="L38" s="78" t="s">
        <v>209</v>
      </c>
      <c r="M38" s="201" t="s">
        <v>147</v>
      </c>
      <c r="N38" s="88" t="s">
        <v>186</v>
      </c>
    </row>
    <row r="39" spans="1:14" x14ac:dyDescent="0.25">
      <c r="A39" t="s">
        <v>8</v>
      </c>
      <c r="B39" t="s">
        <v>1257</v>
      </c>
      <c r="C39" t="s">
        <v>1258</v>
      </c>
      <c r="D39" t="s">
        <v>1257</v>
      </c>
      <c r="E39" s="58"/>
      <c r="F39">
        <v>0</v>
      </c>
      <c r="G39">
        <v>1</v>
      </c>
      <c r="H39">
        <v>1</v>
      </c>
      <c r="I39" s="88" t="s">
        <v>29</v>
      </c>
      <c r="J39" s="200" t="s">
        <v>2631</v>
      </c>
    </row>
    <row r="40" spans="1:14" x14ac:dyDescent="0.25">
      <c r="A40" t="s">
        <v>8</v>
      </c>
      <c r="B40" t="s">
        <v>59</v>
      </c>
      <c r="C40" t="s">
        <v>129</v>
      </c>
      <c r="D40" t="s">
        <v>59</v>
      </c>
      <c r="E40" s="58"/>
      <c r="F40">
        <v>0</v>
      </c>
      <c r="G40">
        <v>1</v>
      </c>
      <c r="H40">
        <v>1</v>
      </c>
      <c r="I40" s="88" t="s">
        <v>29</v>
      </c>
      <c r="J40" s="200" t="s">
        <v>2640</v>
      </c>
    </row>
    <row r="41" spans="1:14" x14ac:dyDescent="0.25">
      <c r="A41" t="s">
        <v>8</v>
      </c>
      <c r="B41" t="s">
        <v>1861</v>
      </c>
      <c r="C41" t="s">
        <v>1862</v>
      </c>
      <c r="D41" t="s">
        <v>1861</v>
      </c>
      <c r="E41" s="58"/>
      <c r="F41">
        <v>0</v>
      </c>
      <c r="G41">
        <v>1</v>
      </c>
      <c r="H41">
        <v>1</v>
      </c>
      <c r="I41" s="88" t="s">
        <v>29</v>
      </c>
      <c r="J41" s="200" t="s">
        <v>2641</v>
      </c>
    </row>
    <row r="42" spans="1:14" s="215" customFormat="1" x14ac:dyDescent="0.25">
      <c r="A42" s="215" t="s">
        <v>8</v>
      </c>
      <c r="B42" s="215" t="s">
        <v>355</v>
      </c>
      <c r="C42" s="215" t="s">
        <v>356</v>
      </c>
      <c r="D42" s="215" t="s">
        <v>355</v>
      </c>
      <c r="E42" s="215" t="s">
        <v>529</v>
      </c>
      <c r="F42" s="216">
        <v>0</v>
      </c>
      <c r="G42" s="216">
        <v>1</v>
      </c>
      <c r="H42" s="216">
        <v>1</v>
      </c>
      <c r="I42" s="217" t="s">
        <v>29</v>
      </c>
      <c r="J42" s="202" t="s">
        <v>2552</v>
      </c>
      <c r="K42" s="217"/>
      <c r="L42" s="218" t="s">
        <v>2553</v>
      </c>
      <c r="M42" s="219"/>
      <c r="N42" s="217"/>
    </row>
    <row r="43" spans="1:14" x14ac:dyDescent="0.25">
      <c r="A43" s="143" t="s">
        <v>8</v>
      </c>
      <c r="B43" s="143" t="s">
        <v>252</v>
      </c>
      <c r="C43" t="s">
        <v>253</v>
      </c>
      <c r="D43" s="143" t="s">
        <v>252</v>
      </c>
      <c r="E43" t="s">
        <v>528</v>
      </c>
      <c r="F43" s="199">
        <v>-0.3</v>
      </c>
      <c r="G43" s="199">
        <v>0.6</v>
      </c>
      <c r="H43" s="199">
        <v>0.01</v>
      </c>
      <c r="I43" s="78" t="s">
        <v>254</v>
      </c>
      <c r="J43" s="88" t="s">
        <v>2635</v>
      </c>
      <c r="K43" s="78" t="s">
        <v>489</v>
      </c>
      <c r="L43" s="78" t="s">
        <v>255</v>
      </c>
      <c r="M43" s="201" t="s">
        <v>1428</v>
      </c>
    </row>
    <row r="44" spans="1:14" x14ac:dyDescent="0.25">
      <c r="A44" s="143" t="s">
        <v>8</v>
      </c>
      <c r="B44" s="80" t="s">
        <v>565</v>
      </c>
      <c r="C44" t="s">
        <v>566</v>
      </c>
      <c r="D44" s="80" t="s">
        <v>565</v>
      </c>
      <c r="E44" s="143" t="s">
        <v>567</v>
      </c>
      <c r="F44" s="199">
        <v>0</v>
      </c>
      <c r="G44" s="199">
        <v>0.9</v>
      </c>
      <c r="H44" s="199">
        <v>0.01</v>
      </c>
      <c r="I44" s="78" t="s">
        <v>568</v>
      </c>
      <c r="J44" s="88" t="s">
        <v>1421</v>
      </c>
      <c r="K44" s="78" t="s">
        <v>621</v>
      </c>
      <c r="L44" s="78" t="s">
        <v>620</v>
      </c>
    </row>
    <row r="45" spans="1:14" x14ac:dyDescent="0.25">
      <c r="A45" s="143" t="s">
        <v>8</v>
      </c>
      <c r="B45" s="143" t="s">
        <v>249</v>
      </c>
      <c r="C45" t="s">
        <v>279</v>
      </c>
      <c r="D45" s="143" t="s">
        <v>345</v>
      </c>
      <c r="E45" t="s">
        <v>527</v>
      </c>
      <c r="F45" s="199">
        <v>0</v>
      </c>
      <c r="G45" s="199">
        <v>0.4</v>
      </c>
      <c r="H45" s="199">
        <v>0.01</v>
      </c>
      <c r="I45" s="78" t="s">
        <v>250</v>
      </c>
      <c r="J45" s="88" t="s">
        <v>546</v>
      </c>
      <c r="K45" s="78" t="s">
        <v>490</v>
      </c>
      <c r="L45" s="78" t="s">
        <v>251</v>
      </c>
      <c r="M45" s="208" t="s">
        <v>305</v>
      </c>
    </row>
    <row r="46" spans="1:14" x14ac:dyDescent="0.25">
      <c r="A46" s="143" t="s">
        <v>8</v>
      </c>
      <c r="B46" t="s">
        <v>1026</v>
      </c>
      <c r="C46" t="s">
        <v>1028</v>
      </c>
      <c r="D46" t="s">
        <v>1026</v>
      </c>
      <c r="E46" t="s">
        <v>1029</v>
      </c>
      <c r="F46" s="199">
        <v>0</v>
      </c>
      <c r="G46" s="199">
        <v>0.95</v>
      </c>
      <c r="H46" s="199">
        <v>0.01</v>
      </c>
      <c r="I46" s="78" t="s">
        <v>1030</v>
      </c>
      <c r="J46" s="202" t="str">
        <f>_xlfn.XLOOKUP($C46,'State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K46" s="88" t="s">
        <v>210</v>
      </c>
      <c r="L46" s="78"/>
      <c r="M46" s="201" t="s">
        <v>1427</v>
      </c>
    </row>
    <row r="47" spans="1:14" x14ac:dyDescent="0.25">
      <c r="A47" t="s">
        <v>8</v>
      </c>
      <c r="B47" t="s">
        <v>18</v>
      </c>
      <c r="C47" t="s">
        <v>130</v>
      </c>
      <c r="D47" t="s">
        <v>18</v>
      </c>
      <c r="E47" t="s">
        <v>1027</v>
      </c>
      <c r="F47" s="143">
        <v>0</v>
      </c>
      <c r="G47" s="143">
        <v>60</v>
      </c>
      <c r="H47" s="143">
        <v>1</v>
      </c>
      <c r="I47" s="143" t="str">
        <f>UnitControlCenter!$B$51</f>
        <v>$/MWh</v>
      </c>
      <c r="J47" s="88" t="s">
        <v>2642</v>
      </c>
      <c r="K47" s="88" t="s">
        <v>210</v>
      </c>
      <c r="L47" s="78" t="s">
        <v>211</v>
      </c>
      <c r="M47" s="201" t="s">
        <v>149</v>
      </c>
    </row>
    <row r="48" spans="1:14" x14ac:dyDescent="0.25">
      <c r="A48" t="s">
        <v>8</v>
      </c>
      <c r="B48" t="s">
        <v>1744</v>
      </c>
      <c r="C48" t="s">
        <v>1745</v>
      </c>
      <c r="D48" t="s">
        <v>1746</v>
      </c>
      <c r="E48" t="s">
        <v>1747</v>
      </c>
      <c r="F48" s="8">
        <v>0</v>
      </c>
      <c r="G48" s="8">
        <v>1</v>
      </c>
      <c r="H48" s="8">
        <v>0.01</v>
      </c>
      <c r="I48" s="143" t="s">
        <v>1748</v>
      </c>
      <c r="J48" s="88" t="s">
        <v>1749</v>
      </c>
      <c r="K48" s="88"/>
      <c r="L48" s="78"/>
      <c r="M48" s="201"/>
    </row>
    <row r="49" spans="1:14" x14ac:dyDescent="0.25">
      <c r="A49" t="s">
        <v>8</v>
      </c>
      <c r="B49" t="s">
        <v>2592</v>
      </c>
      <c r="C49" t="s">
        <v>2594</v>
      </c>
      <c r="D49" t="s">
        <v>1799</v>
      </c>
      <c r="E49" t="s">
        <v>2595</v>
      </c>
      <c r="F49" s="245">
        <v>-100</v>
      </c>
      <c r="G49">
        <v>100</v>
      </c>
      <c r="H49">
        <v>5</v>
      </c>
      <c r="I49" s="88" t="s">
        <v>1837</v>
      </c>
      <c r="J49" s="88" t="s">
        <v>2636</v>
      </c>
      <c r="K49" s="88"/>
      <c r="L49" s="78"/>
      <c r="M49" s="201"/>
    </row>
    <row r="50" spans="1:14" x14ac:dyDescent="0.25">
      <c r="A50" t="s">
        <v>8</v>
      </c>
      <c r="B50" t="s">
        <v>1800</v>
      </c>
      <c r="C50" t="s">
        <v>1798</v>
      </c>
      <c r="D50" t="s">
        <v>1799</v>
      </c>
      <c r="E50" t="s">
        <v>1803</v>
      </c>
      <c r="F50" s="245">
        <v>-100</v>
      </c>
      <c r="G50">
        <v>100</v>
      </c>
      <c r="H50">
        <v>5</v>
      </c>
      <c r="I50" t="s">
        <v>1806</v>
      </c>
      <c r="J50" s="88" t="s">
        <v>1960</v>
      </c>
      <c r="K50" s="88"/>
      <c r="L50" s="88"/>
      <c r="M50" s="201"/>
    </row>
    <row r="51" spans="1:14" x14ac:dyDescent="0.25">
      <c r="A51" t="s">
        <v>8</v>
      </c>
      <c r="B51" t="s">
        <v>1801</v>
      </c>
      <c r="C51" t="s">
        <v>1802</v>
      </c>
      <c r="D51" t="s">
        <v>1799</v>
      </c>
      <c r="E51" t="s">
        <v>1804</v>
      </c>
      <c r="F51" s="106">
        <v>-1</v>
      </c>
      <c r="G51" s="8">
        <v>1</v>
      </c>
      <c r="H51" s="8">
        <v>0.01</v>
      </c>
      <c r="I51" s="143" t="s">
        <v>1805</v>
      </c>
      <c r="J51" s="88" t="s">
        <v>2643</v>
      </c>
      <c r="K51" s="88"/>
      <c r="L51" s="78"/>
      <c r="M51" s="201"/>
    </row>
    <row r="52" spans="1:14" x14ac:dyDescent="0.25">
      <c r="A52" t="s">
        <v>8</v>
      </c>
      <c r="B52" t="s">
        <v>1807</v>
      </c>
      <c r="C52" t="s">
        <v>1808</v>
      </c>
      <c r="D52" t="s">
        <v>1807</v>
      </c>
      <c r="E52" t="s">
        <v>1809</v>
      </c>
      <c r="F52">
        <v>-100</v>
      </c>
      <c r="G52">
        <v>100</v>
      </c>
      <c r="H52">
        <v>5</v>
      </c>
      <c r="I52" s="143" t="s">
        <v>1810</v>
      </c>
      <c r="J52" s="88" t="s">
        <v>2605</v>
      </c>
      <c r="K52" s="88"/>
      <c r="L52" s="78"/>
      <c r="M52" s="201"/>
    </row>
    <row r="53" spans="1:14" x14ac:dyDescent="0.25">
      <c r="A53" t="s">
        <v>9</v>
      </c>
      <c r="B53" t="s">
        <v>1448</v>
      </c>
      <c r="C53" t="s">
        <v>1411</v>
      </c>
      <c r="D53" t="s">
        <v>1448</v>
      </c>
      <c r="E53" t="s">
        <v>1412</v>
      </c>
      <c r="F53" s="199">
        <v>0</v>
      </c>
      <c r="G53" s="199">
        <v>0.5</v>
      </c>
      <c r="H53" s="199">
        <v>0.01</v>
      </c>
      <c r="I53" s="78" t="s">
        <v>1410</v>
      </c>
      <c r="J53" s="88" t="s">
        <v>1449</v>
      </c>
    </row>
    <row r="54" spans="1:14" x14ac:dyDescent="0.25">
      <c r="A54" t="s">
        <v>9</v>
      </c>
      <c r="B54" t="s">
        <v>26</v>
      </c>
      <c r="C54" t="s">
        <v>1260</v>
      </c>
      <c r="D54" t="s">
        <v>1261</v>
      </c>
      <c r="E54" t="s">
        <v>1259</v>
      </c>
      <c r="F54" s="8">
        <v>0</v>
      </c>
      <c r="G54" s="8">
        <v>1</v>
      </c>
      <c r="H54" s="8">
        <v>0.01</v>
      </c>
      <c r="I54" s="88" t="s">
        <v>1053</v>
      </c>
      <c r="J54" s="88" t="s">
        <v>2644</v>
      </c>
      <c r="K54" s="88" t="s">
        <v>237</v>
      </c>
      <c r="L54" s="78" t="s">
        <v>238</v>
      </c>
    </row>
    <row r="55" spans="1:14" s="112" customFormat="1" x14ac:dyDescent="0.25">
      <c r="A55" s="112" t="s">
        <v>9</v>
      </c>
      <c r="B55" s="112" t="s">
        <v>1953</v>
      </c>
      <c r="C55" s="112" t="s">
        <v>1952</v>
      </c>
      <c r="D55" s="112" t="s">
        <v>1261</v>
      </c>
      <c r="E55" s="112" t="s">
        <v>1954</v>
      </c>
      <c r="F55" s="112">
        <v>0</v>
      </c>
      <c r="G55" s="112">
        <v>1</v>
      </c>
      <c r="H55" s="112">
        <v>1</v>
      </c>
      <c r="I55" s="203" t="s">
        <v>29</v>
      </c>
      <c r="J55" s="203" t="s">
        <v>2637</v>
      </c>
      <c r="K55" s="203" t="s">
        <v>237</v>
      </c>
      <c r="L55" s="205" t="s">
        <v>238</v>
      </c>
      <c r="M55" s="211"/>
    </row>
    <row r="56" spans="1:14" x14ac:dyDescent="0.25">
      <c r="A56" t="s">
        <v>9</v>
      </c>
      <c r="B56" t="s">
        <v>20</v>
      </c>
      <c r="C56" t="s">
        <v>1008</v>
      </c>
      <c r="D56" t="s">
        <v>20</v>
      </c>
      <c r="E56" t="s">
        <v>1009</v>
      </c>
      <c r="F56" s="8">
        <v>0</v>
      </c>
      <c r="G56" s="8">
        <v>1</v>
      </c>
      <c r="H56" s="8">
        <v>0.01</v>
      </c>
      <c r="I56" s="88" t="s">
        <v>33</v>
      </c>
      <c r="J56" s="88" t="s">
        <v>633</v>
      </c>
      <c r="K56" s="88" t="s">
        <v>212</v>
      </c>
      <c r="L56" s="78" t="s">
        <v>213</v>
      </c>
      <c r="M56" s="201"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01"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01"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08"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01" t="s">
        <v>150</v>
      </c>
    </row>
    <row r="61" spans="1:14" x14ac:dyDescent="0.25">
      <c r="A61" t="s">
        <v>9</v>
      </c>
      <c r="B61" t="s">
        <v>1707</v>
      </c>
      <c r="C61" t="s">
        <v>1709</v>
      </c>
      <c r="D61" t="s">
        <v>1707</v>
      </c>
      <c r="E61" t="s">
        <v>1711</v>
      </c>
      <c r="F61" s="106">
        <v>0</v>
      </c>
      <c r="G61" s="106">
        <v>1</v>
      </c>
      <c r="H61" s="8">
        <v>0.01</v>
      </c>
      <c r="I61" s="88" t="s">
        <v>654</v>
      </c>
      <c r="J61" s="88" t="s">
        <v>1714</v>
      </c>
      <c r="K61" s="88" t="s">
        <v>222</v>
      </c>
      <c r="L61" s="78" t="s">
        <v>942</v>
      </c>
      <c r="M61" s="201"/>
    </row>
    <row r="62" spans="1:14" x14ac:dyDescent="0.25">
      <c r="A62" s="143" t="s">
        <v>9</v>
      </c>
      <c r="B62" s="143" t="s">
        <v>1013</v>
      </c>
      <c r="C62" t="s">
        <v>1016</v>
      </c>
      <c r="D62" s="143" t="s">
        <v>1020</v>
      </c>
      <c r="E62" s="143" t="s">
        <v>1021</v>
      </c>
      <c r="F62" s="199">
        <v>0</v>
      </c>
      <c r="G62" s="199">
        <v>1</v>
      </c>
      <c r="H62" s="199">
        <v>0.01</v>
      </c>
      <c r="I62" s="78" t="s">
        <v>33</v>
      </c>
      <c r="J62" s="78" t="s">
        <v>1846</v>
      </c>
      <c r="K62" s="78" t="s">
        <v>504</v>
      </c>
      <c r="L62" s="78" t="s">
        <v>505</v>
      </c>
      <c r="M62" s="208" t="s">
        <v>150</v>
      </c>
    </row>
    <row r="63" spans="1:14" x14ac:dyDescent="0.25">
      <c r="A63" s="143" t="s">
        <v>9</v>
      </c>
      <c r="B63" s="143" t="s">
        <v>1014</v>
      </c>
      <c r="C63" t="s">
        <v>1017</v>
      </c>
      <c r="D63" s="143" t="s">
        <v>1020</v>
      </c>
      <c r="E63" s="143" t="s">
        <v>1022</v>
      </c>
      <c r="F63" s="199">
        <v>0</v>
      </c>
      <c r="G63" s="199">
        <v>1</v>
      </c>
      <c r="H63" s="199">
        <v>0.01</v>
      </c>
      <c r="I63" s="78" t="s">
        <v>33</v>
      </c>
      <c r="J63" s="78" t="s">
        <v>1847</v>
      </c>
      <c r="K63" s="78" t="s">
        <v>504</v>
      </c>
      <c r="L63" s="78" t="s">
        <v>505</v>
      </c>
      <c r="M63" s="208"/>
    </row>
    <row r="64" spans="1:14" x14ac:dyDescent="0.25">
      <c r="A64" s="143" t="s">
        <v>9</v>
      </c>
      <c r="B64" s="143" t="s">
        <v>1015</v>
      </c>
      <c r="C64" t="s">
        <v>1018</v>
      </c>
      <c r="D64" s="143" t="s">
        <v>1020</v>
      </c>
      <c r="E64" s="143" t="s">
        <v>1023</v>
      </c>
      <c r="F64" s="199">
        <v>0</v>
      </c>
      <c r="G64" s="199">
        <v>1</v>
      </c>
      <c r="H64" s="199">
        <v>0.01</v>
      </c>
      <c r="I64" s="78" t="s">
        <v>33</v>
      </c>
      <c r="J64" s="78" t="s">
        <v>1848</v>
      </c>
      <c r="K64" s="78" t="s">
        <v>504</v>
      </c>
      <c r="L64" s="78" t="s">
        <v>505</v>
      </c>
      <c r="M64" s="208"/>
    </row>
    <row r="65" spans="1:14" x14ac:dyDescent="0.25">
      <c r="A65" s="143" t="s">
        <v>9</v>
      </c>
      <c r="B65" s="143" t="s">
        <v>1025</v>
      </c>
      <c r="C65" t="s">
        <v>1019</v>
      </c>
      <c r="D65" s="143" t="s">
        <v>1020</v>
      </c>
      <c r="E65" s="143" t="s">
        <v>1024</v>
      </c>
      <c r="F65" s="199">
        <v>0</v>
      </c>
      <c r="G65" s="199">
        <v>1</v>
      </c>
      <c r="H65" s="199">
        <v>0.01</v>
      </c>
      <c r="I65" s="78" t="s">
        <v>33</v>
      </c>
      <c r="J65" s="78" t="s">
        <v>1849</v>
      </c>
      <c r="K65" s="78" t="s">
        <v>504</v>
      </c>
      <c r="L65" s="78" t="s">
        <v>505</v>
      </c>
      <c r="M65" s="208"/>
    </row>
    <row r="66" spans="1:14" s="112" customFormat="1" x14ac:dyDescent="0.25">
      <c r="A66" s="112" t="s">
        <v>9</v>
      </c>
      <c r="B66" s="112" t="s">
        <v>1908</v>
      </c>
      <c r="C66" s="112" t="s">
        <v>1929</v>
      </c>
      <c r="D66" s="112" t="s">
        <v>1908</v>
      </c>
      <c r="E66" s="210" t="s">
        <v>1909</v>
      </c>
      <c r="F66" s="220">
        <v>0</v>
      </c>
      <c r="G66" s="220">
        <v>1</v>
      </c>
      <c r="H66" s="220">
        <v>0.01</v>
      </c>
      <c r="I66" s="205" t="s">
        <v>33</v>
      </c>
      <c r="J66" s="205" t="s">
        <v>1910</v>
      </c>
      <c r="K66" s="205"/>
      <c r="L66" s="205"/>
      <c r="M66" s="221"/>
    </row>
    <row r="67" spans="1:14" x14ac:dyDescent="0.25">
      <c r="A67" t="s">
        <v>9</v>
      </c>
      <c r="B67" t="s">
        <v>1708</v>
      </c>
      <c r="C67" t="s">
        <v>1710</v>
      </c>
      <c r="D67" t="s">
        <v>1708</v>
      </c>
      <c r="E67" t="s">
        <v>1712</v>
      </c>
      <c r="F67" s="106">
        <v>0</v>
      </c>
      <c r="G67" s="106">
        <v>1</v>
      </c>
      <c r="H67" s="8">
        <v>0.01</v>
      </c>
      <c r="I67" s="88" t="s">
        <v>654</v>
      </c>
      <c r="J67" s="88" t="s">
        <v>1713</v>
      </c>
      <c r="K67" s="88" t="s">
        <v>222</v>
      </c>
      <c r="L67" s="78" t="s">
        <v>942</v>
      </c>
      <c r="M67" s="201"/>
    </row>
    <row r="68" spans="1:14" x14ac:dyDescent="0.25">
      <c r="A68" t="s">
        <v>9</v>
      </c>
      <c r="B68" t="s">
        <v>679</v>
      </c>
      <c r="C68" t="s">
        <v>678</v>
      </c>
      <c r="D68" t="s">
        <v>679</v>
      </c>
      <c r="E68" t="s">
        <v>681</v>
      </c>
      <c r="F68" s="8">
        <v>0</v>
      </c>
      <c r="G68" s="8">
        <v>1</v>
      </c>
      <c r="H68" s="8">
        <v>0.01</v>
      </c>
      <c r="I68" s="88" t="s">
        <v>682</v>
      </c>
      <c r="J68" s="88" t="s">
        <v>1422</v>
      </c>
      <c r="K68" s="88"/>
      <c r="L68" s="78" t="s">
        <v>937</v>
      </c>
      <c r="M68" s="201" t="s">
        <v>1426</v>
      </c>
    </row>
    <row r="69" spans="1:14" x14ac:dyDescent="0.25">
      <c r="A69" t="s">
        <v>9</v>
      </c>
      <c r="B69" t="s">
        <v>21</v>
      </c>
      <c r="C69" t="s">
        <v>283</v>
      </c>
      <c r="D69" s="15" t="s">
        <v>346</v>
      </c>
      <c r="E69" t="s">
        <v>521</v>
      </c>
      <c r="F69" s="8">
        <v>0</v>
      </c>
      <c r="G69" s="8">
        <v>1</v>
      </c>
      <c r="H69" s="8">
        <v>0.01</v>
      </c>
      <c r="I69" s="88" t="s">
        <v>33</v>
      </c>
      <c r="J69" s="88" t="s">
        <v>2601</v>
      </c>
      <c r="K69" s="88" t="s">
        <v>223</v>
      </c>
      <c r="L69" s="78" t="s">
        <v>224</v>
      </c>
      <c r="M69" s="201"/>
    </row>
    <row r="70" spans="1:14" x14ac:dyDescent="0.25">
      <c r="A70" t="s">
        <v>9</v>
      </c>
      <c r="B70" t="s">
        <v>19</v>
      </c>
      <c r="C70" t="s">
        <v>284</v>
      </c>
      <c r="D70" s="15" t="s">
        <v>346</v>
      </c>
      <c r="E70" t="s">
        <v>520</v>
      </c>
      <c r="F70" s="8">
        <v>0</v>
      </c>
      <c r="G70" s="8">
        <v>1</v>
      </c>
      <c r="H70" s="8">
        <v>0.01</v>
      </c>
      <c r="I70" s="88" t="s">
        <v>33</v>
      </c>
      <c r="J70" s="88" t="s">
        <v>1845</v>
      </c>
      <c r="K70" s="88" t="s">
        <v>225</v>
      </c>
      <c r="L70" s="78" t="s">
        <v>226</v>
      </c>
      <c r="M70" s="201"/>
    </row>
    <row r="71" spans="1:14" x14ac:dyDescent="0.25">
      <c r="A71" t="s">
        <v>9</v>
      </c>
      <c r="B71" t="s">
        <v>1456</v>
      </c>
      <c r="C71" t="s">
        <v>1457</v>
      </c>
      <c r="D71" t="s">
        <v>1456</v>
      </c>
      <c r="E71" t="s">
        <v>1458</v>
      </c>
      <c r="F71" s="8">
        <v>0</v>
      </c>
      <c r="G71" s="8">
        <v>1</v>
      </c>
      <c r="H71" s="8">
        <v>0.01</v>
      </c>
      <c r="I71" s="88" t="s">
        <v>33</v>
      </c>
      <c r="J71" s="88" t="s">
        <v>1850</v>
      </c>
      <c r="K71" s="88"/>
      <c r="L71" s="78"/>
      <c r="M71" s="201"/>
    </row>
    <row r="72" spans="1:14" s="112" customFormat="1" x14ac:dyDescent="0.25">
      <c r="A72" s="112" t="s">
        <v>9</v>
      </c>
      <c r="B72" s="112" t="s">
        <v>2588</v>
      </c>
      <c r="C72" s="112" t="s">
        <v>1946</v>
      </c>
      <c r="D72" s="112" t="s">
        <v>2589</v>
      </c>
      <c r="E72" s="112" t="s">
        <v>2590</v>
      </c>
      <c r="F72" s="222">
        <v>0</v>
      </c>
      <c r="G72" s="222">
        <v>1</v>
      </c>
      <c r="H72" s="222">
        <v>1</v>
      </c>
      <c r="I72" s="203" t="s">
        <v>29</v>
      </c>
      <c r="J72" s="203" t="s">
        <v>2634</v>
      </c>
      <c r="K72" s="203"/>
      <c r="L72" s="205"/>
      <c r="M72" s="223"/>
    </row>
    <row r="73" spans="1:14" x14ac:dyDescent="0.25">
      <c r="A73" t="s">
        <v>9</v>
      </c>
      <c r="B73" t="s">
        <v>731</v>
      </c>
      <c r="C73" t="s">
        <v>732</v>
      </c>
      <c r="D73" t="s">
        <v>732</v>
      </c>
      <c r="E73" t="s">
        <v>733</v>
      </c>
      <c r="F73" s="8">
        <v>0</v>
      </c>
      <c r="G73" s="8">
        <v>1</v>
      </c>
      <c r="H73" s="8">
        <v>0.01</v>
      </c>
      <c r="I73" s="88" t="s">
        <v>734</v>
      </c>
      <c r="J73" s="202"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K73" s="88"/>
      <c r="L73" s="78" t="s">
        <v>938</v>
      </c>
      <c r="M73" s="201" t="s">
        <v>150</v>
      </c>
    </row>
    <row r="74" spans="1:14" x14ac:dyDescent="0.25">
      <c r="A74" t="s">
        <v>132</v>
      </c>
      <c r="B74" t="s">
        <v>134</v>
      </c>
      <c r="C74" t="s">
        <v>428</v>
      </c>
      <c r="D74" t="s">
        <v>134</v>
      </c>
      <c r="E74" t="s">
        <v>519</v>
      </c>
      <c r="F74" s="8">
        <v>0</v>
      </c>
      <c r="G74" s="8">
        <v>1</v>
      </c>
      <c r="H74" s="8">
        <v>0.01</v>
      </c>
      <c r="I74" s="88" t="s">
        <v>33</v>
      </c>
      <c r="J74" s="202" t="str">
        <f>_xlfn.XLOOKUP($C74,'State Policy Descriptions'!$C:$C,'State Policy Descriptions'!$L:$L,0,1,1)</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74 thousand acres per year in 2050.</v>
      </c>
      <c r="K74" s="88" t="s">
        <v>227</v>
      </c>
      <c r="L74" s="78" t="s">
        <v>228</v>
      </c>
      <c r="M74" s="201" t="s">
        <v>150</v>
      </c>
      <c r="N74" s="88" t="s">
        <v>183</v>
      </c>
    </row>
    <row r="75" spans="1:14" x14ac:dyDescent="0.25">
      <c r="A75" t="s">
        <v>132</v>
      </c>
      <c r="B75" t="s">
        <v>256</v>
      </c>
      <c r="C75" t="s">
        <v>435</v>
      </c>
      <c r="D75" t="s">
        <v>256</v>
      </c>
      <c r="E75" t="s">
        <v>518</v>
      </c>
      <c r="F75" s="8">
        <v>0</v>
      </c>
      <c r="G75" s="8">
        <v>1</v>
      </c>
      <c r="H75" s="8">
        <v>0.01</v>
      </c>
      <c r="I75" s="88" t="s">
        <v>33</v>
      </c>
      <c r="J75" s="88" t="s">
        <v>1492</v>
      </c>
      <c r="K75" s="88" t="s">
        <v>310</v>
      </c>
      <c r="L75" s="78" t="s">
        <v>311</v>
      </c>
      <c r="M75" s="201"/>
      <c r="N75" s="88"/>
    </row>
    <row r="76" spans="1:14" x14ac:dyDescent="0.25">
      <c r="A76" t="s">
        <v>132</v>
      </c>
      <c r="B76" t="s">
        <v>1591</v>
      </c>
      <c r="C76" t="s">
        <v>432</v>
      </c>
      <c r="D76" t="s">
        <v>1591</v>
      </c>
      <c r="E76" t="s">
        <v>517</v>
      </c>
      <c r="F76" s="8">
        <v>0</v>
      </c>
      <c r="G76" s="8">
        <v>1</v>
      </c>
      <c r="H76" s="8">
        <v>0.01</v>
      </c>
      <c r="I76" s="88" t="s">
        <v>33</v>
      </c>
      <c r="J76" s="88" t="s">
        <v>1592</v>
      </c>
      <c r="K76" s="88"/>
      <c r="L76" s="78" t="s">
        <v>943</v>
      </c>
      <c r="M76" s="201" t="s">
        <v>1593</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01" t="s">
        <v>150</v>
      </c>
      <c r="N77" s="88"/>
    </row>
    <row r="78" spans="1:14" x14ac:dyDescent="0.25">
      <c r="A78" t="s">
        <v>132</v>
      </c>
      <c r="B78" t="s">
        <v>1010</v>
      </c>
      <c r="C78" t="s">
        <v>1011</v>
      </c>
      <c r="D78" t="s">
        <v>1010</v>
      </c>
      <c r="E78" t="s">
        <v>1012</v>
      </c>
      <c r="F78" s="8">
        <v>0</v>
      </c>
      <c r="G78" s="8">
        <v>1</v>
      </c>
      <c r="H78" s="8">
        <v>0.01</v>
      </c>
      <c r="I78" s="88" t="s">
        <v>33</v>
      </c>
      <c r="J78" s="88" t="s">
        <v>1871</v>
      </c>
      <c r="K78" s="88" t="s">
        <v>231</v>
      </c>
      <c r="L78" s="78" t="s">
        <v>232</v>
      </c>
      <c r="M78" s="201" t="s">
        <v>150</v>
      </c>
      <c r="N78" s="88"/>
    </row>
    <row r="79" spans="1:14" x14ac:dyDescent="0.25">
      <c r="A79" t="s">
        <v>132</v>
      </c>
      <c r="B79" t="s">
        <v>1594</v>
      </c>
      <c r="C79" t="s">
        <v>1537</v>
      </c>
      <c r="D79" t="s">
        <v>1594</v>
      </c>
      <c r="E79" t="s">
        <v>1538</v>
      </c>
      <c r="F79" s="8">
        <v>0</v>
      </c>
      <c r="G79" s="8">
        <v>1</v>
      </c>
      <c r="H79" s="8">
        <v>0.01</v>
      </c>
      <c r="I79" s="88" t="s">
        <v>33</v>
      </c>
      <c r="J79" s="88" t="s">
        <v>1595</v>
      </c>
      <c r="K79" s="88"/>
      <c r="L79" s="78"/>
      <c r="M79" s="201"/>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01" t="s">
        <v>150</v>
      </c>
      <c r="N80" s="88"/>
    </row>
    <row r="81" spans="1:14" x14ac:dyDescent="0.25">
      <c r="A81" t="s">
        <v>132</v>
      </c>
      <c r="B81" t="s">
        <v>133</v>
      </c>
      <c r="C81" t="s">
        <v>1043</v>
      </c>
      <c r="D81" t="s">
        <v>133</v>
      </c>
      <c r="E81" t="s">
        <v>514</v>
      </c>
      <c r="F81" s="8">
        <v>0</v>
      </c>
      <c r="G81" s="8">
        <v>1</v>
      </c>
      <c r="H81" s="8">
        <v>0.01</v>
      </c>
      <c r="I81" s="88" t="s">
        <v>33</v>
      </c>
      <c r="J81" s="88" t="s">
        <v>1872</v>
      </c>
      <c r="K81" s="88" t="s">
        <v>235</v>
      </c>
      <c r="L81" s="78" t="s">
        <v>236</v>
      </c>
      <c r="M81" s="201" t="s">
        <v>150</v>
      </c>
      <c r="N81" s="88"/>
    </row>
    <row r="82" spans="1:14" x14ac:dyDescent="0.25">
      <c r="A82" t="s">
        <v>132</v>
      </c>
      <c r="B82" t="s">
        <v>1588</v>
      </c>
      <c r="C82" t="s">
        <v>431</v>
      </c>
      <c r="D82" t="s">
        <v>1588</v>
      </c>
      <c r="E82" t="s">
        <v>513</v>
      </c>
      <c r="F82" s="8">
        <v>0</v>
      </c>
      <c r="G82" s="8">
        <v>1</v>
      </c>
      <c r="H82" s="8">
        <v>0.01</v>
      </c>
      <c r="I82" s="88" t="s">
        <v>33</v>
      </c>
      <c r="J82" s="88" t="s">
        <v>1589</v>
      </c>
      <c r="K82" s="88"/>
      <c r="L82" s="78" t="s">
        <v>944</v>
      </c>
      <c r="M82" s="201" t="s">
        <v>1590</v>
      </c>
      <c r="N82" s="88"/>
    </row>
    <row r="83" spans="1:14" x14ac:dyDescent="0.25">
      <c r="A83" t="s">
        <v>132</v>
      </c>
      <c r="B83" t="s">
        <v>683</v>
      </c>
      <c r="C83" t="s">
        <v>684</v>
      </c>
      <c r="D83" t="s">
        <v>683</v>
      </c>
      <c r="E83" t="s">
        <v>685</v>
      </c>
      <c r="F83" s="8">
        <v>0</v>
      </c>
      <c r="G83" s="8">
        <v>1</v>
      </c>
      <c r="H83" s="8">
        <v>0.01</v>
      </c>
      <c r="I83" s="88" t="s">
        <v>686</v>
      </c>
      <c r="J83" s="88" t="s">
        <v>1459</v>
      </c>
      <c r="K83" s="88"/>
      <c r="L83" s="78" t="s">
        <v>939</v>
      </c>
      <c r="M83" s="102" t="s">
        <v>687</v>
      </c>
      <c r="N83" s="88"/>
    </row>
    <row r="84" spans="1:14" x14ac:dyDescent="0.25">
      <c r="A84" s="143" t="s">
        <v>720</v>
      </c>
      <c r="B84" s="143" t="s">
        <v>723</v>
      </c>
      <c r="C84" t="s">
        <v>285</v>
      </c>
      <c r="D84" s="143" t="s">
        <v>722</v>
      </c>
      <c r="E84" t="s">
        <v>512</v>
      </c>
      <c r="F84" s="199">
        <v>0</v>
      </c>
      <c r="G84" s="199">
        <v>1</v>
      </c>
      <c r="H84" s="199">
        <v>0.01</v>
      </c>
      <c r="I84" s="78" t="s">
        <v>57</v>
      </c>
      <c r="J84" s="78" t="s">
        <v>551</v>
      </c>
      <c r="K84" s="78" t="s">
        <v>241</v>
      </c>
      <c r="L84" s="78" t="s">
        <v>242</v>
      </c>
      <c r="M84" s="201" t="s">
        <v>150</v>
      </c>
      <c r="N84" s="78"/>
    </row>
    <row r="85" spans="1:14" x14ac:dyDescent="0.25">
      <c r="A85" s="143" t="s">
        <v>720</v>
      </c>
      <c r="B85" s="143" t="s">
        <v>1896</v>
      </c>
      <c r="C85" t="s">
        <v>979</v>
      </c>
      <c r="D85" s="143" t="s">
        <v>347</v>
      </c>
      <c r="E85" t="s">
        <v>977</v>
      </c>
      <c r="F85" s="199">
        <v>0</v>
      </c>
      <c r="G85" s="199">
        <v>1</v>
      </c>
      <c r="H85" s="199">
        <v>0.01</v>
      </c>
      <c r="I85" s="88" t="s">
        <v>978</v>
      </c>
      <c r="J85" s="78" t="s">
        <v>1851</v>
      </c>
      <c r="K85" s="78" t="s">
        <v>340</v>
      </c>
      <c r="L85" s="78" t="s">
        <v>940</v>
      </c>
      <c r="M85" s="201" t="s">
        <v>150</v>
      </c>
      <c r="N85" s="78"/>
    </row>
    <row r="86" spans="1:14" x14ac:dyDescent="0.25">
      <c r="A86" s="143" t="s">
        <v>720</v>
      </c>
      <c r="B86" s="143" t="s">
        <v>1950</v>
      </c>
      <c r="C86" t="s">
        <v>721</v>
      </c>
      <c r="D86" s="143" t="s">
        <v>1950</v>
      </c>
      <c r="E86" t="s">
        <v>724</v>
      </c>
      <c r="F86" s="199">
        <v>0</v>
      </c>
      <c r="G86" s="199">
        <v>1</v>
      </c>
      <c r="H86" s="199">
        <v>0.01</v>
      </c>
      <c r="I86" s="88" t="s">
        <v>725</v>
      </c>
      <c r="J86" s="78" t="s">
        <v>2632</v>
      </c>
      <c r="K86" s="78"/>
      <c r="L86" s="78" t="s">
        <v>941</v>
      </c>
      <c r="M86" s="201"/>
      <c r="N86" s="78"/>
    </row>
    <row r="87" spans="1:14" s="112" customFormat="1" x14ac:dyDescent="0.25">
      <c r="A87" s="210" t="s">
        <v>720</v>
      </c>
      <c r="B87" s="112" t="s">
        <v>1951</v>
      </c>
      <c r="C87" s="112" t="s">
        <v>1947</v>
      </c>
      <c r="D87" s="112" t="s">
        <v>1948</v>
      </c>
      <c r="E87" s="112" t="s">
        <v>1949</v>
      </c>
      <c r="F87" s="112">
        <v>0</v>
      </c>
      <c r="G87" s="112">
        <v>1</v>
      </c>
      <c r="H87" s="112">
        <v>1</v>
      </c>
      <c r="I87" s="203" t="s">
        <v>29</v>
      </c>
      <c r="J87" s="205" t="s">
        <v>2630</v>
      </c>
      <c r="K87" s="205"/>
      <c r="L87" s="205" t="s">
        <v>941</v>
      </c>
      <c r="M87" s="223"/>
      <c r="N87" s="205"/>
    </row>
    <row r="88" spans="1:14" x14ac:dyDescent="0.25">
      <c r="A88" t="s">
        <v>10</v>
      </c>
      <c r="B88" t="s">
        <v>1359</v>
      </c>
      <c r="C88" t="s">
        <v>655</v>
      </c>
      <c r="D88" t="s">
        <v>1359</v>
      </c>
      <c r="E88" t="s">
        <v>511</v>
      </c>
      <c r="F88">
        <v>0</v>
      </c>
      <c r="G88">
        <v>300</v>
      </c>
      <c r="H88">
        <v>5</v>
      </c>
      <c r="I88" s="58" t="str">
        <f>UnitControlCenter!$B$50</f>
        <v>$/metric ton CO2e</v>
      </c>
      <c r="J88" s="88" t="s">
        <v>1844</v>
      </c>
      <c r="K88" s="88" t="s">
        <v>239</v>
      </c>
      <c r="L88" s="78" t="s">
        <v>240</v>
      </c>
      <c r="M88" s="208" t="s">
        <v>631</v>
      </c>
      <c r="N88" s="78" t="s">
        <v>395</v>
      </c>
    </row>
    <row r="89" spans="1:14" x14ac:dyDescent="0.25">
      <c r="A89" t="s">
        <v>10</v>
      </c>
      <c r="B89" t="s">
        <v>25</v>
      </c>
      <c r="C89" t="s">
        <v>138</v>
      </c>
      <c r="D89" t="s">
        <v>25</v>
      </c>
      <c r="E89" t="s">
        <v>510</v>
      </c>
      <c r="F89" s="199">
        <v>0</v>
      </c>
      <c r="G89" s="199">
        <v>1</v>
      </c>
      <c r="H89" s="199">
        <v>0.01</v>
      </c>
      <c r="I89" s="88" t="s">
        <v>140</v>
      </c>
      <c r="J89" s="88" t="s">
        <v>1423</v>
      </c>
      <c r="K89" s="78" t="s">
        <v>243</v>
      </c>
      <c r="L89" s="78" t="s">
        <v>244</v>
      </c>
      <c r="M89" s="201" t="s">
        <v>150</v>
      </c>
    </row>
    <row r="90" spans="1:14" x14ac:dyDescent="0.25">
      <c r="A90" s="143" t="s">
        <v>10</v>
      </c>
      <c r="B90" s="143" t="s">
        <v>688</v>
      </c>
      <c r="C90" t="s">
        <v>689</v>
      </c>
      <c r="D90" s="58"/>
      <c r="E90" s="143" t="s">
        <v>690</v>
      </c>
      <c r="F90">
        <v>0</v>
      </c>
      <c r="G90">
        <v>1</v>
      </c>
      <c r="H90">
        <v>1</v>
      </c>
      <c r="I90" s="88" t="s">
        <v>29</v>
      </c>
      <c r="J90" s="88" t="s">
        <v>1522</v>
      </c>
      <c r="K90" s="88" t="s">
        <v>239</v>
      </c>
      <c r="L90" s="78" t="s">
        <v>240</v>
      </c>
    </row>
    <row r="91" spans="1:14" x14ac:dyDescent="0.25">
      <c r="A91" s="143" t="s">
        <v>10</v>
      </c>
      <c r="B91" s="143" t="s">
        <v>1213</v>
      </c>
      <c r="C91" t="s">
        <v>1564</v>
      </c>
      <c r="D91" s="58"/>
      <c r="E91" s="143" t="s">
        <v>1566</v>
      </c>
      <c r="F91">
        <v>0</v>
      </c>
      <c r="G91">
        <v>1</v>
      </c>
      <c r="H91">
        <v>1</v>
      </c>
      <c r="I91" s="88" t="s">
        <v>29</v>
      </c>
      <c r="J91" s="88" t="s">
        <v>1563</v>
      </c>
      <c r="K91" s="88" t="s">
        <v>239</v>
      </c>
      <c r="L91" s="78" t="s">
        <v>240</v>
      </c>
    </row>
    <row r="92" spans="1:14" x14ac:dyDescent="0.25">
      <c r="A92" s="143" t="s">
        <v>10</v>
      </c>
      <c r="B92" t="s">
        <v>1521</v>
      </c>
      <c r="C92" t="s">
        <v>1565</v>
      </c>
      <c r="D92" s="58"/>
      <c r="E92" s="58"/>
      <c r="F92">
        <v>0</v>
      </c>
      <c r="G92">
        <v>1</v>
      </c>
      <c r="H92">
        <v>1</v>
      </c>
      <c r="I92" s="88" t="s">
        <v>29</v>
      </c>
      <c r="J92" t="s">
        <v>1598</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199">
        <v>0</v>
      </c>
      <c r="G94" s="199">
        <v>1</v>
      </c>
      <c r="H94" s="199">
        <v>0.01</v>
      </c>
      <c r="I94" s="88" t="s">
        <v>998</v>
      </c>
      <c r="J94" s="88" t="s">
        <v>1424</v>
      </c>
      <c r="K94" s="78" t="s">
        <v>1148</v>
      </c>
    </row>
    <row r="95" spans="1:14" x14ac:dyDescent="0.25">
      <c r="A95" t="s">
        <v>10</v>
      </c>
      <c r="B95" t="s">
        <v>1468</v>
      </c>
      <c r="C95" t="s">
        <v>1467</v>
      </c>
      <c r="D95" t="s">
        <v>1468</v>
      </c>
      <c r="E95" t="s">
        <v>509</v>
      </c>
      <c r="F95" s="106">
        <v>-0.9</v>
      </c>
      <c r="G95" s="106">
        <v>0.9</v>
      </c>
      <c r="H95" s="199">
        <v>0.01</v>
      </c>
      <c r="I95" s="88" t="s">
        <v>141</v>
      </c>
      <c r="J95" s="88" t="s">
        <v>1469</v>
      </c>
      <c r="K95" s="78" t="s">
        <v>245</v>
      </c>
      <c r="L95" s="78" t="s">
        <v>246</v>
      </c>
      <c r="M95" s="208" t="s">
        <v>151</v>
      </c>
    </row>
    <row r="96" spans="1:14" s="112" customFormat="1" x14ac:dyDescent="0.25">
      <c r="A96" s="112" t="s">
        <v>10</v>
      </c>
      <c r="B96" s="112" t="s">
        <v>1852</v>
      </c>
      <c r="C96" s="112" t="s">
        <v>1855</v>
      </c>
      <c r="F96" s="112">
        <v>0</v>
      </c>
      <c r="G96" s="112">
        <v>1</v>
      </c>
      <c r="H96" s="112">
        <v>1</v>
      </c>
      <c r="I96" s="203" t="s">
        <v>29</v>
      </c>
      <c r="J96" s="203" t="s">
        <v>1858</v>
      </c>
      <c r="M96" s="211"/>
    </row>
    <row r="97" spans="1:13" s="112" customFormat="1" x14ac:dyDescent="0.25">
      <c r="A97" s="112" t="s">
        <v>10</v>
      </c>
      <c r="B97" s="112" t="s">
        <v>1853</v>
      </c>
      <c r="C97" s="112" t="s">
        <v>1856</v>
      </c>
      <c r="F97" s="112">
        <v>0</v>
      </c>
      <c r="G97" s="112">
        <v>1</v>
      </c>
      <c r="H97" s="112">
        <v>1</v>
      </c>
      <c r="I97" s="203" t="s">
        <v>29</v>
      </c>
      <c r="J97" s="203" t="s">
        <v>1859</v>
      </c>
      <c r="M97" s="211"/>
    </row>
    <row r="98" spans="1:13" s="112" customFormat="1" x14ac:dyDescent="0.25">
      <c r="A98" s="112" t="s">
        <v>10</v>
      </c>
      <c r="B98" s="112" t="s">
        <v>1854</v>
      </c>
      <c r="C98" s="112" t="s">
        <v>1857</v>
      </c>
      <c r="F98" s="112">
        <v>0</v>
      </c>
      <c r="G98" s="112">
        <v>1</v>
      </c>
      <c r="H98" s="112">
        <v>1</v>
      </c>
      <c r="I98" s="203" t="s">
        <v>29</v>
      </c>
      <c r="J98" s="203" t="s">
        <v>1860</v>
      </c>
      <c r="M98" s="211"/>
    </row>
    <row r="99" spans="1:13" x14ac:dyDescent="0.25">
      <c r="A99" t="s">
        <v>899</v>
      </c>
      <c r="B99" s="58" t="s">
        <v>312</v>
      </c>
      <c r="C99" t="s">
        <v>286</v>
      </c>
      <c r="D99" t="s">
        <v>348</v>
      </c>
      <c r="E99" t="s">
        <v>508</v>
      </c>
      <c r="F99" s="8">
        <v>0</v>
      </c>
      <c r="G99" s="8">
        <v>0.4</v>
      </c>
      <c r="H99" s="106">
        <v>0.01</v>
      </c>
      <c r="I99" s="88" t="s">
        <v>31</v>
      </c>
      <c r="J99" s="88" t="s">
        <v>1425</v>
      </c>
      <c r="K99" s="88" t="s">
        <v>247</v>
      </c>
      <c r="L99" s="78" t="s">
        <v>248</v>
      </c>
      <c r="M99" s="201"/>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1440</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01"/>
    </row>
    <row r="101" spans="1:13" x14ac:dyDescent="0.25">
      <c r="A101" s="76" t="str">
        <f t="shared" ref="A101:A103" si="2">A$99</f>
        <v>Research and Development</v>
      </c>
      <c r="B101" s="76" t="str">
        <f t="shared" si="0"/>
        <v>Capital Cost Reduction</v>
      </c>
      <c r="C101" t="s">
        <v>288</v>
      </c>
      <c r="D101" s="76" t="str">
        <f t="shared" si="1"/>
        <v>R&amp;D Capital Cost Reductions</v>
      </c>
      <c r="E101" t="s">
        <v>1441</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01"/>
    </row>
    <row r="102" spans="1:13" x14ac:dyDescent="0.25">
      <c r="A102" s="76" t="str">
        <f t="shared" si="2"/>
        <v>Research and Development</v>
      </c>
      <c r="B102" s="76" t="str">
        <f t="shared" si="0"/>
        <v>Capital Cost Reduction</v>
      </c>
      <c r="C102" t="s">
        <v>289</v>
      </c>
      <c r="D102" s="76" t="str">
        <f t="shared" si="1"/>
        <v>R&amp;D Capital Cost Reductions</v>
      </c>
      <c r="E102" t="s">
        <v>1442</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01"/>
    </row>
    <row r="103" spans="1:13" x14ac:dyDescent="0.25">
      <c r="A103" s="76" t="str">
        <f t="shared" si="2"/>
        <v>Research and Development</v>
      </c>
      <c r="B103" s="76" t="str">
        <f t="shared" si="0"/>
        <v>Capital Cost Reduction</v>
      </c>
      <c r="C103" s="143" t="s">
        <v>290</v>
      </c>
      <c r="D103" s="76" t="str">
        <f t="shared" si="1"/>
        <v>R&amp;D Capital Cost Reductions</v>
      </c>
      <c r="E103" t="s">
        <v>1443</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01"/>
    </row>
    <row r="104" spans="1:13" x14ac:dyDescent="0.25">
      <c r="A104" s="143" t="s">
        <v>899</v>
      </c>
      <c r="B104" s="143" t="s">
        <v>1041</v>
      </c>
      <c r="C104" t="s">
        <v>1042</v>
      </c>
      <c r="D104" s="143" t="s">
        <v>1899</v>
      </c>
      <c r="E104" s="104" t="s">
        <v>1044</v>
      </c>
      <c r="F104" s="8">
        <v>0</v>
      </c>
      <c r="G104" s="8">
        <v>1</v>
      </c>
      <c r="H104" s="106">
        <v>0.01</v>
      </c>
      <c r="I104" s="88" t="s">
        <v>33</v>
      </c>
      <c r="J104" s="88" t="s">
        <v>1587</v>
      </c>
      <c r="K104" s="78" t="s">
        <v>1047</v>
      </c>
      <c r="L104" s="78" t="s">
        <v>1046</v>
      </c>
      <c r="M104" s="208" t="s">
        <v>1045</v>
      </c>
    </row>
    <row r="105" spans="1:13" x14ac:dyDescent="0.25">
      <c r="A105" s="143" t="s">
        <v>899</v>
      </c>
      <c r="B105" s="143" t="s">
        <v>1885</v>
      </c>
      <c r="C105" t="s">
        <v>1886</v>
      </c>
      <c r="D105" s="143" t="s">
        <v>1899</v>
      </c>
      <c r="E105" s="104" t="s">
        <v>1887</v>
      </c>
      <c r="F105" s="8">
        <v>0</v>
      </c>
      <c r="G105" s="8">
        <v>1</v>
      </c>
      <c r="H105" s="106">
        <v>0.01</v>
      </c>
      <c r="I105" s="88" t="s">
        <v>33</v>
      </c>
      <c r="J105" s="88" t="s">
        <v>1889</v>
      </c>
      <c r="K105" s="78"/>
      <c r="L105" s="78"/>
      <c r="M105" s="208" t="s">
        <v>1888</v>
      </c>
    </row>
    <row r="106" spans="1:13" x14ac:dyDescent="0.25">
      <c r="A106" t="s">
        <v>899</v>
      </c>
      <c r="B106" s="58" t="s">
        <v>325</v>
      </c>
      <c r="C106" t="s">
        <v>291</v>
      </c>
      <c r="D106" t="s">
        <v>349</v>
      </c>
      <c r="E106" t="s">
        <v>507</v>
      </c>
      <c r="F106" s="8">
        <v>0</v>
      </c>
      <c r="G106" s="8">
        <v>0.4</v>
      </c>
      <c r="H106" s="106">
        <v>0.01</v>
      </c>
      <c r="I106" s="88" t="s">
        <v>32</v>
      </c>
      <c r="J106" s="88" t="s">
        <v>1431</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1444</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1445</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1446</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1447</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1432</v>
      </c>
      <c r="K111" t="s">
        <v>1162</v>
      </c>
    </row>
    <row r="112" spans="1:13" x14ac:dyDescent="0.25">
      <c r="A112" t="s">
        <v>1183</v>
      </c>
      <c r="B112" t="s">
        <v>1185</v>
      </c>
      <c r="C112" t="s">
        <v>1192</v>
      </c>
      <c r="D112" s="58"/>
      <c r="E112" t="s">
        <v>1217</v>
      </c>
      <c r="F112">
        <v>0</v>
      </c>
      <c r="G112">
        <v>10</v>
      </c>
      <c r="H112">
        <v>1</v>
      </c>
      <c r="I112" t="s">
        <v>1161</v>
      </c>
      <c r="J112" s="76" t="str">
        <f>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2" s="76" t="str">
        <f t="shared" ref="K112:K121" si="5">K$111</f>
        <v>io-model.html</v>
      </c>
    </row>
    <row r="113" spans="1:13" x14ac:dyDescent="0.25">
      <c r="A113" t="s">
        <v>1183</v>
      </c>
      <c r="B113" t="s">
        <v>1617</v>
      </c>
      <c r="C113" t="s">
        <v>1790</v>
      </c>
      <c r="D113" s="58"/>
      <c r="E113" t="s">
        <v>1218</v>
      </c>
      <c r="F113">
        <v>0</v>
      </c>
      <c r="G113">
        <v>10</v>
      </c>
      <c r="H113">
        <v>1</v>
      </c>
      <c r="I113" t="s">
        <v>1161</v>
      </c>
      <c r="J113" s="76" t="str">
        <f t="shared" ref="J113:J121" si="6">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3" s="76" t="str">
        <f t="shared" si="5"/>
        <v>io-model.html</v>
      </c>
    </row>
    <row r="114" spans="1:13" x14ac:dyDescent="0.25">
      <c r="A114" t="s">
        <v>1183</v>
      </c>
      <c r="B114" t="s">
        <v>2593</v>
      </c>
      <c r="C114" t="s">
        <v>2596</v>
      </c>
      <c r="D114" s="58"/>
      <c r="E114" t="s">
        <v>2597</v>
      </c>
      <c r="F114">
        <v>0</v>
      </c>
      <c r="G114">
        <v>10</v>
      </c>
      <c r="H114">
        <v>1</v>
      </c>
      <c r="I114" t="s">
        <v>1161</v>
      </c>
      <c r="J114"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4" s="76" t="str">
        <f t="shared" si="5"/>
        <v>io-model.html</v>
      </c>
    </row>
    <row r="115" spans="1:13" x14ac:dyDescent="0.25">
      <c r="A115" t="s">
        <v>1183</v>
      </c>
      <c r="B115" t="s">
        <v>1186</v>
      </c>
      <c r="C115" t="s">
        <v>1193</v>
      </c>
      <c r="D115" s="58"/>
      <c r="E115" t="s">
        <v>1219</v>
      </c>
      <c r="F115">
        <v>0</v>
      </c>
      <c r="G115">
        <v>10</v>
      </c>
      <c r="H115">
        <v>1</v>
      </c>
      <c r="I115" t="s">
        <v>1161</v>
      </c>
      <c r="J115"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5" s="76" t="str">
        <f t="shared" si="5"/>
        <v>io-model.html</v>
      </c>
    </row>
    <row r="116" spans="1:13" x14ac:dyDescent="0.25">
      <c r="A116" t="s">
        <v>1183</v>
      </c>
      <c r="B116" t="s">
        <v>1187</v>
      </c>
      <c r="C116" t="s">
        <v>1194</v>
      </c>
      <c r="D116" s="58"/>
      <c r="E116" t="s">
        <v>1220</v>
      </c>
      <c r="F116">
        <v>0</v>
      </c>
      <c r="G116">
        <v>10</v>
      </c>
      <c r="H116">
        <v>1</v>
      </c>
      <c r="I116" t="s">
        <v>1161</v>
      </c>
      <c r="J116"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6" s="76" t="str">
        <f t="shared" si="5"/>
        <v>io-model.html</v>
      </c>
    </row>
    <row r="117" spans="1:13" x14ac:dyDescent="0.25">
      <c r="A117" t="s">
        <v>1183</v>
      </c>
      <c r="B117" t="s">
        <v>261</v>
      </c>
      <c r="C117" t="s">
        <v>1195</v>
      </c>
      <c r="D117" s="58"/>
      <c r="E117" t="s">
        <v>1221</v>
      </c>
      <c r="F117">
        <v>0</v>
      </c>
      <c r="G117">
        <v>10</v>
      </c>
      <c r="H117">
        <v>1</v>
      </c>
      <c r="I117" t="s">
        <v>1161</v>
      </c>
      <c r="J117"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7" s="76" t="str">
        <f t="shared" si="5"/>
        <v>io-model.html</v>
      </c>
    </row>
    <row r="118" spans="1:13" x14ac:dyDescent="0.25">
      <c r="A118" t="s">
        <v>1183</v>
      </c>
      <c r="B118" t="s">
        <v>1188</v>
      </c>
      <c r="C118" t="s">
        <v>1196</v>
      </c>
      <c r="D118" s="58"/>
      <c r="E118" t="s">
        <v>1222</v>
      </c>
      <c r="F118">
        <v>0</v>
      </c>
      <c r="G118">
        <v>10</v>
      </c>
      <c r="H118">
        <v>1</v>
      </c>
      <c r="I118" t="s">
        <v>1161</v>
      </c>
      <c r="J118"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8" s="76" t="str">
        <f t="shared" si="5"/>
        <v>io-model.html</v>
      </c>
    </row>
    <row r="119" spans="1:13" x14ac:dyDescent="0.25">
      <c r="A119" t="s">
        <v>1183</v>
      </c>
      <c r="B119" t="s">
        <v>1791</v>
      </c>
      <c r="C119" t="s">
        <v>1792</v>
      </c>
      <c r="D119" s="58"/>
      <c r="E119" t="s">
        <v>1793</v>
      </c>
      <c r="F119">
        <v>0</v>
      </c>
      <c r="G119">
        <v>10</v>
      </c>
      <c r="H119">
        <v>1</v>
      </c>
      <c r="I119" t="s">
        <v>1161</v>
      </c>
      <c r="J119"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9" s="76" t="str">
        <f t="shared" si="5"/>
        <v>io-model.html</v>
      </c>
    </row>
    <row r="120" spans="1:13" x14ac:dyDescent="0.25">
      <c r="A120" t="s">
        <v>1183</v>
      </c>
      <c r="B120" t="s">
        <v>1189</v>
      </c>
      <c r="C120" t="s">
        <v>1197</v>
      </c>
      <c r="D120" s="58"/>
      <c r="E120" t="s">
        <v>1223</v>
      </c>
      <c r="F120">
        <v>0</v>
      </c>
      <c r="G120">
        <v>10</v>
      </c>
      <c r="H120">
        <v>1</v>
      </c>
      <c r="I120" t="s">
        <v>1161</v>
      </c>
      <c r="J120"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0" s="76" t="str">
        <f t="shared" si="5"/>
        <v>io-model.html</v>
      </c>
    </row>
    <row r="121" spans="1:13" x14ac:dyDescent="0.25">
      <c r="A121" t="s">
        <v>1183</v>
      </c>
      <c r="B121" t="s">
        <v>1190</v>
      </c>
      <c r="C121" t="s">
        <v>1198</v>
      </c>
      <c r="D121" s="58"/>
      <c r="E121" t="s">
        <v>1224</v>
      </c>
      <c r="F121">
        <v>0</v>
      </c>
      <c r="G121">
        <v>10</v>
      </c>
      <c r="H121">
        <v>1</v>
      </c>
      <c r="I121" t="s">
        <v>1161</v>
      </c>
      <c r="J121"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1" s="76" t="str">
        <f t="shared" si="5"/>
        <v>io-model.html</v>
      </c>
    </row>
    <row r="122" spans="1:13" x14ac:dyDescent="0.25">
      <c r="A122" t="s">
        <v>1062</v>
      </c>
      <c r="B122" t="s">
        <v>1063</v>
      </c>
      <c r="C122" t="s">
        <v>1596</v>
      </c>
      <c r="D122" s="58"/>
      <c r="E122" t="s">
        <v>1064</v>
      </c>
      <c r="F122">
        <v>0</v>
      </c>
      <c r="G122">
        <v>1</v>
      </c>
      <c r="H122">
        <v>1</v>
      </c>
      <c r="I122" s="88" t="s">
        <v>29</v>
      </c>
      <c r="J122" t="s">
        <v>1597</v>
      </c>
      <c r="M122" s="224"/>
    </row>
    <row r="123" spans="1:13" x14ac:dyDescent="0.25">
      <c r="A123" t="s">
        <v>1062</v>
      </c>
      <c r="B123" t="s">
        <v>1481</v>
      </c>
      <c r="C123" t="s">
        <v>1479</v>
      </c>
      <c r="D123" s="58"/>
      <c r="E123" s="58"/>
      <c r="F123">
        <v>0</v>
      </c>
      <c r="G123">
        <v>1</v>
      </c>
      <c r="H123">
        <v>1</v>
      </c>
      <c r="I123" s="88" t="s">
        <v>29</v>
      </c>
      <c r="J123" t="s">
        <v>1480</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H8" zoomScaleNormal="100" workbookViewId="0">
      <selection activeCell="J10" sqref="J10"/>
    </sheetView>
  </sheetViews>
  <sheetFormatPr defaultColWidth="9.140625" defaultRowHeight="15" x14ac:dyDescent="0.25"/>
  <cols>
    <col min="1" max="1" width="15.85546875" style="1" customWidth="1"/>
    <col min="2" max="2" width="15.140625" style="1" customWidth="1"/>
    <col min="3" max="3" width="21.42578125" style="1" customWidth="1"/>
    <col min="4" max="4" width="31.7109375" style="1" customWidth="1"/>
    <col min="5" max="5" width="11.85546875" style="1" customWidth="1"/>
    <col min="6" max="8" width="9.140625" style="1"/>
    <col min="9" max="9" width="8.7109375" style="1" customWidth="1"/>
    <col min="10" max="10" width="88.42578125" style="1" customWidth="1"/>
    <col min="11" max="11" width="64.42578125" style="1" customWidth="1"/>
    <col min="12" max="12" width="67.5703125" style="1" customWidth="1"/>
    <col min="13" max="13" width="37.140625" style="1" customWidth="1"/>
    <col min="14" max="14" width="29.85546875" style="1" customWidth="1"/>
    <col min="15" max="15" width="31.7109375" style="1" customWidth="1"/>
    <col min="16" max="16" width="34" style="1" customWidth="1"/>
    <col min="17" max="17" width="29.5703125" style="1" customWidth="1"/>
    <col min="18" max="18" width="23.5703125" style="1" customWidth="1"/>
    <col min="19" max="19" width="23.85546875" style="1" customWidth="1"/>
    <col min="20" max="20" width="24.85546875" style="1" customWidth="1"/>
    <col min="21" max="16384" width="9.140625" style="1"/>
  </cols>
  <sheetData>
    <row r="1" spans="1:20" ht="45" x14ac:dyDescent="0.25">
      <c r="A1" s="249" t="s">
        <v>3</v>
      </c>
      <c r="B1" s="249" t="s">
        <v>0</v>
      </c>
      <c r="C1" s="249" t="s">
        <v>1</v>
      </c>
      <c r="D1" s="250" t="s">
        <v>341</v>
      </c>
      <c r="E1" s="249" t="s">
        <v>506</v>
      </c>
      <c r="F1" s="251" t="s">
        <v>69</v>
      </c>
      <c r="G1" s="251" t="s">
        <v>70</v>
      </c>
      <c r="H1" s="251" t="s">
        <v>81</v>
      </c>
      <c r="I1" s="249" t="s">
        <v>28</v>
      </c>
      <c r="J1" s="249" t="s">
        <v>2522</v>
      </c>
      <c r="K1" s="249" t="s">
        <v>2523</v>
      </c>
      <c r="L1" s="249" t="s">
        <v>2</v>
      </c>
      <c r="M1" s="249" t="s">
        <v>2524</v>
      </c>
      <c r="N1" s="249" t="s">
        <v>2525</v>
      </c>
      <c r="O1" s="249" t="s">
        <v>2526</v>
      </c>
      <c r="P1" s="249" t="s">
        <v>2527</v>
      </c>
      <c r="Q1" s="249" t="s">
        <v>2528</v>
      </c>
      <c r="R1" s="249" t="s">
        <v>2529</v>
      </c>
      <c r="S1" s="249" t="s">
        <v>2530</v>
      </c>
      <c r="T1" s="249" t="s">
        <v>2531</v>
      </c>
    </row>
    <row r="2" spans="1:20" ht="405" x14ac:dyDescent="0.25">
      <c r="A2" s="1" t="s">
        <v>71</v>
      </c>
      <c r="B2" s="1" t="s">
        <v>15</v>
      </c>
      <c r="C2" s="1" t="s">
        <v>727</v>
      </c>
      <c r="D2" s="1" t="s">
        <v>15</v>
      </c>
      <c r="E2" s="1" t="s">
        <v>726</v>
      </c>
      <c r="F2" s="252">
        <v>0</v>
      </c>
      <c r="G2" s="252">
        <v>1</v>
      </c>
      <c r="H2" s="252">
        <v>0.01</v>
      </c>
      <c r="I2" s="227" t="s">
        <v>113</v>
      </c>
      <c r="J2" s="227" t="s">
        <v>2532</v>
      </c>
      <c r="K2" s="1"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Louisiana, the share of electricity among fuels used for heating in urban, residential buildings will rise from 33% to 54% through 2050.</v>
      </c>
      <c r="L2" s="1"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M2" s="1"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Louisiana, the share of electricity among fuels used for appliances in urban, residential buildings will rise from 53% to 55% through 2050.</v>
      </c>
      <c r="N2" s="1"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s="1"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Louisiana, the share of electricity among fuels used for heating in rural, residential buildings will rise from 33% to 53% through 2050.</v>
      </c>
      <c r="P2" s="1"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Louisiana, the share of electricity among fuels used for appliances in rural, residential buildings will rise from 53% to 55% through 2050.</v>
      </c>
      <c r="Q2" s="1"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s="1"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Louisiana, the share of electricity among fuels used for heating in commercial buildings will rise from 8% to 9% through 2050.</v>
      </c>
      <c r="S2" s="1"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Louisiana, the share of electricity among fuels used for appliances in commercial buildings will fall from 48% to 44% through 2050.</v>
      </c>
      <c r="T2" s="1"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Louisiana, the share of electricity among fuels used for other components in commercial buildings will rise from 66% to 76% through 2050.</v>
      </c>
    </row>
    <row r="3" spans="1:20" ht="270" x14ac:dyDescent="0.25">
      <c r="A3" s="1" t="s">
        <v>8</v>
      </c>
      <c r="B3" s="227" t="s">
        <v>1360</v>
      </c>
      <c r="C3" s="253" t="s">
        <v>2533</v>
      </c>
      <c r="D3" s="227" t="s">
        <v>1360</v>
      </c>
      <c r="E3" s="1" t="s">
        <v>526</v>
      </c>
      <c r="F3" s="252">
        <v>0</v>
      </c>
      <c r="G3" s="254">
        <v>1</v>
      </c>
      <c r="H3" s="254">
        <v>0.01</v>
      </c>
      <c r="I3" s="227" t="s">
        <v>34</v>
      </c>
      <c r="J3" s="255" t="s">
        <v>2534</v>
      </c>
      <c r="K3" s="1"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s="1"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ht="180" x14ac:dyDescent="0.25">
      <c r="A4" s="256" t="s">
        <v>8</v>
      </c>
      <c r="B4" s="256" t="s">
        <v>265</v>
      </c>
      <c r="C4" s="1" t="s">
        <v>268</v>
      </c>
      <c r="D4" s="256" t="s">
        <v>344</v>
      </c>
      <c r="E4" s="1" t="s">
        <v>534</v>
      </c>
      <c r="F4" s="257">
        <v>-0.5</v>
      </c>
      <c r="G4" s="257">
        <v>1</v>
      </c>
      <c r="H4" s="257">
        <v>0.02</v>
      </c>
      <c r="I4" s="258" t="s">
        <v>269</v>
      </c>
      <c r="J4" s="227" t="s">
        <v>2535</v>
      </c>
      <c r="K4" s="1"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s="1"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ht="75" x14ac:dyDescent="0.25">
      <c r="A5" s="256" t="s">
        <v>8</v>
      </c>
      <c r="B5" s="256" t="s">
        <v>266</v>
      </c>
      <c r="C5" s="1" t="s">
        <v>267</v>
      </c>
      <c r="D5" s="256" t="s">
        <v>344</v>
      </c>
      <c r="E5" s="1" t="s">
        <v>533</v>
      </c>
      <c r="F5" s="257">
        <v>-0.5</v>
      </c>
      <c r="G5" s="257">
        <v>1</v>
      </c>
      <c r="H5" s="257">
        <v>0.02</v>
      </c>
      <c r="I5" s="258" t="s">
        <v>270</v>
      </c>
      <c r="J5" s="227" t="s">
        <v>2536</v>
      </c>
      <c r="K5" s="1" t="str">
        <f>_xlfn.CONCAT("From 2008 to 2021, electricity imports grew by ",'Supporting Data'!F3,"%.")</f>
        <v>From 2008 to 2021, electricity imports grew by 108%.</v>
      </c>
      <c r="L5" s="1"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row>
    <row r="6" spans="1:20" ht="180" x14ac:dyDescent="0.25">
      <c r="A6" s="1" t="s">
        <v>8</v>
      </c>
      <c r="B6" s="1" t="s">
        <v>17</v>
      </c>
      <c r="C6" s="1" t="s">
        <v>27</v>
      </c>
      <c r="D6" s="1" t="s">
        <v>17</v>
      </c>
      <c r="E6" s="1" t="s">
        <v>531</v>
      </c>
      <c r="F6" s="252">
        <v>0</v>
      </c>
      <c r="G6" s="254">
        <v>1</v>
      </c>
      <c r="H6" s="254">
        <v>0.01</v>
      </c>
      <c r="I6" s="227" t="s">
        <v>33</v>
      </c>
      <c r="J6" s="227" t="s">
        <v>2537</v>
      </c>
      <c r="K6" s="1" t="str">
        <f>_xlfn.CONCAT("For ", About!$C$2, ", a 100% setting provides for an additional  ",'Supporting Data'!J3," MW of demand response capacity in 2050 (on top of a BAU quantity of ", 'Supporting Data'!L3, " MW).")</f>
        <v>For Louisiana, a 100% setting provides for an additional  9283 MW of demand response capacity in 2050 (on top of a BAU quantity of 4440 MW).</v>
      </c>
      <c r="L6" s="1"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row>
    <row r="7" spans="1:20" ht="390" x14ac:dyDescent="0.25">
      <c r="A7" s="256" t="s">
        <v>8</v>
      </c>
      <c r="B7" s="1" t="s">
        <v>1026</v>
      </c>
      <c r="C7" s="1" t="s">
        <v>1028</v>
      </c>
      <c r="D7" s="1" t="s">
        <v>1026</v>
      </c>
      <c r="E7" s="1" t="s">
        <v>1029</v>
      </c>
      <c r="F7" s="257">
        <v>0</v>
      </c>
      <c r="G7" s="257">
        <v>0.95</v>
      </c>
      <c r="H7" s="257">
        <v>0.01</v>
      </c>
      <c r="I7" s="258" t="s">
        <v>1030</v>
      </c>
      <c r="J7" s="227" t="s">
        <v>2538</v>
      </c>
      <c r="K7" s="1" t="s">
        <v>2539</v>
      </c>
      <c r="L7" s="1"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M7" s="1" t="str">
        <f>_xlfn.CONCAT("//**Onshore Wind:** ",About!$C$2," does not have a capacity construction subsidy. ")&amp;N7</f>
        <v>//**Onshore Wind:** Louisiana does not have a capacity construction subsidy. However, the Investment Tax Credit, a similar program for solar power, covers 30% of system costs through 2019, with declining amounts thereafter.</v>
      </c>
      <c r="N7" s="1" t="s">
        <v>2540</v>
      </c>
      <c r="O7" s="1" t="str">
        <f>_xlfn.CONCAT("//**Solar PV: **",About!$C$2," does not have a capacity construction subsidy. ")&amp;N7</f>
        <v>//**Solar PV: **Louisiana does not have a capacity construction subsidy. However, the Investment Tax Credit, a similar program for solar power, covers 30% of system costs through 2019, with declining amounts thereafter.</v>
      </c>
      <c r="P7" s="1" t="s">
        <v>2541</v>
      </c>
      <c r="Q7" s="1" t="str">
        <f>_xlfn.CONCAT("//**Offshore Wind: **",About!$C$2," does not have a capacity construction subsidy. ")&amp;N7</f>
        <v>//**Offshore Wind: **Louisiana does not have a capacity construction subsidy. However, the Investment Tax Credit, a similar program for solar power, covers 30% of system costs through 2019, with declining amounts thereafter.</v>
      </c>
    </row>
    <row r="8" spans="1:20" ht="105" x14ac:dyDescent="0.25">
      <c r="A8" s="1" t="s">
        <v>132</v>
      </c>
      <c r="B8" s="1" t="s">
        <v>134</v>
      </c>
      <c r="C8" s="1" t="s">
        <v>428</v>
      </c>
      <c r="D8" s="1" t="s">
        <v>134</v>
      </c>
      <c r="E8" s="1" t="s">
        <v>519</v>
      </c>
      <c r="F8" s="252">
        <v>0</v>
      </c>
      <c r="G8" s="254">
        <v>1</v>
      </c>
      <c r="H8" s="254">
        <v>0.01</v>
      </c>
      <c r="I8" s="227" t="s">
        <v>33</v>
      </c>
      <c r="J8" s="227" t="s">
        <v>2625</v>
      </c>
      <c r="K8" s="1" t="str">
        <f>_xlfn.CONCAT(" If this policy is fully implemented, the afforestation/reforestation rate reaches ",'Supporting Data'!C3," thousand acres per year in 2050.")</f>
        <v xml:space="preserve"> If this policy is fully implemented, the afforestation/reforestation rate reaches 74 thousand acres per year in 2050.</v>
      </c>
      <c r="L8" s="1" t="str">
        <f>J8&amp;K8</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74 thousand acres per year in 2050.</v>
      </c>
    </row>
    <row r="9" spans="1:20" ht="45" x14ac:dyDescent="0.25">
      <c r="A9" s="256" t="s">
        <v>8</v>
      </c>
      <c r="B9" s="256" t="s">
        <v>326</v>
      </c>
      <c r="C9" s="1" t="s">
        <v>327</v>
      </c>
      <c r="D9" s="256" t="s">
        <v>326</v>
      </c>
      <c r="E9" s="1" t="s">
        <v>535</v>
      </c>
      <c r="F9" s="256">
        <v>0</v>
      </c>
      <c r="G9" s="256">
        <v>1</v>
      </c>
      <c r="H9" s="256">
        <v>1</v>
      </c>
      <c r="I9" s="258" t="s">
        <v>29</v>
      </c>
      <c r="J9" s="227" t="s">
        <v>2542</v>
      </c>
      <c r="K9" s="1" t="str">
        <f>_xlfn.CONCAT(" No new coal is planned in ", 'Supporting Data'!A3, ".")</f>
        <v xml:space="preserve"> No new coal is planned in Louisiana.</v>
      </c>
      <c r="L9" s="256" t="str">
        <f>J9&amp;K9</f>
        <v>**Description:** This policy prevents new capacity of the selected type(s) from being built or deployed.  // **Guidance for setting values:** No new coal is planned in Louisiana.</v>
      </c>
      <c r="M9" s="259"/>
    </row>
    <row r="10" spans="1:20" ht="165" x14ac:dyDescent="0.25">
      <c r="A10" s="256" t="s">
        <v>4</v>
      </c>
      <c r="B10" s="256" t="s">
        <v>1613</v>
      </c>
      <c r="C10" s="1" t="s">
        <v>1615</v>
      </c>
      <c r="D10" s="256" t="s">
        <v>1617</v>
      </c>
      <c r="E10" s="1" t="s">
        <v>1618</v>
      </c>
      <c r="F10" s="260">
        <v>0</v>
      </c>
      <c r="G10" s="260">
        <v>50000</v>
      </c>
      <c r="H10" s="260">
        <v>100</v>
      </c>
      <c r="I10" s="260" t="s">
        <v>1620</v>
      </c>
      <c r="J10" s="261" t="s">
        <v>2645</v>
      </c>
      <c r="K10" s="260"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To simulate federal subsidies, calculate the percentage of EVs you predict will qualify and multiple this value by 15%. As of late 2020, there is an additional state subsidy of $1500.</v>
      </c>
      <c r="L10" s="260" t="str">
        <f>J10&amp;K10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M10" s="262"/>
      <c r="N10" s="263"/>
    </row>
    <row r="11" spans="1:20" ht="105" x14ac:dyDescent="0.25">
      <c r="A11" s="256" t="s">
        <v>4</v>
      </c>
      <c r="B11" s="256" t="s">
        <v>1614</v>
      </c>
      <c r="C11" s="1" t="s">
        <v>1616</v>
      </c>
      <c r="D11" s="256" t="s">
        <v>1617</v>
      </c>
      <c r="E11" s="1" t="s">
        <v>1619</v>
      </c>
      <c r="F11" s="260">
        <v>0</v>
      </c>
      <c r="G11" s="260">
        <v>50000</v>
      </c>
      <c r="H11" s="260">
        <v>100</v>
      </c>
      <c r="I11" s="260" t="s">
        <v>1620</v>
      </c>
      <c r="J11" s="261" t="s">
        <v>2628</v>
      </c>
      <c r="K11" s="260" t="str">
        <f>_xlfn.CONCAT(IF('Supporting Data'!$AO$3=0," This state has no additional state subsidies. ",_xlfn.CONCAT(" As of late 2020, there is an additional state subsidy of $",'Supporting Data'!$AO$3,".")))</f>
        <v xml:space="preserve"> This state has no additional state subsidies. </v>
      </c>
      <c r="L11" s="260" t="str">
        <f>J11&amp;K11</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M11" s="262"/>
      <c r="N11" s="263"/>
    </row>
    <row r="12" spans="1:20" ht="180" x14ac:dyDescent="0.25">
      <c r="A12" s="1" t="s">
        <v>8</v>
      </c>
      <c r="B12" s="1" t="s">
        <v>128</v>
      </c>
      <c r="C12" s="1" t="s">
        <v>127</v>
      </c>
      <c r="D12" s="1" t="s">
        <v>128</v>
      </c>
      <c r="E12" s="1" t="s">
        <v>530</v>
      </c>
      <c r="F12" s="264">
        <v>0</v>
      </c>
      <c r="G12" s="264">
        <v>25000</v>
      </c>
      <c r="H12" s="264">
        <v>500</v>
      </c>
      <c r="I12" s="227" t="s">
        <v>185</v>
      </c>
      <c r="J12" s="227" t="s">
        <v>2543</v>
      </c>
      <c r="K12" s="256" t="str">
        <f>_xlfn.CONCAT("**Hard coal:** The EIA projects that ", About!$C$2, " will retire ", 'Supporting Data'!M3, " MW of coal by 2050. ", About!$C$2, " currently has ",'Supporting Data'!T3, " MW of coal capacity." )</f>
        <v>**Hard coal:** The EIA projects that Louisiana will retire 550 MW of coal by 2050. Louisiana currently has 2192 MW of coal capacity.</v>
      </c>
      <c r="L12" s="258" t="str">
        <f>J12&amp;K12&amp;M12&amp;N12&amp;O12&amp;P12</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M12" s="259" t="str">
        <f>_xlfn.CONCAT("//**Natural gas non-peaker:** The EIA projects that ", About!B2, " will retire ", 'Supporting Data'!N3, " MW of natural gas by 2050. ", About!B2, " currently has ",'Supporting Data'!U3, " MW of natural gas non-peaker capacity." )</f>
        <v>//**Natural gas non-peaker:** The EIA projects that LA will retire 1500 MW of natural gas by 2050. LA currently has 6053 MW of natural gas non-peaker capacity.</v>
      </c>
      <c r="N12" s="1" t="str">
        <f>_xlfn.CONCAT("//**Nuclear:** The EIA projects that ", About!B2, " will retire ", 'Supporting Data'!$O$3, " MW of nuclear by 2050. ", About!B2, " currently has ",'Supporting Data'!$V$3, " MW of nuclear capacity." )</f>
        <v>//**Nuclear:** The EIA projects that LA will retire 0 MW of nuclear by 2050. LA currently has 2133 MW of nuclear capacity.</v>
      </c>
      <c r="O12" s="259" t="str">
        <f>_xlfn.CONCAT("//**Natural gas peaker:** The EIA projects that ", About!B2, " will retire ",'Supporting Data'!$R$3, " MW of natural gas by 2050. ", About!B2, " currently has ",'Supporting Data'!$AD$3, " MW of natural gas peaker capacity." )</f>
        <v>//**Natural gas peaker:** The EIA projects that LA will retire 0 MW of natural gas by 2050. LA currently has 7231 MW of natural gas peaker capacity.</v>
      </c>
      <c r="P12" s="1" t="str">
        <f>_xlfn.CONCAT("//**Lignite:** The EIA projects that ", About!B2, " will retire ", 'Supporting Data'!$S$3, " MW of lignite by 2050. ", About!B2, " currently has ",'Supporting Data'!$AE$3, " MW of lignite capacity." )</f>
        <v>//**Lignite:** The EIA projects that LA will retire 0 MW of lignite by 2050. LA currently has 645 MW of lignite capacity.</v>
      </c>
    </row>
    <row r="13" spans="1:20" ht="270" x14ac:dyDescent="0.25">
      <c r="A13" s="1" t="s">
        <v>9</v>
      </c>
      <c r="B13" s="1" t="s">
        <v>731</v>
      </c>
      <c r="C13" s="1" t="s">
        <v>732</v>
      </c>
      <c r="D13" s="1" t="s">
        <v>732</v>
      </c>
      <c r="E13" s="1" t="s">
        <v>733</v>
      </c>
      <c r="F13" s="252">
        <v>0</v>
      </c>
      <c r="G13" s="254">
        <v>1</v>
      </c>
      <c r="H13" s="254">
        <v>0.01</v>
      </c>
      <c r="I13" s="227" t="s">
        <v>734</v>
      </c>
      <c r="J13" s="227" t="s">
        <v>2602</v>
      </c>
      <c r="K13" s="1"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256"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M13" s="259"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s="1"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119.9% of the state's production.</v>
      </c>
      <c r="O13" s="1"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89.75% of the state's production.</v>
      </c>
      <c r="P13" s="1"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94.05% of the state's production.</v>
      </c>
      <c r="Q13" s="1" t="str">
        <f>_xlfn.CONCAT(IF('Supporting Data'!$BF$3=0,"//**Natural gas:** The model assumes the state has no natural gas production. ",_xlfn.CONCAT("//**Natural gas:** The model assumes that exports represent ",'Supporting Data'!BN3,"% of the state's production.")))</f>
        <v>//**Natural gas:** The model assumes that exports represent 31.98% of the state's production.</v>
      </c>
      <c r="R13" s="1"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90.19% of the state's production.</v>
      </c>
      <c r="S13" s="1"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ht="345" x14ac:dyDescent="0.25">
      <c r="A14" s="1" t="s">
        <v>71</v>
      </c>
      <c r="B14" s="1" t="s">
        <v>100</v>
      </c>
      <c r="C14" s="1" t="s">
        <v>297</v>
      </c>
      <c r="D14" s="1" t="s">
        <v>100</v>
      </c>
      <c r="E14" s="1" t="s">
        <v>542</v>
      </c>
      <c r="F14" s="252">
        <v>0</v>
      </c>
      <c r="G14" s="252">
        <v>0.75</v>
      </c>
      <c r="H14" s="252">
        <v>0.01</v>
      </c>
      <c r="I14" s="227" t="s">
        <v>30</v>
      </c>
      <c r="J14" s="227" t="s">
        <v>1419</v>
      </c>
      <c r="K14" s="227" t="s">
        <v>2544</v>
      </c>
      <c r="L14" s="256"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65" t="s">
        <v>2545</v>
      </c>
      <c r="N14" s="227"/>
    </row>
    <row r="15" spans="1:20" x14ac:dyDescent="0.25">
      <c r="K15" s="40" t="s">
        <v>2546</v>
      </c>
      <c r="M15" s="40" t="s">
        <v>2547</v>
      </c>
    </row>
    <row r="16" spans="1:20" ht="409.5" x14ac:dyDescent="0.25">
      <c r="A16" s="256" t="s">
        <v>4</v>
      </c>
      <c r="B16" s="256" t="s">
        <v>1605</v>
      </c>
      <c r="C16" s="1" t="s">
        <v>2591</v>
      </c>
      <c r="D16" s="256" t="s">
        <v>1606</v>
      </c>
      <c r="E16" s="1" t="s">
        <v>1607</v>
      </c>
      <c r="F16" s="252">
        <v>0</v>
      </c>
      <c r="G16" s="252">
        <v>1</v>
      </c>
      <c r="H16" s="252">
        <v>0.01</v>
      </c>
      <c r="I16" s="227" t="s">
        <v>1838</v>
      </c>
      <c r="J16" s="227" t="s">
        <v>2626</v>
      </c>
      <c r="K16" s="1"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s="1"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s="1" t="s">
        <v>2548</v>
      </c>
      <c r="N16" s="1" t="s">
        <v>2549</v>
      </c>
    </row>
    <row r="17" spans="1:13" ht="73.7" customHeight="1" x14ac:dyDescent="0.25">
      <c r="A17" s="1" t="s">
        <v>8</v>
      </c>
      <c r="B17" s="227" t="s">
        <v>2550</v>
      </c>
      <c r="C17" s="1" t="s">
        <v>1893</v>
      </c>
      <c r="F17" s="256">
        <v>0</v>
      </c>
      <c r="G17" s="256">
        <v>1000</v>
      </c>
      <c r="H17" s="266">
        <v>20</v>
      </c>
      <c r="I17" s="256" t="s">
        <v>1839</v>
      </c>
      <c r="J17" s="227" t="s">
        <v>1891</v>
      </c>
      <c r="K17" s="1" t="s">
        <v>2551</v>
      </c>
      <c r="L17" s="1"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s="1"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5703125" bestFit="1" customWidth="1"/>
    <col min="41" max="41" width="8.7109375" style="131"/>
    <col min="43" max="43" width="13.85546875" customWidth="1"/>
    <col min="44" max="44" width="8.7109375" style="131"/>
    <col min="45" max="45" width="11.5703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x14ac:dyDescent="0.25">
      <c r="B1" s="268" t="s">
        <v>2441</v>
      </c>
      <c r="C1" s="268"/>
      <c r="D1" s="162"/>
      <c r="E1" s="163" t="s">
        <v>2442</v>
      </c>
      <c r="F1" s="164"/>
      <c r="H1" s="163" t="s">
        <v>2443</v>
      </c>
      <c r="J1" s="165" t="s">
        <v>2444</v>
      </c>
      <c r="K1" s="268" t="s">
        <v>2445</v>
      </c>
      <c r="L1" s="268"/>
      <c r="M1" s="268" t="s">
        <v>2446</v>
      </c>
      <c r="N1" s="268"/>
      <c r="O1" s="268"/>
      <c r="P1" s="268"/>
      <c r="Q1" s="268"/>
      <c r="R1" s="268"/>
      <c r="S1" s="268"/>
      <c r="T1" s="268" t="s">
        <v>2447</v>
      </c>
      <c r="U1" s="268"/>
      <c r="V1" s="268"/>
      <c r="W1" s="268"/>
      <c r="X1" s="268"/>
      <c r="Y1" s="268"/>
      <c r="Z1" s="268"/>
      <c r="AA1" s="268"/>
      <c r="AB1" s="268"/>
      <c r="AC1" s="268"/>
      <c r="AD1" s="268"/>
      <c r="AE1" s="268"/>
      <c r="AF1" s="268"/>
      <c r="AG1" s="268"/>
      <c r="AH1" s="268"/>
      <c r="AI1" s="269"/>
      <c r="AJ1" s="270" t="s">
        <v>2448</v>
      </c>
      <c r="AK1" s="270"/>
      <c r="AL1" s="270"/>
      <c r="AM1"/>
      <c r="AN1" s="267" t="s">
        <v>2449</v>
      </c>
      <c r="AO1" s="267"/>
      <c r="AQ1" t="s">
        <v>2450</v>
      </c>
      <c r="AS1" s="271" t="s">
        <v>2451</v>
      </c>
      <c r="AT1" s="272"/>
      <c r="AU1" s="272"/>
      <c r="AV1" s="272"/>
      <c r="AW1" s="272"/>
      <c r="AX1" s="272"/>
      <c r="AY1" s="272"/>
      <c r="AZ1" s="272"/>
      <c r="BA1" s="271" t="s">
        <v>2452</v>
      </c>
      <c r="BB1" s="272"/>
      <c r="BC1" s="272"/>
      <c r="BD1" s="272"/>
      <c r="BE1" s="272"/>
      <c r="BF1" s="272"/>
      <c r="BG1" s="272"/>
      <c r="BH1" s="272"/>
      <c r="BI1" s="273" t="s">
        <v>2453</v>
      </c>
      <c r="BJ1" s="274"/>
      <c r="BK1" s="274"/>
      <c r="BL1" s="274"/>
      <c r="BM1" s="274"/>
      <c r="BN1" s="274"/>
      <c r="BO1" s="274"/>
      <c r="BP1" s="274"/>
      <c r="BQ1" s="270" t="s">
        <v>2454</v>
      </c>
      <c r="BR1" s="270"/>
      <c r="BS1" s="270"/>
      <c r="BT1" s="270"/>
      <c r="BU1" s="270"/>
      <c r="BV1" s="270"/>
      <c r="BW1" s="270"/>
      <c r="BX1" s="270"/>
      <c r="BY1" s="270"/>
      <c r="BZ1" s="270"/>
      <c r="CA1" s="270"/>
      <c r="CB1" s="270"/>
      <c r="CC1" s="270"/>
      <c r="CD1" s="270"/>
      <c r="CE1" s="270"/>
      <c r="CF1" s="270"/>
      <c r="CG1" s="270"/>
      <c r="CH1" s="270"/>
      <c r="CI1" s="275" t="s">
        <v>2455</v>
      </c>
      <c r="CJ1" s="276"/>
      <c r="CK1" s="277"/>
      <c r="CL1" s="38" t="s">
        <v>2456</v>
      </c>
    </row>
    <row r="2" spans="1:91" s="146" customFormat="1" ht="59.1" customHeight="1" thickBot="1" x14ac:dyDescent="0.3">
      <c r="A2" s="65"/>
      <c r="B2" s="166" t="s">
        <v>2457</v>
      </c>
      <c r="C2" s="167" t="s">
        <v>2458</v>
      </c>
      <c r="D2" s="65" t="s">
        <v>2459</v>
      </c>
      <c r="E2" s="65" t="s">
        <v>2460</v>
      </c>
      <c r="F2" s="167" t="s">
        <v>2461</v>
      </c>
      <c r="G2" s="65" t="s">
        <v>2462</v>
      </c>
      <c r="H2" s="65" t="s">
        <v>2463</v>
      </c>
      <c r="I2" s="167" t="s">
        <v>2464</v>
      </c>
      <c r="J2" s="167" t="s">
        <v>2465</v>
      </c>
      <c r="K2" s="168" t="s">
        <v>2466</v>
      </c>
      <c r="L2" s="169" t="s">
        <v>2467</v>
      </c>
      <c r="M2" s="170" t="s">
        <v>2468</v>
      </c>
      <c r="N2" s="170" t="s">
        <v>2469</v>
      </c>
      <c r="O2" s="170" t="s">
        <v>2470</v>
      </c>
      <c r="P2" s="170" t="s">
        <v>2471</v>
      </c>
      <c r="Q2" s="170" t="s">
        <v>2472</v>
      </c>
      <c r="R2" s="170" t="s">
        <v>2473</v>
      </c>
      <c r="S2" s="171" t="s">
        <v>2474</v>
      </c>
      <c r="T2" s="172" t="s">
        <v>2475</v>
      </c>
      <c r="U2" s="172" t="s">
        <v>2476</v>
      </c>
      <c r="V2" s="172" t="s">
        <v>2477</v>
      </c>
      <c r="W2" s="172" t="s">
        <v>2478</v>
      </c>
      <c r="X2" s="172" t="s">
        <v>2479</v>
      </c>
      <c r="Y2" s="172" t="s">
        <v>2480</v>
      </c>
      <c r="Z2" s="172" t="s">
        <v>2481</v>
      </c>
      <c r="AA2" s="172" t="s">
        <v>2482</v>
      </c>
      <c r="AB2" s="172" t="s">
        <v>2483</v>
      </c>
      <c r="AC2" s="172" t="s">
        <v>2484</v>
      </c>
      <c r="AD2" s="172" t="s">
        <v>2485</v>
      </c>
      <c r="AE2" s="172" t="s">
        <v>2486</v>
      </c>
      <c r="AF2" s="172" t="s">
        <v>2487</v>
      </c>
      <c r="AG2" s="172" t="s">
        <v>2488</v>
      </c>
      <c r="AH2" s="172" t="s">
        <v>2489</v>
      </c>
      <c r="AI2" s="173" t="s">
        <v>2490</v>
      </c>
      <c r="AJ2" s="146">
        <v>2021</v>
      </c>
      <c r="AK2" s="146">
        <v>2030</v>
      </c>
      <c r="AL2" s="146">
        <v>2050</v>
      </c>
      <c r="AM2" s="174" t="s">
        <v>2491</v>
      </c>
      <c r="AN2" s="175" t="s">
        <v>2492</v>
      </c>
      <c r="AO2" s="167" t="s">
        <v>2493</v>
      </c>
      <c r="AP2" s="176" t="s">
        <v>2494</v>
      </c>
      <c r="AQ2" s="176" t="s">
        <v>2495</v>
      </c>
      <c r="AR2" s="174" t="s">
        <v>2496</v>
      </c>
      <c r="AS2" s="177" t="s">
        <v>708</v>
      </c>
      <c r="AT2" s="177" t="s">
        <v>447</v>
      </c>
      <c r="AU2" s="177" t="s">
        <v>2497</v>
      </c>
      <c r="AV2" s="177" t="s">
        <v>716</v>
      </c>
      <c r="AW2" s="177" t="s">
        <v>709</v>
      </c>
      <c r="AX2" s="177" t="s">
        <v>46</v>
      </c>
      <c r="AY2" s="177" t="s">
        <v>54</v>
      </c>
      <c r="AZ2" s="178" t="s">
        <v>53</v>
      </c>
      <c r="BA2" s="177" t="s">
        <v>708</v>
      </c>
      <c r="BB2" s="177" t="s">
        <v>447</v>
      </c>
      <c r="BC2" s="177" t="s">
        <v>2497</v>
      </c>
      <c r="BD2" s="177" t="s">
        <v>716</v>
      </c>
      <c r="BE2" s="177" t="s">
        <v>709</v>
      </c>
      <c r="BF2" s="177" t="s">
        <v>46</v>
      </c>
      <c r="BG2" s="177" t="s">
        <v>54</v>
      </c>
      <c r="BH2" s="178" t="s">
        <v>53</v>
      </c>
      <c r="BI2" s="177" t="s">
        <v>708</v>
      </c>
      <c r="BJ2" s="177" t="s">
        <v>447</v>
      </c>
      <c r="BK2" s="177" t="s">
        <v>2497</v>
      </c>
      <c r="BL2" s="177" t="s">
        <v>716</v>
      </c>
      <c r="BM2" s="177" t="s">
        <v>709</v>
      </c>
      <c r="BN2" s="177" t="s">
        <v>46</v>
      </c>
      <c r="BO2" s="177" t="s">
        <v>54</v>
      </c>
      <c r="BP2" s="178" t="s">
        <v>53</v>
      </c>
      <c r="BQ2" s="65" t="s">
        <v>2498</v>
      </c>
      <c r="BR2" s="65" t="s">
        <v>2499</v>
      </c>
      <c r="BS2" s="65" t="s">
        <v>2500</v>
      </c>
      <c r="BT2" s="65" t="s">
        <v>2501</v>
      </c>
      <c r="BU2" s="65" t="s">
        <v>2502</v>
      </c>
      <c r="BV2" s="65" t="s">
        <v>2503</v>
      </c>
      <c r="BW2" s="65" t="s">
        <v>2504</v>
      </c>
      <c r="BX2" s="65" t="s">
        <v>2505</v>
      </c>
      <c r="BY2" s="65" t="s">
        <v>2506</v>
      </c>
      <c r="BZ2" s="65" t="s">
        <v>2507</v>
      </c>
      <c r="CA2" s="65" t="s">
        <v>2508</v>
      </c>
      <c r="CB2" s="65" t="s">
        <v>2509</v>
      </c>
      <c r="CC2" s="65" t="s">
        <v>2510</v>
      </c>
      <c r="CD2" s="65" t="s">
        <v>2511</v>
      </c>
      <c r="CE2" s="65" t="s">
        <v>2512</v>
      </c>
      <c r="CF2" s="65" t="s">
        <v>2513</v>
      </c>
      <c r="CG2" s="65" t="s">
        <v>2514</v>
      </c>
      <c r="CH2" s="167" t="s">
        <v>2515</v>
      </c>
      <c r="CI2" s="179" t="s">
        <v>2516</v>
      </c>
      <c r="CJ2" s="180" t="s">
        <v>2517</v>
      </c>
      <c r="CK2" s="181" t="s">
        <v>2518</v>
      </c>
      <c r="CL2" s="146" t="s">
        <v>2519</v>
      </c>
      <c r="CM2" s="65" t="s">
        <v>2520</v>
      </c>
    </row>
    <row r="3" spans="1:91" s="58" customFormat="1" x14ac:dyDescent="0.25">
      <c r="A3" s="182" t="str">
        <f>About!$C$2</f>
        <v>Louisiana</v>
      </c>
      <c r="B3" s="183">
        <f>ROUND(SUMIFS(B$4:B$54, $A$4:$A$54, $A$3),0)</f>
        <v>73514</v>
      </c>
      <c r="C3" s="184">
        <f t="shared" ref="C3" si="0">ROUND(SUMIFS(C$4:C$54, $A$4:$A$54, $A$3),0)</f>
        <v>74</v>
      </c>
      <c r="D3" s="183">
        <f>SUMIFS(D$4:D$54, $A$4:$A$54, $A$3)</f>
        <v>11978785</v>
      </c>
      <c r="E3" s="183">
        <f>SUMIFS(E$4:E$54, $A$4:$A$54, $A$3)</f>
        <v>24913873.999999981</v>
      </c>
      <c r="F3" s="134">
        <f>ROUND(SUMIFS(F$4:F$54,$A$4:$A$54,$A$3)*100,0)</f>
        <v>108</v>
      </c>
      <c r="G3" s="58">
        <f>SUMIFS(G$4:G$54, $A$4:$A$54, $A$3)</f>
        <v>0</v>
      </c>
      <c r="H3" s="58">
        <f>SUMIFS(H$4:H$54, $A$4:$A$54, $A$3)</f>
        <v>0</v>
      </c>
      <c r="I3" s="134">
        <f>ROUND(SUMIFS(I$4:I$54,$A$4:$A$54,$A$3)*100,0)</f>
        <v>0</v>
      </c>
      <c r="J3" s="134">
        <f>ROUND(SUMIFS(J$4:J$54, $A$4:$A$54, $A$3),0)</f>
        <v>9283</v>
      </c>
      <c r="K3" s="58">
        <f t="shared" ref="K3:AI3" si="1">ROUND(SUMIFS(K$4:K$54, $A$4:$A$54, $A$3),0)</f>
        <v>3378</v>
      </c>
      <c r="L3" s="134">
        <f t="shared" si="1"/>
        <v>4440</v>
      </c>
      <c r="M3" s="58">
        <f t="shared" si="1"/>
        <v>550</v>
      </c>
      <c r="N3" s="58">
        <f t="shared" si="1"/>
        <v>1500</v>
      </c>
      <c r="O3" s="58">
        <f t="shared" si="1"/>
        <v>0</v>
      </c>
      <c r="P3" s="58">
        <f t="shared" si="1"/>
        <v>0</v>
      </c>
      <c r="Q3" s="58">
        <f t="shared" si="1"/>
        <v>0</v>
      </c>
      <c r="R3" s="58">
        <f t="shared" si="1"/>
        <v>0</v>
      </c>
      <c r="S3" s="134">
        <f t="shared" si="1"/>
        <v>0</v>
      </c>
      <c r="T3" s="58">
        <f t="shared" si="1"/>
        <v>2192</v>
      </c>
      <c r="U3" s="58">
        <f t="shared" si="1"/>
        <v>6053</v>
      </c>
      <c r="V3" s="58">
        <f t="shared" si="1"/>
        <v>2133</v>
      </c>
      <c r="W3" s="58">
        <f t="shared" si="1"/>
        <v>192</v>
      </c>
      <c r="X3" s="58">
        <f t="shared" si="1"/>
        <v>0</v>
      </c>
      <c r="Y3" s="58">
        <f t="shared" si="1"/>
        <v>1</v>
      </c>
      <c r="Z3" s="58">
        <f t="shared" si="1"/>
        <v>0</v>
      </c>
      <c r="AA3" s="58">
        <f t="shared" si="1"/>
        <v>11</v>
      </c>
      <c r="AB3" s="58">
        <f t="shared" si="1"/>
        <v>0</v>
      </c>
      <c r="AC3" s="58">
        <f t="shared" si="1"/>
        <v>855</v>
      </c>
      <c r="AD3" s="58">
        <f t="shared" si="1"/>
        <v>7231</v>
      </c>
      <c r="AE3" s="58">
        <f t="shared" si="1"/>
        <v>645</v>
      </c>
      <c r="AF3" s="58">
        <f t="shared" si="1"/>
        <v>0</v>
      </c>
      <c r="AG3" s="58">
        <f t="shared" si="1"/>
        <v>0</v>
      </c>
      <c r="AH3" s="58">
        <f t="shared" si="1"/>
        <v>0</v>
      </c>
      <c r="AI3" s="134">
        <f t="shared" si="1"/>
        <v>0</v>
      </c>
      <c r="AJ3" s="58">
        <f>ROUND(SUMIFS(AJ$4:AJ$54,$A$4:$A$54,$A$3)*100,0)</f>
        <v>19</v>
      </c>
      <c r="AK3" s="58">
        <f t="shared" ref="AK3:AL3" si="2">ROUND(SUMIFS(AK$4:AK$54,$A$4:$A$54,$A$3)*100,0)</f>
        <v>19</v>
      </c>
      <c r="AL3" s="58">
        <f t="shared" si="2"/>
        <v>19</v>
      </c>
      <c r="AM3" s="58">
        <f>SUMIFS(AM$4:AM$54, $A$4:$A$54, $A$3)</f>
        <v>0</v>
      </c>
      <c r="AN3" s="58">
        <f t="shared" ref="AN3:AQ3" si="3">SUMIFS(AN$4:AN$54, $A$4:$A$54, $A$3)</f>
        <v>1500</v>
      </c>
      <c r="AO3" s="134">
        <f t="shared" si="3"/>
        <v>0</v>
      </c>
      <c r="AP3" s="134">
        <f t="shared" si="3"/>
        <v>339</v>
      </c>
      <c r="AQ3" s="134">
        <f t="shared" si="3"/>
        <v>4559475</v>
      </c>
      <c r="AR3" s="134">
        <f>ROUND(SUMIFS(AR$4:AR$54,$A$4:$A$54,$A$3),2)</f>
        <v>7.44</v>
      </c>
      <c r="AS3" s="58">
        <f>SUMIFS(AS$4:AS$54, $A$4:$A$54, $A$3)</f>
        <v>263200770000000</v>
      </c>
      <c r="AT3" s="58">
        <f t="shared" ref="AT3:BH3" si="4">SUMIFS(AT$4:AT$54, $A$4:$A$54, $A$3)</f>
        <v>0</v>
      </c>
      <c r="AU3" s="58">
        <f t="shared" si="4"/>
        <v>154656103049267</v>
      </c>
      <c r="AV3" s="58">
        <f t="shared" si="4"/>
        <v>622685613631238</v>
      </c>
      <c r="AW3" s="58">
        <f t="shared" si="4"/>
        <v>1949083754779250</v>
      </c>
      <c r="AX3" s="58">
        <f t="shared" si="4"/>
        <v>1114465974000000</v>
      </c>
      <c r="AY3" s="58">
        <f t="shared" si="4"/>
        <v>1997547162159500</v>
      </c>
      <c r="AZ3" s="58">
        <f t="shared" si="4"/>
        <v>1289777973217470</v>
      </c>
      <c r="BA3" s="58">
        <f t="shared" si="4"/>
        <v>278916134857916</v>
      </c>
      <c r="BB3" s="58">
        <f t="shared" si="4"/>
        <v>0</v>
      </c>
      <c r="BC3" s="58">
        <f t="shared" si="4"/>
        <v>128984261203424</v>
      </c>
      <c r="BD3" s="58">
        <f t="shared" si="4"/>
        <v>693802324119365</v>
      </c>
      <c r="BE3" s="58">
        <f t="shared" si="4"/>
        <v>2072405165810590</v>
      </c>
      <c r="BF3" s="58">
        <f t="shared" si="4"/>
        <v>3485225744807190</v>
      </c>
      <c r="BG3" s="58">
        <f t="shared" si="4"/>
        <v>2214727140580330</v>
      </c>
      <c r="BH3" s="58">
        <f t="shared" si="4"/>
        <v>1534648494995950</v>
      </c>
      <c r="BI3" s="58">
        <f>ROUND(SUMIFS(BI$4:BI$54,$A$4:$A$54,$A$3),2)</f>
        <v>94.37</v>
      </c>
      <c r="BJ3" s="58">
        <f t="shared" ref="BJ3:BP3" si="5">ROUND(SUMIFS(BJ$4:BJ$54,$A$4:$A$54,$A$3),2)</f>
        <v>0</v>
      </c>
      <c r="BK3" s="58">
        <f t="shared" si="5"/>
        <v>119.9</v>
      </c>
      <c r="BL3" s="58">
        <f t="shared" si="5"/>
        <v>89.75</v>
      </c>
      <c r="BM3" s="58">
        <f t="shared" si="5"/>
        <v>94.05</v>
      </c>
      <c r="BN3" s="58">
        <f t="shared" si="5"/>
        <v>31.98</v>
      </c>
      <c r="BO3" s="58">
        <f t="shared" si="5"/>
        <v>90.19</v>
      </c>
      <c r="BP3" s="134">
        <f t="shared" si="5"/>
        <v>84.04</v>
      </c>
      <c r="BQ3" s="134">
        <f t="shared" ref="BQ3:BR3" si="6">ROUND(SUMIFS(BQ$4:BQ$54,$A$4:$A$54,$A$3)*100,0)</f>
        <v>8</v>
      </c>
      <c r="BR3" s="134">
        <f t="shared" si="6"/>
        <v>9</v>
      </c>
      <c r="BS3" s="134">
        <f>ROUND(SUMIFS(BS$4:BS$54,$A$4:$A$54,$A$3)*100,0)</f>
        <v>48</v>
      </c>
      <c r="BT3" s="134">
        <f>ROUND(SUMIFS(BT$4:BT$54,$A$4:$A$54,$A$3)*100,0)</f>
        <v>44</v>
      </c>
      <c r="BU3" s="134">
        <f t="shared" ref="BU3:CH3" si="7">ROUND(SUMIFS(BU$4:BU$54,$A$4:$A$54,$A$3)*100,0)</f>
        <v>66</v>
      </c>
      <c r="BV3" s="134">
        <f t="shared" si="7"/>
        <v>76</v>
      </c>
      <c r="BW3" s="134">
        <f t="shared" si="7"/>
        <v>33</v>
      </c>
      <c r="BX3" s="134">
        <f t="shared" si="7"/>
        <v>54</v>
      </c>
      <c r="BY3" s="134">
        <f t="shared" si="7"/>
        <v>53</v>
      </c>
      <c r="BZ3" s="134">
        <f>ROUND(SUMIFS(BZ$4:BZ$54,$A$4:$A$54,$A$3)*100,0)</f>
        <v>55</v>
      </c>
      <c r="CA3" s="134">
        <f>ROUND(SUMIFS(CA$4:CA$54,$A$4:$A$54,$A$3)*100,0)</f>
        <v>100</v>
      </c>
      <c r="CB3" s="134">
        <f>ROUND(SUMIFS(CB$4:CB$54,$A$4:$A$54,$A$3)*100,0)</f>
        <v>100</v>
      </c>
      <c r="CC3" s="134">
        <f t="shared" si="7"/>
        <v>33</v>
      </c>
      <c r="CD3" s="134">
        <f t="shared" si="7"/>
        <v>53</v>
      </c>
      <c r="CE3" s="134">
        <f t="shared" si="7"/>
        <v>53</v>
      </c>
      <c r="CF3" s="134">
        <f t="shared" si="7"/>
        <v>55</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2286</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2287</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2288</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2289</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2290</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2296</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2302</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2092</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2521</v>
      </c>
    </row>
    <row r="12" spans="1:91" x14ac:dyDescent="0.25">
      <c r="A12" t="s">
        <v>2308</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2313</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2317</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2318</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2319</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2320</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2321</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2322</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2323</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2324</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2327</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2332</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2337</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2343</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2348</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2354</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2360</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2361</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2362</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2364</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2368</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2369</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2370</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2375</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2381</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2384</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2388</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2392</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2393</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2394</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2399</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2404</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2409</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2410</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2411</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2412</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2413</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2414</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2416</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2420</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2424</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2425</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2426</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D1" zoomScale="70" zoomScaleNormal="70" workbookViewId="0">
      <selection activeCell="P3" sqref="P3"/>
    </sheetView>
  </sheetViews>
  <sheetFormatPr defaultColWidth="9.140625" defaultRowHeight="15" x14ac:dyDescent="0.25"/>
  <cols>
    <col min="1" max="1" width="11.7109375" customWidth="1"/>
    <col min="2" max="2" width="11.7109375" style="232" customWidth="1"/>
    <col min="3" max="3" width="88.42578125" customWidth="1"/>
    <col min="4" max="7" width="11.7109375" customWidth="1"/>
    <col min="8" max="8" width="11.7109375" style="15" customWidth="1"/>
    <col min="9" max="9" width="11.7109375" style="232" customWidth="1"/>
    <col min="10" max="10" width="11.7109375" style="155" customWidth="1"/>
    <col min="11" max="15" width="11.7109375" customWidth="1"/>
    <col min="16" max="16" width="83" customWidth="1"/>
    <col min="17" max="17" width="11.7109375" customWidth="1"/>
    <col min="18" max="18" width="11.7109375" style="143" customWidth="1"/>
  </cols>
  <sheetData>
    <row r="1" spans="1:18" x14ac:dyDescent="0.25">
      <c r="A1" s="237" t="s">
        <v>3</v>
      </c>
      <c r="B1" s="238" t="s">
        <v>0</v>
      </c>
      <c r="C1" s="239" t="s">
        <v>1</v>
      </c>
      <c r="D1" s="239" t="s">
        <v>35</v>
      </c>
      <c r="E1" s="239" t="s">
        <v>36</v>
      </c>
      <c r="F1" s="239" t="s">
        <v>82</v>
      </c>
      <c r="G1" s="239" t="s">
        <v>83</v>
      </c>
      <c r="H1" s="153" t="s">
        <v>454</v>
      </c>
      <c r="I1" s="240" t="s">
        <v>68</v>
      </c>
      <c r="J1" s="154" t="s">
        <v>341</v>
      </c>
      <c r="K1" s="237" t="s">
        <v>506</v>
      </c>
      <c r="L1" s="237" t="s">
        <v>69</v>
      </c>
      <c r="M1" s="237" t="s">
        <v>70</v>
      </c>
      <c r="N1" s="237" t="s">
        <v>81</v>
      </c>
      <c r="O1" s="237" t="s">
        <v>28</v>
      </c>
      <c r="P1" s="237" t="s">
        <v>2</v>
      </c>
      <c r="Q1" s="237" t="s">
        <v>438</v>
      </c>
      <c r="R1" s="237" t="s">
        <v>187</v>
      </c>
    </row>
    <row r="2" spans="1:18" s="143" customFormat="1" x14ac:dyDescent="0.25">
      <c r="A2" s="76" t="str">
        <f>IF(ISBLANK(INDEX('Policy Characteristics'!A:A,MATCH($C2,'Policy Characteristics'!$C:$C,0))),"",INDEX('Policy Characteristics'!A:A,MATCH($C2,'Policy Characteristics'!$C:$C,0)))</f>
        <v>Transportation</v>
      </c>
      <c r="B2" s="228" t="str">
        <f>IF(ISBLANK(INDEX('Policy Characteristics'!B:B,MATCH($C2,'Policy Characteristics'!$C:$C,0))),"",INDEX('Policy Characteristics'!B:B,MATCH($C2,'Policy Characteristics'!$C:$C,0)))</f>
        <v>Conventional Pollutant Standards</v>
      </c>
      <c r="C2" s="143" t="s">
        <v>625</v>
      </c>
      <c r="D2" s="143" t="s">
        <v>37</v>
      </c>
      <c r="E2" s="143" t="s">
        <v>480</v>
      </c>
      <c r="F2" s="143" t="s">
        <v>1630</v>
      </c>
      <c r="G2" s="143" t="s">
        <v>669</v>
      </c>
      <c r="H2" s="80">
        <v>300</v>
      </c>
      <c r="I2" s="241" t="s">
        <v>43</v>
      </c>
      <c r="J2" s="230"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33">
        <f>IF(ISBLANK(INDEX('Policy Characteristics'!F:F,MATCH($C2,'Policy Characteristics'!$C:$C,0))),"",INDEX('Policy Characteristics'!F:F,MATCH($C2,'Policy Characteristics'!$C:$C,0)))</f>
        <v>0</v>
      </c>
      <c r="M2" s="233">
        <f>IF(ISBLANK(INDEX('Policy Characteristics'!G:G,MATCH($C2,'Policy Characteristics'!$C:$C,0))),"",INDEX('Policy Characteristics'!G:G,MATCH($C2,'Policy Characteristics'!$C:$C,0)))</f>
        <v>1</v>
      </c>
      <c r="N2" s="233">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25">
      <c r="A3" s="76" t="str">
        <f>IF(ISBLANK(INDEX('Policy Characteristics'!A:A,MATCH($C3,'Policy Characteristics'!$C:$C,0))),"",INDEX('Policy Characteristics'!A:A,MATCH($C3,'Policy Characteristics'!$C:$C,0)))</f>
        <v>Transportation</v>
      </c>
      <c r="B3" s="228"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1630</v>
      </c>
      <c r="G3" s="143" t="s">
        <v>474</v>
      </c>
      <c r="H3" s="80">
        <v>301</v>
      </c>
      <c r="I3" s="241" t="s">
        <v>43</v>
      </c>
      <c r="J3" s="230"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33">
        <f>IF(ISBLANK(INDEX('Policy Characteristics'!F:F,MATCH($C3,'Policy Characteristics'!$C:$C,0))),"",INDEX('Policy Characteristics'!F:F,MATCH($C3,'Policy Characteristics'!$C:$C,0)))</f>
        <v>0</v>
      </c>
      <c r="M3" s="233">
        <f>IF(ISBLANK(INDEX('Policy Characteristics'!G:G,MATCH($C3,'Policy Characteristics'!$C:$C,0))),"",INDEX('Policy Characteristics'!G:G,MATCH($C3,'Policy Characteristics'!$C:$C,0)))</f>
        <v>1</v>
      </c>
      <c r="N3" s="233">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25">
      <c r="A4" s="76" t="str">
        <f>IF(ISBLANK(INDEX('Policy Characteristics'!A:A,MATCH($C4,'Policy Characteristics'!$C:$C,0))),"",INDEX('Policy Characteristics'!A:A,MATCH($C4,'Policy Characteristics'!$C:$C,0)))</f>
        <v>Transportation</v>
      </c>
      <c r="B4" s="228"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1630</v>
      </c>
      <c r="G4" s="143" t="s">
        <v>481</v>
      </c>
      <c r="H4" s="80">
        <v>302</v>
      </c>
      <c r="I4" s="241" t="s">
        <v>43</v>
      </c>
      <c r="J4" s="230"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33">
        <f>IF(ISBLANK(INDEX('Policy Characteristics'!F:F,MATCH($C4,'Policy Characteristics'!$C:$C,0))),"",INDEX('Policy Characteristics'!F:F,MATCH($C4,'Policy Characteristics'!$C:$C,0)))</f>
        <v>0</v>
      </c>
      <c r="M4" s="233">
        <f>IF(ISBLANK(INDEX('Policy Characteristics'!G:G,MATCH($C4,'Policy Characteristics'!$C:$C,0))),"",INDEX('Policy Characteristics'!G:G,MATCH($C4,'Policy Characteristics'!$C:$C,0)))</f>
        <v>1</v>
      </c>
      <c r="N4" s="233">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25">
      <c r="A5" s="76" t="str">
        <f>IF(ISBLANK(INDEX('Policy Characteristics'!A:A,MATCH($C5,'Policy Characteristics'!$C:$C,0))),"",INDEX('Policy Characteristics'!A:A,MATCH($C5,'Policy Characteristics'!$C:$C,0)))</f>
        <v>Transportation</v>
      </c>
      <c r="B5" s="228"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1630</v>
      </c>
      <c r="G5" s="143" t="s">
        <v>482</v>
      </c>
      <c r="H5" s="80">
        <v>303</v>
      </c>
      <c r="I5" s="241" t="s">
        <v>43</v>
      </c>
      <c r="J5" s="230"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33">
        <f>IF(ISBLANK(INDEX('Policy Characteristics'!F:F,MATCH($C5,'Policy Characteristics'!$C:$C,0))),"",INDEX('Policy Characteristics'!F:F,MATCH($C5,'Policy Characteristics'!$C:$C,0)))</f>
        <v>0</v>
      </c>
      <c r="M5" s="233">
        <f>IF(ISBLANK(INDEX('Policy Characteristics'!G:G,MATCH($C5,'Policy Characteristics'!$C:$C,0))),"",INDEX('Policy Characteristics'!G:G,MATCH($C5,'Policy Characteristics'!$C:$C,0)))</f>
        <v>1</v>
      </c>
      <c r="N5" s="233">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25">
      <c r="A6" s="76" t="str">
        <f>IF(ISBLANK(INDEX('Policy Characteristics'!A:A,MATCH($C6,'Policy Characteristics'!$C:$C,0))),"",INDEX('Policy Characteristics'!A:A,MATCH($C6,'Policy Characteristics'!$C:$C,0)))</f>
        <v>Transportation</v>
      </c>
      <c r="B6" s="228"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1630</v>
      </c>
      <c r="G6" s="143" t="s">
        <v>561</v>
      </c>
      <c r="H6" s="80">
        <v>304</v>
      </c>
      <c r="I6" s="241" t="s">
        <v>43</v>
      </c>
      <c r="J6" s="230"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33">
        <f>IF(ISBLANK(INDEX('Policy Characteristics'!F:F,MATCH($C6,'Policy Characteristics'!$C:$C,0))),"",INDEX('Policy Characteristics'!F:F,MATCH($C6,'Policy Characteristics'!$C:$C,0)))</f>
        <v>0</v>
      </c>
      <c r="M6" s="233">
        <f>IF(ISBLANK(INDEX('Policy Characteristics'!G:G,MATCH($C6,'Policy Characteristics'!$C:$C,0))),"",INDEX('Policy Characteristics'!G:G,MATCH($C6,'Policy Characteristics'!$C:$C,0)))</f>
        <v>1</v>
      </c>
      <c r="N6" s="233">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25">
      <c r="A7" s="76" t="str">
        <f>IF(ISBLANK(INDEX('Policy Characteristics'!A:A,MATCH($C7,'Policy Characteristics'!$C:$C,0))),"",INDEX('Policy Characteristics'!A:A,MATCH($C7,'Policy Characteristics'!$C:$C,0)))</f>
        <v>Transportation</v>
      </c>
      <c r="B7" s="228"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1630</v>
      </c>
      <c r="G7" s="143" t="s">
        <v>484</v>
      </c>
      <c r="H7" s="80">
        <v>305</v>
      </c>
      <c r="I7" s="241" t="s">
        <v>43</v>
      </c>
      <c r="J7" s="230"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33">
        <f>IF(ISBLANK(INDEX('Policy Characteristics'!F:F,MATCH($C7,'Policy Characteristics'!$C:$C,0))),"",INDEX('Policy Characteristics'!F:F,MATCH($C7,'Policy Characteristics'!$C:$C,0)))</f>
        <v>0</v>
      </c>
      <c r="M7" s="233">
        <f>IF(ISBLANK(INDEX('Policy Characteristics'!G:G,MATCH($C7,'Policy Characteristics'!$C:$C,0))),"",INDEX('Policy Characteristics'!G:G,MATCH($C7,'Policy Characteristics'!$C:$C,0)))</f>
        <v>1</v>
      </c>
      <c r="N7" s="233">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25">
      <c r="A8" s="76" t="str">
        <f>IF(ISBLANK(INDEX('Policy Characteristics'!A:A,MATCH($C8,'Policy Characteristics'!$C:$C,0))),"",INDEX('Policy Characteristics'!A:A,MATCH($C8,'Policy Characteristics'!$C:$C,0)))</f>
        <v>Transportation</v>
      </c>
      <c r="B8" s="228"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1630</v>
      </c>
      <c r="G8" s="143" t="s">
        <v>485</v>
      </c>
      <c r="H8" s="80">
        <v>306</v>
      </c>
      <c r="I8" s="241" t="s">
        <v>43</v>
      </c>
      <c r="J8" s="230"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33">
        <f>IF(ISBLANK(INDEX('Policy Characteristics'!F:F,MATCH($C8,'Policy Characteristics'!$C:$C,0))),"",INDEX('Policy Characteristics'!F:F,MATCH($C8,'Policy Characteristics'!$C:$C,0)))</f>
        <v>0</v>
      </c>
      <c r="M8" s="233">
        <f>IF(ISBLANK(INDEX('Policy Characteristics'!G:G,MATCH($C8,'Policy Characteristics'!$C:$C,0))),"",INDEX('Policy Characteristics'!G:G,MATCH($C8,'Policy Characteristics'!$C:$C,0)))</f>
        <v>1</v>
      </c>
      <c r="N8" s="233">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25">
      <c r="A9" s="76" t="str">
        <f>IF(ISBLANK(INDEX('Policy Characteristics'!A:A,MATCH($C9,'Policy Characteristics'!$C:$C,0))),"",INDEX('Policy Characteristics'!A:A,MATCH($C9,'Policy Characteristics'!$C:$C,0)))</f>
        <v>Transportation</v>
      </c>
      <c r="B9" s="228"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1630</v>
      </c>
      <c r="G9" s="143" t="s">
        <v>486</v>
      </c>
      <c r="H9" s="80">
        <v>307</v>
      </c>
      <c r="I9" s="241" t="s">
        <v>43</v>
      </c>
      <c r="J9" s="230"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33">
        <f>IF(ISBLANK(INDEX('Policy Characteristics'!F:F,MATCH($C9,'Policy Characteristics'!$C:$C,0))),"",INDEX('Policy Characteristics'!F:F,MATCH($C9,'Policy Characteristics'!$C:$C,0)))</f>
        <v>0</v>
      </c>
      <c r="M9" s="233">
        <f>IF(ISBLANK(INDEX('Policy Characteristics'!G:G,MATCH($C9,'Policy Characteristics'!$C:$C,0))),"",INDEX('Policy Characteristics'!G:G,MATCH($C9,'Policy Characteristics'!$C:$C,0)))</f>
        <v>1</v>
      </c>
      <c r="N9" s="233">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25">
      <c r="A10" s="76" t="str">
        <f>IF(ISBLANK(INDEX('Policy Characteristics'!A:A,MATCH($C10,'Policy Characteristics'!$C:$C,0))),"",INDEX('Policy Characteristics'!A:A,MATCH($C10,'Policy Characteristics'!$C:$C,0)))</f>
        <v>Transportation</v>
      </c>
      <c r="B10" s="228"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1630</v>
      </c>
      <c r="G10" s="143" t="s">
        <v>487</v>
      </c>
      <c r="H10" s="80">
        <v>308</v>
      </c>
      <c r="I10" s="229" t="s">
        <v>44</v>
      </c>
      <c r="J10" s="230"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33">
        <f>IF(ISBLANK(INDEX('Policy Characteristics'!F:F,MATCH($C10,'Policy Characteristics'!$C:$C,0))),"",INDEX('Policy Characteristics'!F:F,MATCH($C10,'Policy Characteristics'!$C:$C,0)))</f>
        <v>0</v>
      </c>
      <c r="M10" s="233">
        <f>IF(ISBLANK(INDEX('Policy Characteristics'!G:G,MATCH($C10,'Policy Characteristics'!$C:$C,0))),"",INDEX('Policy Characteristics'!G:G,MATCH($C10,'Policy Characteristics'!$C:$C,0)))</f>
        <v>1</v>
      </c>
      <c r="N10" s="233">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25">
      <c r="A11" s="76" t="str">
        <f>IF(ISBLANK(INDEX('Policy Characteristics'!A:A,MATCH($C11,'Policy Characteristics'!$C:$C,0))),"",INDEX('Policy Characteristics'!A:A,MATCH($C11,'Policy Characteristics'!$C:$C,0)))</f>
        <v>Transportation</v>
      </c>
      <c r="B11" s="228"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1630</v>
      </c>
      <c r="G11" s="143" t="s">
        <v>488</v>
      </c>
      <c r="H11" s="80">
        <v>309</v>
      </c>
      <c r="I11" s="229" t="s">
        <v>44</v>
      </c>
      <c r="J11" s="230"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33">
        <f>IF(ISBLANK(INDEX('Policy Characteristics'!F:F,MATCH($C11,'Policy Characteristics'!$C:$C,0))),"",INDEX('Policy Characteristics'!F:F,MATCH($C11,'Policy Characteristics'!$C:$C,0)))</f>
        <v>0</v>
      </c>
      <c r="M11" s="233">
        <f>IF(ISBLANK(INDEX('Policy Characteristics'!G:G,MATCH($C11,'Policy Characteristics'!$C:$C,0))),"",INDEX('Policy Characteristics'!G:G,MATCH($C11,'Policy Characteristics'!$C:$C,0)))</f>
        <v>1</v>
      </c>
      <c r="N11" s="233">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25">
      <c r="A12" s="76" t="str">
        <f>IF(ISBLANK(INDEX('Policy Characteristics'!A:A,MATCH($C12,'Policy Characteristics'!$C:$C,0))),"",INDEX('Policy Characteristics'!A:A,MATCH($C12,'Policy Characteristics'!$C:$C,0)))</f>
        <v>Transportation</v>
      </c>
      <c r="B12" s="228"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1627</v>
      </c>
      <c r="G12" s="143" t="s">
        <v>669</v>
      </c>
      <c r="H12" s="80">
        <v>310</v>
      </c>
      <c r="I12" s="241" t="s">
        <v>43</v>
      </c>
      <c r="J12" s="230"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33">
        <f>IF(ISBLANK(INDEX('Policy Characteristics'!F:F,MATCH($C12,'Policy Characteristics'!$C:$C,0))),"",INDEX('Policy Characteristics'!F:F,MATCH($C12,'Policy Characteristics'!$C:$C,0)))</f>
        <v>0</v>
      </c>
      <c r="M12" s="233">
        <f>IF(ISBLANK(INDEX('Policy Characteristics'!G:G,MATCH($C12,'Policy Characteristics'!$C:$C,0))),"",INDEX('Policy Characteristics'!G:G,MATCH($C12,'Policy Characteristics'!$C:$C,0)))</f>
        <v>1</v>
      </c>
      <c r="N12" s="233">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25">
      <c r="A13" s="76" t="str">
        <f>IF(ISBLANK(INDEX('Policy Characteristics'!A:A,MATCH($C13,'Policy Characteristics'!$C:$C,0))),"",INDEX('Policy Characteristics'!A:A,MATCH($C13,'Policy Characteristics'!$C:$C,0)))</f>
        <v>Transportation</v>
      </c>
      <c r="B13" s="228"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1627</v>
      </c>
      <c r="G13" s="143" t="s">
        <v>474</v>
      </c>
      <c r="H13" s="80">
        <v>311</v>
      </c>
      <c r="I13" s="241" t="s">
        <v>43</v>
      </c>
      <c r="J13" s="230"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33">
        <f>IF(ISBLANK(INDEX('Policy Characteristics'!F:F,MATCH($C13,'Policy Characteristics'!$C:$C,0))),"",INDEX('Policy Characteristics'!F:F,MATCH($C13,'Policy Characteristics'!$C:$C,0)))</f>
        <v>0</v>
      </c>
      <c r="M13" s="233">
        <f>IF(ISBLANK(INDEX('Policy Characteristics'!G:G,MATCH($C13,'Policy Characteristics'!$C:$C,0))),"",INDEX('Policy Characteristics'!G:G,MATCH($C13,'Policy Characteristics'!$C:$C,0)))</f>
        <v>1</v>
      </c>
      <c r="N13" s="233">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25">
      <c r="A14" s="76" t="str">
        <f>IF(ISBLANK(INDEX('Policy Characteristics'!A:A,MATCH($C14,'Policy Characteristics'!$C:$C,0))),"",INDEX('Policy Characteristics'!A:A,MATCH($C14,'Policy Characteristics'!$C:$C,0)))</f>
        <v>Transportation</v>
      </c>
      <c r="B14" s="228"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1627</v>
      </c>
      <c r="G14" s="143" t="s">
        <v>481</v>
      </c>
      <c r="H14" s="80">
        <v>312</v>
      </c>
      <c r="I14" s="241" t="s">
        <v>43</v>
      </c>
      <c r="J14" s="230"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33">
        <f>IF(ISBLANK(INDEX('Policy Characteristics'!F:F,MATCH($C14,'Policy Characteristics'!$C:$C,0))),"",INDEX('Policy Characteristics'!F:F,MATCH($C14,'Policy Characteristics'!$C:$C,0)))</f>
        <v>0</v>
      </c>
      <c r="M14" s="233">
        <f>IF(ISBLANK(INDEX('Policy Characteristics'!G:G,MATCH($C14,'Policy Characteristics'!$C:$C,0))),"",INDEX('Policy Characteristics'!G:G,MATCH($C14,'Policy Characteristics'!$C:$C,0)))</f>
        <v>1</v>
      </c>
      <c r="N14" s="233">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25">
      <c r="A15" s="76" t="str">
        <f>IF(ISBLANK(INDEX('Policy Characteristics'!A:A,MATCH($C15,'Policy Characteristics'!$C:$C,0))),"",INDEX('Policy Characteristics'!A:A,MATCH($C15,'Policy Characteristics'!$C:$C,0)))</f>
        <v>Transportation</v>
      </c>
      <c r="B15" s="228"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1627</v>
      </c>
      <c r="G15" s="143" t="s">
        <v>482</v>
      </c>
      <c r="H15" s="80">
        <v>313</v>
      </c>
      <c r="I15" s="241" t="s">
        <v>43</v>
      </c>
      <c r="J15" s="230"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33">
        <f>IF(ISBLANK(INDEX('Policy Characteristics'!F:F,MATCH($C15,'Policy Characteristics'!$C:$C,0))),"",INDEX('Policy Characteristics'!F:F,MATCH($C15,'Policy Characteristics'!$C:$C,0)))</f>
        <v>0</v>
      </c>
      <c r="M15" s="233">
        <f>IF(ISBLANK(INDEX('Policy Characteristics'!G:G,MATCH($C15,'Policy Characteristics'!$C:$C,0))),"",INDEX('Policy Characteristics'!G:G,MATCH($C15,'Policy Characteristics'!$C:$C,0)))</f>
        <v>1</v>
      </c>
      <c r="N15" s="233">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25">
      <c r="A16" s="76" t="str">
        <f>IF(ISBLANK(INDEX('Policy Characteristics'!A:A,MATCH($C16,'Policy Characteristics'!$C:$C,0))),"",INDEX('Policy Characteristics'!A:A,MATCH($C16,'Policy Characteristics'!$C:$C,0)))</f>
        <v>Transportation</v>
      </c>
      <c r="B16" s="228"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1627</v>
      </c>
      <c r="G16" s="143" t="s">
        <v>561</v>
      </c>
      <c r="H16" s="80">
        <v>314</v>
      </c>
      <c r="I16" s="241" t="s">
        <v>43</v>
      </c>
      <c r="J16" s="230"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33">
        <f>IF(ISBLANK(INDEX('Policy Characteristics'!F:F,MATCH($C16,'Policy Characteristics'!$C:$C,0))),"",INDEX('Policy Characteristics'!F:F,MATCH($C16,'Policy Characteristics'!$C:$C,0)))</f>
        <v>0</v>
      </c>
      <c r="M16" s="233">
        <f>IF(ISBLANK(INDEX('Policy Characteristics'!G:G,MATCH($C16,'Policy Characteristics'!$C:$C,0))),"",INDEX('Policy Characteristics'!G:G,MATCH($C16,'Policy Characteristics'!$C:$C,0)))</f>
        <v>1</v>
      </c>
      <c r="N16" s="233">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25">
      <c r="A17" s="76" t="str">
        <f>IF(ISBLANK(INDEX('Policy Characteristics'!A:A,MATCH($C17,'Policy Characteristics'!$C:$C,0))),"",INDEX('Policy Characteristics'!A:A,MATCH($C17,'Policy Characteristics'!$C:$C,0)))</f>
        <v>Transportation</v>
      </c>
      <c r="B17" s="228"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1627</v>
      </c>
      <c r="G17" s="143" t="s">
        <v>484</v>
      </c>
      <c r="H17" s="80">
        <v>315</v>
      </c>
      <c r="I17" s="241" t="s">
        <v>43</v>
      </c>
      <c r="J17" s="230"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33">
        <f>IF(ISBLANK(INDEX('Policy Characteristics'!F:F,MATCH($C17,'Policy Characteristics'!$C:$C,0))),"",INDEX('Policy Characteristics'!F:F,MATCH($C17,'Policy Characteristics'!$C:$C,0)))</f>
        <v>0</v>
      </c>
      <c r="M17" s="233">
        <f>IF(ISBLANK(INDEX('Policy Characteristics'!G:G,MATCH($C17,'Policy Characteristics'!$C:$C,0))),"",INDEX('Policy Characteristics'!G:G,MATCH($C17,'Policy Characteristics'!$C:$C,0)))</f>
        <v>1</v>
      </c>
      <c r="N17" s="233">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25">
      <c r="A18" s="76" t="str">
        <f>IF(ISBLANK(INDEX('Policy Characteristics'!A:A,MATCH($C18,'Policy Characteristics'!$C:$C,0))),"",INDEX('Policy Characteristics'!A:A,MATCH($C18,'Policy Characteristics'!$C:$C,0)))</f>
        <v>Transportation</v>
      </c>
      <c r="B18" s="228"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1627</v>
      </c>
      <c r="G18" s="143" t="s">
        <v>485</v>
      </c>
      <c r="H18" s="80">
        <v>316</v>
      </c>
      <c r="I18" s="241" t="s">
        <v>43</v>
      </c>
      <c r="J18" s="230"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33">
        <f>IF(ISBLANK(INDEX('Policy Characteristics'!F:F,MATCH($C18,'Policy Characteristics'!$C:$C,0))),"",INDEX('Policy Characteristics'!F:F,MATCH($C18,'Policy Characteristics'!$C:$C,0)))</f>
        <v>0</v>
      </c>
      <c r="M18" s="233">
        <f>IF(ISBLANK(INDEX('Policy Characteristics'!G:G,MATCH($C18,'Policy Characteristics'!$C:$C,0))),"",INDEX('Policy Characteristics'!G:G,MATCH($C18,'Policy Characteristics'!$C:$C,0)))</f>
        <v>1</v>
      </c>
      <c r="N18" s="233">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25">
      <c r="A19" s="76" t="str">
        <f>IF(ISBLANK(INDEX('Policy Characteristics'!A:A,MATCH($C19,'Policy Characteristics'!$C:$C,0))),"",INDEX('Policy Characteristics'!A:A,MATCH($C19,'Policy Characteristics'!$C:$C,0)))</f>
        <v>Transportation</v>
      </c>
      <c r="B19" s="228"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1627</v>
      </c>
      <c r="G19" s="143" t="s">
        <v>486</v>
      </c>
      <c r="H19" s="80">
        <v>317</v>
      </c>
      <c r="I19" s="241" t="s">
        <v>43</v>
      </c>
      <c r="J19" s="230"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33">
        <f>IF(ISBLANK(INDEX('Policy Characteristics'!F:F,MATCH($C19,'Policy Characteristics'!$C:$C,0))),"",INDEX('Policy Characteristics'!F:F,MATCH($C19,'Policy Characteristics'!$C:$C,0)))</f>
        <v>0</v>
      </c>
      <c r="M19" s="233">
        <f>IF(ISBLANK(INDEX('Policy Characteristics'!G:G,MATCH($C19,'Policy Characteristics'!$C:$C,0))),"",INDEX('Policy Characteristics'!G:G,MATCH($C19,'Policy Characteristics'!$C:$C,0)))</f>
        <v>1</v>
      </c>
      <c r="N19" s="233">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25">
      <c r="A20" s="76" t="str">
        <f>IF(ISBLANK(INDEX('Policy Characteristics'!A:A,MATCH($C20,'Policy Characteristics'!$C:$C,0))),"",INDEX('Policy Characteristics'!A:A,MATCH($C20,'Policy Characteristics'!$C:$C,0)))</f>
        <v>Transportation</v>
      </c>
      <c r="B20" s="228"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1627</v>
      </c>
      <c r="G20" s="143" t="s">
        <v>487</v>
      </c>
      <c r="H20" s="80">
        <v>318</v>
      </c>
      <c r="I20" s="229" t="s">
        <v>44</v>
      </c>
      <c r="J20" s="230"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33">
        <f>IF(ISBLANK(INDEX('Policy Characteristics'!F:F,MATCH($C20,'Policy Characteristics'!$C:$C,0))),"",INDEX('Policy Characteristics'!F:F,MATCH($C20,'Policy Characteristics'!$C:$C,0)))</f>
        <v>0</v>
      </c>
      <c r="M20" s="233">
        <f>IF(ISBLANK(INDEX('Policy Characteristics'!G:G,MATCH($C20,'Policy Characteristics'!$C:$C,0))),"",INDEX('Policy Characteristics'!G:G,MATCH($C20,'Policy Characteristics'!$C:$C,0)))</f>
        <v>1</v>
      </c>
      <c r="N20" s="233">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25">
      <c r="A21" s="76" t="str">
        <f>IF(ISBLANK(INDEX('Policy Characteristics'!A:A,MATCH($C21,'Policy Characteristics'!$C:$C,0))),"",INDEX('Policy Characteristics'!A:A,MATCH($C21,'Policy Characteristics'!$C:$C,0)))</f>
        <v>Transportation</v>
      </c>
      <c r="B21" s="228"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1627</v>
      </c>
      <c r="G21" s="143" t="s">
        <v>488</v>
      </c>
      <c r="H21" s="80">
        <v>319</v>
      </c>
      <c r="I21" s="229" t="s">
        <v>44</v>
      </c>
      <c r="J21" s="230"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33">
        <f>IF(ISBLANK(INDEX('Policy Characteristics'!F:F,MATCH($C21,'Policy Characteristics'!$C:$C,0))),"",INDEX('Policy Characteristics'!F:F,MATCH($C21,'Policy Characteristics'!$C:$C,0)))</f>
        <v>0</v>
      </c>
      <c r="M21" s="233">
        <f>IF(ISBLANK(INDEX('Policy Characteristics'!G:G,MATCH($C21,'Policy Characteristics'!$C:$C,0))),"",INDEX('Policy Characteristics'!G:G,MATCH($C21,'Policy Characteristics'!$C:$C,0)))</f>
        <v>1</v>
      </c>
      <c r="N21" s="233">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25">
      <c r="A22" s="76" t="str">
        <f>IF(ISBLANK(INDEX('Policy Characteristics'!A:A,MATCH($C22,'Policy Characteristics'!$C:$C,0))),"",INDEX('Policy Characteristics'!A:A,MATCH($C22,'Policy Characteristics'!$C:$C,0)))</f>
        <v>Transportation</v>
      </c>
      <c r="B22" s="228"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1484</v>
      </c>
      <c r="G22" s="143" t="s">
        <v>669</v>
      </c>
      <c r="H22" s="80">
        <v>320</v>
      </c>
      <c r="I22" s="241" t="s">
        <v>43</v>
      </c>
      <c r="J22" s="230"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33">
        <f>IF(ISBLANK(INDEX('Policy Characteristics'!F:F,MATCH($C22,'Policy Characteristics'!$C:$C,0))),"",INDEX('Policy Characteristics'!F:F,MATCH($C22,'Policy Characteristics'!$C:$C,0)))</f>
        <v>0</v>
      </c>
      <c r="M22" s="233">
        <f>IF(ISBLANK(INDEX('Policy Characteristics'!G:G,MATCH($C22,'Policy Characteristics'!$C:$C,0))),"",INDEX('Policy Characteristics'!G:G,MATCH($C22,'Policy Characteristics'!$C:$C,0)))</f>
        <v>1</v>
      </c>
      <c r="N22" s="233">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25">
      <c r="A23" s="76" t="str">
        <f>IF(ISBLANK(INDEX('Policy Characteristics'!A:A,MATCH($C23,'Policy Characteristics'!$C:$C,0))),"",INDEX('Policy Characteristics'!A:A,MATCH($C23,'Policy Characteristics'!$C:$C,0)))</f>
        <v>Transportation</v>
      </c>
      <c r="B23" s="228"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1484</v>
      </c>
      <c r="G23" s="143" t="s">
        <v>474</v>
      </c>
      <c r="H23" s="80">
        <v>321</v>
      </c>
      <c r="I23" s="229" t="s">
        <v>44</v>
      </c>
      <c r="J23" s="230"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33">
        <f>IF(ISBLANK(INDEX('Policy Characteristics'!F:F,MATCH($C23,'Policy Characteristics'!$C:$C,0))),"",INDEX('Policy Characteristics'!F:F,MATCH($C23,'Policy Characteristics'!$C:$C,0)))</f>
        <v>0</v>
      </c>
      <c r="M23" s="233">
        <f>IF(ISBLANK(INDEX('Policy Characteristics'!G:G,MATCH($C23,'Policy Characteristics'!$C:$C,0))),"",INDEX('Policy Characteristics'!G:G,MATCH($C23,'Policy Characteristics'!$C:$C,0)))</f>
        <v>1</v>
      </c>
      <c r="N23" s="233">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25">
      <c r="A24" s="76" t="str">
        <f>IF(ISBLANK(INDEX('Policy Characteristics'!A:A,MATCH($C24,'Policy Characteristics'!$C:$C,0))),"",INDEX('Policy Characteristics'!A:A,MATCH($C24,'Policy Characteristics'!$C:$C,0)))</f>
        <v>Transportation</v>
      </c>
      <c r="B24" s="228"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1484</v>
      </c>
      <c r="G24" s="143" t="s">
        <v>481</v>
      </c>
      <c r="H24" s="80">
        <v>322</v>
      </c>
      <c r="I24" s="241" t="s">
        <v>43</v>
      </c>
      <c r="J24" s="230"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33">
        <f>IF(ISBLANK(INDEX('Policy Characteristics'!F:F,MATCH($C24,'Policy Characteristics'!$C:$C,0))),"",INDEX('Policy Characteristics'!F:F,MATCH($C24,'Policy Characteristics'!$C:$C,0)))</f>
        <v>0</v>
      </c>
      <c r="M24" s="233">
        <f>IF(ISBLANK(INDEX('Policy Characteristics'!G:G,MATCH($C24,'Policy Characteristics'!$C:$C,0))),"",INDEX('Policy Characteristics'!G:G,MATCH($C24,'Policy Characteristics'!$C:$C,0)))</f>
        <v>1</v>
      </c>
      <c r="N24" s="233">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25">
      <c r="A25" s="76" t="str">
        <f>IF(ISBLANK(INDEX('Policy Characteristics'!A:A,MATCH($C25,'Policy Characteristics'!$C:$C,0))),"",INDEX('Policy Characteristics'!A:A,MATCH($C25,'Policy Characteristics'!$C:$C,0)))</f>
        <v>Transportation</v>
      </c>
      <c r="B25" s="228"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1484</v>
      </c>
      <c r="G25" s="143" t="s">
        <v>482</v>
      </c>
      <c r="H25" s="80">
        <v>323</v>
      </c>
      <c r="I25" s="229" t="s">
        <v>44</v>
      </c>
      <c r="J25" s="230"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33">
        <f>IF(ISBLANK(INDEX('Policy Characteristics'!F:F,MATCH($C25,'Policy Characteristics'!$C:$C,0))),"",INDEX('Policy Characteristics'!F:F,MATCH($C25,'Policy Characteristics'!$C:$C,0)))</f>
        <v>0</v>
      </c>
      <c r="M25" s="233">
        <f>IF(ISBLANK(INDEX('Policy Characteristics'!G:G,MATCH($C25,'Policy Characteristics'!$C:$C,0))),"",INDEX('Policy Characteristics'!G:G,MATCH($C25,'Policy Characteristics'!$C:$C,0)))</f>
        <v>1</v>
      </c>
      <c r="N25" s="233">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25">
      <c r="A26" s="76" t="str">
        <f>IF(ISBLANK(INDEX('Policy Characteristics'!A:A,MATCH($C26,'Policy Characteristics'!$C:$C,0))),"",INDEX('Policy Characteristics'!A:A,MATCH($C26,'Policy Characteristics'!$C:$C,0)))</f>
        <v>Transportation</v>
      </c>
      <c r="B26" s="228"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1484</v>
      </c>
      <c r="G26" s="143" t="s">
        <v>561</v>
      </c>
      <c r="H26" s="80">
        <v>324</v>
      </c>
      <c r="I26" s="229" t="s">
        <v>44</v>
      </c>
      <c r="J26" s="230"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33">
        <f>IF(ISBLANK(INDEX('Policy Characteristics'!F:F,MATCH($C26,'Policy Characteristics'!$C:$C,0))),"",INDEX('Policy Characteristics'!F:F,MATCH($C26,'Policy Characteristics'!$C:$C,0)))</f>
        <v>0</v>
      </c>
      <c r="M26" s="233">
        <f>IF(ISBLANK(INDEX('Policy Characteristics'!G:G,MATCH($C26,'Policy Characteristics'!$C:$C,0))),"",INDEX('Policy Characteristics'!G:G,MATCH($C26,'Policy Characteristics'!$C:$C,0)))</f>
        <v>1</v>
      </c>
      <c r="N26" s="233">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25">
      <c r="A27" s="76" t="str">
        <f>IF(ISBLANK(INDEX('Policy Characteristics'!A:A,MATCH($C27,'Policy Characteristics'!$C:$C,0))),"",INDEX('Policy Characteristics'!A:A,MATCH($C27,'Policy Characteristics'!$C:$C,0)))</f>
        <v>Transportation</v>
      </c>
      <c r="B27" s="228"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1484</v>
      </c>
      <c r="G27" s="143" t="s">
        <v>484</v>
      </c>
      <c r="H27" s="80">
        <v>325</v>
      </c>
      <c r="I27" s="229" t="s">
        <v>44</v>
      </c>
      <c r="J27" s="230"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33">
        <f>IF(ISBLANK(INDEX('Policy Characteristics'!F:F,MATCH($C27,'Policy Characteristics'!$C:$C,0))),"",INDEX('Policy Characteristics'!F:F,MATCH($C27,'Policy Characteristics'!$C:$C,0)))</f>
        <v>0</v>
      </c>
      <c r="M27" s="233">
        <f>IF(ISBLANK(INDEX('Policy Characteristics'!G:G,MATCH($C27,'Policy Characteristics'!$C:$C,0))),"",INDEX('Policy Characteristics'!G:G,MATCH($C27,'Policy Characteristics'!$C:$C,0)))</f>
        <v>1</v>
      </c>
      <c r="N27" s="233">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25">
      <c r="A28" s="76" t="str">
        <f>IF(ISBLANK(INDEX('Policy Characteristics'!A:A,MATCH($C28,'Policy Characteristics'!$C:$C,0))),"",INDEX('Policy Characteristics'!A:A,MATCH($C28,'Policy Characteristics'!$C:$C,0)))</f>
        <v>Transportation</v>
      </c>
      <c r="B28" s="228"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1484</v>
      </c>
      <c r="G28" s="143" t="s">
        <v>485</v>
      </c>
      <c r="H28" s="80">
        <v>326</v>
      </c>
      <c r="I28" s="229" t="s">
        <v>44</v>
      </c>
      <c r="J28" s="230"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33">
        <f>IF(ISBLANK(INDEX('Policy Characteristics'!F:F,MATCH($C28,'Policy Characteristics'!$C:$C,0))),"",INDEX('Policy Characteristics'!F:F,MATCH($C28,'Policy Characteristics'!$C:$C,0)))</f>
        <v>0</v>
      </c>
      <c r="M28" s="233">
        <f>IF(ISBLANK(INDEX('Policy Characteristics'!G:G,MATCH($C28,'Policy Characteristics'!$C:$C,0))),"",INDEX('Policy Characteristics'!G:G,MATCH($C28,'Policy Characteristics'!$C:$C,0)))</f>
        <v>1</v>
      </c>
      <c r="N28" s="233">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25">
      <c r="A29" s="76" t="str">
        <f>IF(ISBLANK(INDEX('Policy Characteristics'!A:A,MATCH($C29,'Policy Characteristics'!$C:$C,0))),"",INDEX('Policy Characteristics'!A:A,MATCH($C29,'Policy Characteristics'!$C:$C,0)))</f>
        <v>Transportation</v>
      </c>
      <c r="B29" s="228"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1484</v>
      </c>
      <c r="G29" s="143" t="s">
        <v>486</v>
      </c>
      <c r="H29" s="80">
        <v>327</v>
      </c>
      <c r="I29" s="229" t="s">
        <v>44</v>
      </c>
      <c r="J29" s="230"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33">
        <f>IF(ISBLANK(INDEX('Policy Characteristics'!F:F,MATCH($C29,'Policy Characteristics'!$C:$C,0))),"",INDEX('Policy Characteristics'!F:F,MATCH($C29,'Policy Characteristics'!$C:$C,0)))</f>
        <v>0</v>
      </c>
      <c r="M29" s="233">
        <f>IF(ISBLANK(INDEX('Policy Characteristics'!G:G,MATCH($C29,'Policy Characteristics'!$C:$C,0))),"",INDEX('Policy Characteristics'!G:G,MATCH($C29,'Policy Characteristics'!$C:$C,0)))</f>
        <v>1</v>
      </c>
      <c r="N29" s="233">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25">
      <c r="A30" s="76" t="str">
        <f>IF(ISBLANK(INDEX('Policy Characteristics'!A:A,MATCH($C30,'Policy Characteristics'!$C:$C,0))),"",INDEX('Policy Characteristics'!A:A,MATCH($C30,'Policy Characteristics'!$C:$C,0)))</f>
        <v>Transportation</v>
      </c>
      <c r="B30" s="228"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1484</v>
      </c>
      <c r="G30" s="143" t="s">
        <v>487</v>
      </c>
      <c r="H30" s="80">
        <v>328</v>
      </c>
      <c r="I30" s="229" t="s">
        <v>44</v>
      </c>
      <c r="J30" s="230"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33">
        <f>IF(ISBLANK(INDEX('Policy Characteristics'!F:F,MATCH($C30,'Policy Characteristics'!$C:$C,0))),"",INDEX('Policy Characteristics'!F:F,MATCH($C30,'Policy Characteristics'!$C:$C,0)))</f>
        <v>0</v>
      </c>
      <c r="M30" s="233">
        <f>IF(ISBLANK(INDEX('Policy Characteristics'!G:G,MATCH($C30,'Policy Characteristics'!$C:$C,0))),"",INDEX('Policy Characteristics'!G:G,MATCH($C30,'Policy Characteristics'!$C:$C,0)))</f>
        <v>1</v>
      </c>
      <c r="N30" s="233">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25">
      <c r="A31" s="76" t="str">
        <f>IF(ISBLANK(INDEX('Policy Characteristics'!A:A,MATCH($C31,'Policy Characteristics'!$C:$C,0))),"",INDEX('Policy Characteristics'!A:A,MATCH($C31,'Policy Characteristics'!$C:$C,0)))</f>
        <v>Transportation</v>
      </c>
      <c r="B31" s="228"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1484</v>
      </c>
      <c r="G31" s="143" t="s">
        <v>488</v>
      </c>
      <c r="H31" s="80">
        <v>329</v>
      </c>
      <c r="I31" s="229" t="s">
        <v>44</v>
      </c>
      <c r="J31" s="230"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33">
        <f>IF(ISBLANK(INDEX('Policy Characteristics'!F:F,MATCH($C31,'Policy Characteristics'!$C:$C,0))),"",INDEX('Policy Characteristics'!F:F,MATCH($C31,'Policy Characteristics'!$C:$C,0)))</f>
        <v>0</v>
      </c>
      <c r="M31" s="233">
        <f>IF(ISBLANK(INDEX('Policy Characteristics'!G:G,MATCH($C31,'Policy Characteristics'!$C:$C,0))),"",INDEX('Policy Characteristics'!G:G,MATCH($C31,'Policy Characteristics'!$C:$C,0)))</f>
        <v>1</v>
      </c>
      <c r="N31" s="233">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25">
      <c r="A32" s="76" t="str">
        <f>IF(ISBLANK(INDEX('Policy Characteristics'!A:A,MATCH($C32,'Policy Characteristics'!$C:$C,0))),"",INDEX('Policy Characteristics'!A:A,MATCH($C32,'Policy Characteristics'!$C:$C,0)))</f>
        <v>Transportation</v>
      </c>
      <c r="B32" s="228"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1485</v>
      </c>
      <c r="G32" s="143" t="s">
        <v>669</v>
      </c>
      <c r="H32" s="80">
        <v>330</v>
      </c>
      <c r="I32" s="241" t="s">
        <v>43</v>
      </c>
      <c r="J32" s="230"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33">
        <f>IF(ISBLANK(INDEX('Policy Characteristics'!F:F,MATCH($C32,'Policy Characteristics'!$C:$C,0))),"",INDEX('Policy Characteristics'!F:F,MATCH($C32,'Policy Characteristics'!$C:$C,0)))</f>
        <v>0</v>
      </c>
      <c r="M32" s="233">
        <f>IF(ISBLANK(INDEX('Policy Characteristics'!G:G,MATCH($C32,'Policy Characteristics'!$C:$C,0))),"",INDEX('Policy Characteristics'!G:G,MATCH($C32,'Policy Characteristics'!$C:$C,0)))</f>
        <v>1</v>
      </c>
      <c r="N32" s="233">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25">
      <c r="A33" s="76" t="str">
        <f>IF(ISBLANK(INDEX('Policy Characteristics'!A:A,MATCH($C33,'Policy Characteristics'!$C:$C,0))),"",INDEX('Policy Characteristics'!A:A,MATCH($C33,'Policy Characteristics'!$C:$C,0)))</f>
        <v>Transportation</v>
      </c>
      <c r="B33" s="228"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1485</v>
      </c>
      <c r="G33" s="143" t="s">
        <v>474</v>
      </c>
      <c r="H33" s="80">
        <v>331</v>
      </c>
      <c r="I33" s="241" t="s">
        <v>43</v>
      </c>
      <c r="J33" s="230"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33">
        <f>IF(ISBLANK(INDEX('Policy Characteristics'!F:F,MATCH($C33,'Policy Characteristics'!$C:$C,0))),"",INDEX('Policy Characteristics'!F:F,MATCH($C33,'Policy Characteristics'!$C:$C,0)))</f>
        <v>0</v>
      </c>
      <c r="M33" s="233">
        <f>IF(ISBLANK(INDEX('Policy Characteristics'!G:G,MATCH($C33,'Policy Characteristics'!$C:$C,0))),"",INDEX('Policy Characteristics'!G:G,MATCH($C33,'Policy Characteristics'!$C:$C,0)))</f>
        <v>1</v>
      </c>
      <c r="N33" s="233">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25">
      <c r="A34" s="76" t="str">
        <f>IF(ISBLANK(INDEX('Policy Characteristics'!A:A,MATCH($C34,'Policy Characteristics'!$C:$C,0))),"",INDEX('Policy Characteristics'!A:A,MATCH($C34,'Policy Characteristics'!$C:$C,0)))</f>
        <v>Transportation</v>
      </c>
      <c r="B34" s="228"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1485</v>
      </c>
      <c r="G34" s="143" t="s">
        <v>481</v>
      </c>
      <c r="H34" s="80">
        <v>332</v>
      </c>
      <c r="I34" s="241" t="s">
        <v>43</v>
      </c>
      <c r="J34" s="230"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33">
        <f>IF(ISBLANK(INDEX('Policy Characteristics'!F:F,MATCH($C34,'Policy Characteristics'!$C:$C,0))),"",INDEX('Policy Characteristics'!F:F,MATCH($C34,'Policy Characteristics'!$C:$C,0)))</f>
        <v>0</v>
      </c>
      <c r="M34" s="233">
        <f>IF(ISBLANK(INDEX('Policy Characteristics'!G:G,MATCH($C34,'Policy Characteristics'!$C:$C,0))),"",INDEX('Policy Characteristics'!G:G,MATCH($C34,'Policy Characteristics'!$C:$C,0)))</f>
        <v>1</v>
      </c>
      <c r="N34" s="233">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25">
      <c r="A35" s="76" t="str">
        <f>IF(ISBLANK(INDEX('Policy Characteristics'!A:A,MATCH($C35,'Policy Characteristics'!$C:$C,0))),"",INDEX('Policy Characteristics'!A:A,MATCH($C35,'Policy Characteristics'!$C:$C,0)))</f>
        <v>Transportation</v>
      </c>
      <c r="B35" s="228"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1485</v>
      </c>
      <c r="G35" s="143" t="s">
        <v>482</v>
      </c>
      <c r="H35" s="80">
        <v>333</v>
      </c>
      <c r="I35" s="241" t="s">
        <v>43</v>
      </c>
      <c r="J35" s="230"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33">
        <f>IF(ISBLANK(INDEX('Policy Characteristics'!F:F,MATCH($C35,'Policy Characteristics'!$C:$C,0))),"",INDEX('Policy Characteristics'!F:F,MATCH($C35,'Policy Characteristics'!$C:$C,0)))</f>
        <v>0</v>
      </c>
      <c r="M35" s="233">
        <f>IF(ISBLANK(INDEX('Policy Characteristics'!G:G,MATCH($C35,'Policy Characteristics'!$C:$C,0))),"",INDEX('Policy Characteristics'!G:G,MATCH($C35,'Policy Characteristics'!$C:$C,0)))</f>
        <v>1</v>
      </c>
      <c r="N35" s="233">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25">
      <c r="A36" s="76" t="str">
        <f>IF(ISBLANK(INDEX('Policy Characteristics'!A:A,MATCH($C36,'Policy Characteristics'!$C:$C,0))),"",INDEX('Policy Characteristics'!A:A,MATCH($C36,'Policy Characteristics'!$C:$C,0)))</f>
        <v>Transportation</v>
      </c>
      <c r="B36" s="228"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1485</v>
      </c>
      <c r="G36" s="143" t="s">
        <v>561</v>
      </c>
      <c r="H36" s="80">
        <v>334</v>
      </c>
      <c r="I36" s="241" t="s">
        <v>43</v>
      </c>
      <c r="J36" s="230"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33">
        <f>IF(ISBLANK(INDEX('Policy Characteristics'!F:F,MATCH($C36,'Policy Characteristics'!$C:$C,0))),"",INDEX('Policy Characteristics'!F:F,MATCH($C36,'Policy Characteristics'!$C:$C,0)))</f>
        <v>0</v>
      </c>
      <c r="M36" s="233">
        <f>IF(ISBLANK(INDEX('Policy Characteristics'!G:G,MATCH($C36,'Policy Characteristics'!$C:$C,0))),"",INDEX('Policy Characteristics'!G:G,MATCH($C36,'Policy Characteristics'!$C:$C,0)))</f>
        <v>1</v>
      </c>
      <c r="N36" s="233">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25">
      <c r="A37" s="76" t="str">
        <f>IF(ISBLANK(INDEX('Policy Characteristics'!A:A,MATCH($C37,'Policy Characteristics'!$C:$C,0))),"",INDEX('Policy Characteristics'!A:A,MATCH($C37,'Policy Characteristics'!$C:$C,0)))</f>
        <v>Transportation</v>
      </c>
      <c r="B37" s="228"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1485</v>
      </c>
      <c r="G37" s="143" t="s">
        <v>484</v>
      </c>
      <c r="H37" s="80">
        <v>335</v>
      </c>
      <c r="I37" s="229" t="s">
        <v>44</v>
      </c>
      <c r="J37" s="230"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33">
        <f>IF(ISBLANK(INDEX('Policy Characteristics'!F:F,MATCH($C37,'Policy Characteristics'!$C:$C,0))),"",INDEX('Policy Characteristics'!F:F,MATCH($C37,'Policy Characteristics'!$C:$C,0)))</f>
        <v>0</v>
      </c>
      <c r="M37" s="233">
        <f>IF(ISBLANK(INDEX('Policy Characteristics'!G:G,MATCH($C37,'Policy Characteristics'!$C:$C,0))),"",INDEX('Policy Characteristics'!G:G,MATCH($C37,'Policy Characteristics'!$C:$C,0)))</f>
        <v>1</v>
      </c>
      <c r="N37" s="233">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25">
      <c r="A38" s="76" t="str">
        <f>IF(ISBLANK(INDEX('Policy Characteristics'!A:A,MATCH($C38,'Policy Characteristics'!$C:$C,0))),"",INDEX('Policy Characteristics'!A:A,MATCH($C38,'Policy Characteristics'!$C:$C,0)))</f>
        <v>Transportation</v>
      </c>
      <c r="B38" s="228"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1485</v>
      </c>
      <c r="G38" s="143" t="s">
        <v>485</v>
      </c>
      <c r="H38" s="80">
        <v>336</v>
      </c>
      <c r="I38" s="241" t="s">
        <v>43</v>
      </c>
      <c r="J38" s="230"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33">
        <f>IF(ISBLANK(INDEX('Policy Characteristics'!F:F,MATCH($C38,'Policy Characteristics'!$C:$C,0))),"",INDEX('Policy Characteristics'!F:F,MATCH($C38,'Policy Characteristics'!$C:$C,0)))</f>
        <v>0</v>
      </c>
      <c r="M38" s="233">
        <f>IF(ISBLANK(INDEX('Policy Characteristics'!G:G,MATCH($C38,'Policy Characteristics'!$C:$C,0))),"",INDEX('Policy Characteristics'!G:G,MATCH($C38,'Policy Characteristics'!$C:$C,0)))</f>
        <v>1</v>
      </c>
      <c r="N38" s="233">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25">
      <c r="A39" s="76" t="str">
        <f>IF(ISBLANK(INDEX('Policy Characteristics'!A:A,MATCH($C39,'Policy Characteristics'!$C:$C,0))),"",INDEX('Policy Characteristics'!A:A,MATCH($C39,'Policy Characteristics'!$C:$C,0)))</f>
        <v>Transportation</v>
      </c>
      <c r="B39" s="228"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1485</v>
      </c>
      <c r="G39" s="143" t="s">
        <v>486</v>
      </c>
      <c r="H39" s="80">
        <v>337</v>
      </c>
      <c r="I39" s="241" t="s">
        <v>43</v>
      </c>
      <c r="J39" s="230"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33">
        <f>IF(ISBLANK(INDEX('Policy Characteristics'!F:F,MATCH($C39,'Policy Characteristics'!$C:$C,0))),"",INDEX('Policy Characteristics'!F:F,MATCH($C39,'Policy Characteristics'!$C:$C,0)))</f>
        <v>0</v>
      </c>
      <c r="M39" s="233">
        <f>IF(ISBLANK(INDEX('Policy Characteristics'!G:G,MATCH($C39,'Policy Characteristics'!$C:$C,0))),"",INDEX('Policy Characteristics'!G:G,MATCH($C39,'Policy Characteristics'!$C:$C,0)))</f>
        <v>1</v>
      </c>
      <c r="N39" s="233">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25">
      <c r="A40" s="76" t="str">
        <f>IF(ISBLANK(INDEX('Policy Characteristics'!A:A,MATCH($C40,'Policy Characteristics'!$C:$C,0))),"",INDEX('Policy Characteristics'!A:A,MATCH($C40,'Policy Characteristics'!$C:$C,0)))</f>
        <v>Transportation</v>
      </c>
      <c r="B40" s="228"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1485</v>
      </c>
      <c r="G40" s="143" t="s">
        <v>487</v>
      </c>
      <c r="H40" s="80">
        <v>338</v>
      </c>
      <c r="I40" s="229" t="s">
        <v>44</v>
      </c>
      <c r="J40" s="230"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33">
        <f>IF(ISBLANK(INDEX('Policy Characteristics'!F:F,MATCH($C40,'Policy Characteristics'!$C:$C,0))),"",INDEX('Policy Characteristics'!F:F,MATCH($C40,'Policy Characteristics'!$C:$C,0)))</f>
        <v>0</v>
      </c>
      <c r="M40" s="233">
        <f>IF(ISBLANK(INDEX('Policy Characteristics'!G:G,MATCH($C40,'Policy Characteristics'!$C:$C,0))),"",INDEX('Policy Characteristics'!G:G,MATCH($C40,'Policy Characteristics'!$C:$C,0)))</f>
        <v>1</v>
      </c>
      <c r="N40" s="233">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25">
      <c r="A41" s="76" t="str">
        <f>IF(ISBLANK(INDEX('Policy Characteristics'!A:A,MATCH($C41,'Policy Characteristics'!$C:$C,0))),"",INDEX('Policy Characteristics'!A:A,MATCH($C41,'Policy Characteristics'!$C:$C,0)))</f>
        <v>Transportation</v>
      </c>
      <c r="B41" s="228"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1485</v>
      </c>
      <c r="G41" s="143" t="s">
        <v>488</v>
      </c>
      <c r="H41" s="80">
        <v>339</v>
      </c>
      <c r="I41" s="229" t="s">
        <v>44</v>
      </c>
      <c r="J41" s="230"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33">
        <f>IF(ISBLANK(INDEX('Policy Characteristics'!F:F,MATCH($C41,'Policy Characteristics'!$C:$C,0))),"",INDEX('Policy Characteristics'!F:F,MATCH($C41,'Policy Characteristics'!$C:$C,0)))</f>
        <v>0</v>
      </c>
      <c r="M41" s="233">
        <f>IF(ISBLANK(INDEX('Policy Characteristics'!G:G,MATCH($C41,'Policy Characteristics'!$C:$C,0))),"",INDEX('Policy Characteristics'!G:G,MATCH($C41,'Policy Characteristics'!$C:$C,0)))</f>
        <v>1</v>
      </c>
      <c r="N41" s="233">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25">
      <c r="A42" s="76" t="str">
        <f>IF(ISBLANK(INDEX('Policy Characteristics'!A:A,MATCH($C42,'Policy Characteristics'!$C:$C,0))),"",INDEX('Policy Characteristics'!A:A,MATCH($C42,'Policy Characteristics'!$C:$C,0)))</f>
        <v>Transportation</v>
      </c>
      <c r="B42" s="228"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1486</v>
      </c>
      <c r="G42" s="143" t="s">
        <v>669</v>
      </c>
      <c r="H42" s="80">
        <v>340</v>
      </c>
      <c r="I42" s="241" t="s">
        <v>43</v>
      </c>
      <c r="J42" s="230"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33">
        <f>IF(ISBLANK(INDEX('Policy Characteristics'!F:F,MATCH($C42,'Policy Characteristics'!$C:$C,0))),"",INDEX('Policy Characteristics'!F:F,MATCH($C42,'Policy Characteristics'!$C:$C,0)))</f>
        <v>0</v>
      </c>
      <c r="M42" s="233">
        <f>IF(ISBLANK(INDEX('Policy Characteristics'!G:G,MATCH($C42,'Policy Characteristics'!$C:$C,0))),"",INDEX('Policy Characteristics'!G:G,MATCH($C42,'Policy Characteristics'!$C:$C,0)))</f>
        <v>1</v>
      </c>
      <c r="N42" s="233">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25">
      <c r="A43" s="76" t="str">
        <f>IF(ISBLANK(INDEX('Policy Characteristics'!A:A,MATCH($C43,'Policy Characteristics'!$C:$C,0))),"",INDEX('Policy Characteristics'!A:A,MATCH($C43,'Policy Characteristics'!$C:$C,0)))</f>
        <v>Transportation</v>
      </c>
      <c r="B43" s="228"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1486</v>
      </c>
      <c r="G43" s="143" t="s">
        <v>474</v>
      </c>
      <c r="H43" s="80">
        <v>341</v>
      </c>
      <c r="I43" s="241" t="s">
        <v>43</v>
      </c>
      <c r="J43" s="230"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33">
        <f>IF(ISBLANK(INDEX('Policy Characteristics'!F:F,MATCH($C43,'Policy Characteristics'!$C:$C,0))),"",INDEX('Policy Characteristics'!F:F,MATCH($C43,'Policy Characteristics'!$C:$C,0)))</f>
        <v>0</v>
      </c>
      <c r="M43" s="233">
        <f>IF(ISBLANK(INDEX('Policy Characteristics'!G:G,MATCH($C43,'Policy Characteristics'!$C:$C,0))),"",INDEX('Policy Characteristics'!G:G,MATCH($C43,'Policy Characteristics'!$C:$C,0)))</f>
        <v>1</v>
      </c>
      <c r="N43" s="233">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25">
      <c r="A44" s="76" t="str">
        <f>IF(ISBLANK(INDEX('Policy Characteristics'!A:A,MATCH($C44,'Policy Characteristics'!$C:$C,0))),"",INDEX('Policy Characteristics'!A:A,MATCH($C44,'Policy Characteristics'!$C:$C,0)))</f>
        <v>Transportation</v>
      </c>
      <c r="B44" s="228"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1486</v>
      </c>
      <c r="G44" s="143" t="s">
        <v>481</v>
      </c>
      <c r="H44" s="80">
        <v>342</v>
      </c>
      <c r="I44" s="241" t="s">
        <v>43</v>
      </c>
      <c r="J44" s="230"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33">
        <f>IF(ISBLANK(INDEX('Policy Characteristics'!F:F,MATCH($C44,'Policy Characteristics'!$C:$C,0))),"",INDEX('Policy Characteristics'!F:F,MATCH($C44,'Policy Characteristics'!$C:$C,0)))</f>
        <v>0</v>
      </c>
      <c r="M44" s="233">
        <f>IF(ISBLANK(INDEX('Policy Characteristics'!G:G,MATCH($C44,'Policy Characteristics'!$C:$C,0))),"",INDEX('Policy Characteristics'!G:G,MATCH($C44,'Policy Characteristics'!$C:$C,0)))</f>
        <v>1</v>
      </c>
      <c r="N44" s="233">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25">
      <c r="A45" s="76" t="str">
        <f>IF(ISBLANK(INDEX('Policy Characteristics'!A:A,MATCH($C45,'Policy Characteristics'!$C:$C,0))),"",INDEX('Policy Characteristics'!A:A,MATCH($C45,'Policy Characteristics'!$C:$C,0)))</f>
        <v>Transportation</v>
      </c>
      <c r="B45" s="228"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1486</v>
      </c>
      <c r="G45" s="143" t="s">
        <v>482</v>
      </c>
      <c r="H45" s="80">
        <v>343</v>
      </c>
      <c r="I45" s="241" t="s">
        <v>43</v>
      </c>
      <c r="J45" s="230"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33">
        <f>IF(ISBLANK(INDEX('Policy Characteristics'!F:F,MATCH($C45,'Policy Characteristics'!$C:$C,0))),"",INDEX('Policy Characteristics'!F:F,MATCH($C45,'Policy Characteristics'!$C:$C,0)))</f>
        <v>0</v>
      </c>
      <c r="M45" s="233">
        <f>IF(ISBLANK(INDEX('Policy Characteristics'!G:G,MATCH($C45,'Policy Characteristics'!$C:$C,0))),"",INDEX('Policy Characteristics'!G:G,MATCH($C45,'Policy Characteristics'!$C:$C,0)))</f>
        <v>1</v>
      </c>
      <c r="N45" s="233">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25">
      <c r="A46" s="76" t="str">
        <f>IF(ISBLANK(INDEX('Policy Characteristics'!A:A,MATCH($C46,'Policy Characteristics'!$C:$C,0))),"",INDEX('Policy Characteristics'!A:A,MATCH($C46,'Policy Characteristics'!$C:$C,0)))</f>
        <v>Transportation</v>
      </c>
      <c r="B46" s="228"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1486</v>
      </c>
      <c r="G46" s="143" t="s">
        <v>561</v>
      </c>
      <c r="H46" s="80">
        <v>344</v>
      </c>
      <c r="I46" s="241" t="s">
        <v>43</v>
      </c>
      <c r="J46" s="230"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33">
        <f>IF(ISBLANK(INDEX('Policy Characteristics'!F:F,MATCH($C46,'Policy Characteristics'!$C:$C,0))),"",INDEX('Policy Characteristics'!F:F,MATCH($C46,'Policy Characteristics'!$C:$C,0)))</f>
        <v>0</v>
      </c>
      <c r="M46" s="233">
        <f>IF(ISBLANK(INDEX('Policy Characteristics'!G:G,MATCH($C46,'Policy Characteristics'!$C:$C,0))),"",INDEX('Policy Characteristics'!G:G,MATCH($C46,'Policy Characteristics'!$C:$C,0)))</f>
        <v>1</v>
      </c>
      <c r="N46" s="233">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25">
      <c r="A47" s="76" t="str">
        <f>IF(ISBLANK(INDEX('Policy Characteristics'!A:A,MATCH($C47,'Policy Characteristics'!$C:$C,0))),"",INDEX('Policy Characteristics'!A:A,MATCH($C47,'Policy Characteristics'!$C:$C,0)))</f>
        <v>Transportation</v>
      </c>
      <c r="B47" s="228"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1486</v>
      </c>
      <c r="G47" s="143" t="s">
        <v>484</v>
      </c>
      <c r="H47" s="80">
        <v>345</v>
      </c>
      <c r="I47" s="229" t="s">
        <v>44</v>
      </c>
      <c r="J47" s="230"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33">
        <f>IF(ISBLANK(INDEX('Policy Characteristics'!F:F,MATCH($C47,'Policy Characteristics'!$C:$C,0))),"",INDEX('Policy Characteristics'!F:F,MATCH($C47,'Policy Characteristics'!$C:$C,0)))</f>
        <v>0</v>
      </c>
      <c r="M47" s="233">
        <f>IF(ISBLANK(INDEX('Policy Characteristics'!G:G,MATCH($C47,'Policy Characteristics'!$C:$C,0))),"",INDEX('Policy Characteristics'!G:G,MATCH($C47,'Policy Characteristics'!$C:$C,0)))</f>
        <v>1</v>
      </c>
      <c r="N47" s="233">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25">
      <c r="A48" s="76" t="str">
        <f>IF(ISBLANK(INDEX('Policy Characteristics'!A:A,MATCH($C48,'Policy Characteristics'!$C:$C,0))),"",INDEX('Policy Characteristics'!A:A,MATCH($C48,'Policy Characteristics'!$C:$C,0)))</f>
        <v>Transportation</v>
      </c>
      <c r="B48" s="228"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1486</v>
      </c>
      <c r="G48" s="143" t="s">
        <v>485</v>
      </c>
      <c r="H48" s="80">
        <v>346</v>
      </c>
      <c r="I48" s="241" t="s">
        <v>43</v>
      </c>
      <c r="J48" s="230"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33">
        <f>IF(ISBLANK(INDEX('Policy Characteristics'!F:F,MATCH($C48,'Policy Characteristics'!$C:$C,0))),"",INDEX('Policy Characteristics'!F:F,MATCH($C48,'Policy Characteristics'!$C:$C,0)))</f>
        <v>0</v>
      </c>
      <c r="M48" s="233">
        <f>IF(ISBLANK(INDEX('Policy Characteristics'!G:G,MATCH($C48,'Policy Characteristics'!$C:$C,0))),"",INDEX('Policy Characteristics'!G:G,MATCH($C48,'Policy Characteristics'!$C:$C,0)))</f>
        <v>1</v>
      </c>
      <c r="N48" s="233">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25">
      <c r="A49" s="76" t="str">
        <f>IF(ISBLANK(INDEX('Policy Characteristics'!A:A,MATCH($C49,'Policy Characteristics'!$C:$C,0))),"",INDEX('Policy Characteristics'!A:A,MATCH($C49,'Policy Characteristics'!$C:$C,0)))</f>
        <v>Transportation</v>
      </c>
      <c r="B49" s="228"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1486</v>
      </c>
      <c r="G49" s="143" t="s">
        <v>486</v>
      </c>
      <c r="H49" s="80">
        <v>347</v>
      </c>
      <c r="I49" s="241" t="s">
        <v>43</v>
      </c>
      <c r="J49" s="230"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33">
        <f>IF(ISBLANK(INDEX('Policy Characteristics'!F:F,MATCH($C49,'Policy Characteristics'!$C:$C,0))),"",INDEX('Policy Characteristics'!F:F,MATCH($C49,'Policy Characteristics'!$C:$C,0)))</f>
        <v>0</v>
      </c>
      <c r="M49" s="233">
        <f>IF(ISBLANK(INDEX('Policy Characteristics'!G:G,MATCH($C49,'Policy Characteristics'!$C:$C,0))),"",INDEX('Policy Characteristics'!G:G,MATCH($C49,'Policy Characteristics'!$C:$C,0)))</f>
        <v>1</v>
      </c>
      <c r="N49" s="233">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25">
      <c r="A50" s="76" t="str">
        <f>IF(ISBLANK(INDEX('Policy Characteristics'!A:A,MATCH($C50,'Policy Characteristics'!$C:$C,0))),"",INDEX('Policy Characteristics'!A:A,MATCH($C50,'Policy Characteristics'!$C:$C,0)))</f>
        <v>Transportation</v>
      </c>
      <c r="B50" s="228"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1486</v>
      </c>
      <c r="G50" s="143" t="s">
        <v>487</v>
      </c>
      <c r="H50" s="80">
        <v>348</v>
      </c>
      <c r="I50" s="229" t="s">
        <v>44</v>
      </c>
      <c r="J50" s="230"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33">
        <f>IF(ISBLANK(INDEX('Policy Characteristics'!F:F,MATCH($C50,'Policy Characteristics'!$C:$C,0))),"",INDEX('Policy Characteristics'!F:F,MATCH($C50,'Policy Characteristics'!$C:$C,0)))</f>
        <v>0</v>
      </c>
      <c r="M50" s="233">
        <f>IF(ISBLANK(INDEX('Policy Characteristics'!G:G,MATCH($C50,'Policy Characteristics'!$C:$C,0))),"",INDEX('Policy Characteristics'!G:G,MATCH($C50,'Policy Characteristics'!$C:$C,0)))</f>
        <v>1</v>
      </c>
      <c r="N50" s="233">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25">
      <c r="A51" s="76" t="str">
        <f>IF(ISBLANK(INDEX('Policy Characteristics'!A:A,MATCH($C51,'Policy Characteristics'!$C:$C,0))),"",INDEX('Policy Characteristics'!A:A,MATCH($C51,'Policy Characteristics'!$C:$C,0)))</f>
        <v>Transportation</v>
      </c>
      <c r="B51" s="228"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1486</v>
      </c>
      <c r="G51" s="143" t="s">
        <v>488</v>
      </c>
      <c r="H51" s="80">
        <v>349</v>
      </c>
      <c r="I51" s="229" t="s">
        <v>44</v>
      </c>
      <c r="J51" s="230"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33">
        <f>IF(ISBLANK(INDEX('Policy Characteristics'!F:F,MATCH($C51,'Policy Characteristics'!$C:$C,0))),"",INDEX('Policy Characteristics'!F:F,MATCH($C51,'Policy Characteristics'!$C:$C,0)))</f>
        <v>0</v>
      </c>
      <c r="M51" s="233">
        <f>IF(ISBLANK(INDEX('Policy Characteristics'!G:G,MATCH($C51,'Policy Characteristics'!$C:$C,0))),"",INDEX('Policy Characteristics'!G:G,MATCH($C51,'Policy Characteristics'!$C:$C,0)))</f>
        <v>1</v>
      </c>
      <c r="N51" s="233">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25">
      <c r="A52" s="76" t="str">
        <f>IF(ISBLANK(INDEX('Policy Characteristics'!A:A,MATCH($C52,'Policy Characteristics'!$C:$C,0))),"",INDEX('Policy Characteristics'!A:A,MATCH($C52,'Policy Characteristics'!$C:$C,0)))</f>
        <v>Transportation</v>
      </c>
      <c r="B52" s="228"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1487</v>
      </c>
      <c r="G52" s="143" t="s">
        <v>669</v>
      </c>
      <c r="H52" s="80">
        <v>350</v>
      </c>
      <c r="I52" s="241" t="s">
        <v>43</v>
      </c>
      <c r="J52" s="230"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33">
        <f>IF(ISBLANK(INDEX('Policy Characteristics'!F:F,MATCH($C52,'Policy Characteristics'!$C:$C,0))),"",INDEX('Policy Characteristics'!F:F,MATCH($C52,'Policy Characteristics'!$C:$C,0)))</f>
        <v>0</v>
      </c>
      <c r="M52" s="233">
        <f>IF(ISBLANK(INDEX('Policy Characteristics'!G:G,MATCH($C52,'Policy Characteristics'!$C:$C,0))),"",INDEX('Policy Characteristics'!G:G,MATCH($C52,'Policy Characteristics'!$C:$C,0)))</f>
        <v>1</v>
      </c>
      <c r="N52" s="233">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25">
      <c r="A53" s="76" t="str">
        <f>IF(ISBLANK(INDEX('Policy Characteristics'!A:A,MATCH($C53,'Policy Characteristics'!$C:$C,0))),"",INDEX('Policy Characteristics'!A:A,MATCH($C53,'Policy Characteristics'!$C:$C,0)))</f>
        <v>Transportation</v>
      </c>
      <c r="B53" s="228"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1487</v>
      </c>
      <c r="G53" s="143" t="s">
        <v>474</v>
      </c>
      <c r="H53" s="80">
        <v>351</v>
      </c>
      <c r="I53" s="241" t="s">
        <v>43</v>
      </c>
      <c r="J53" s="230"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33">
        <f>IF(ISBLANK(INDEX('Policy Characteristics'!F:F,MATCH($C53,'Policy Characteristics'!$C:$C,0))),"",INDEX('Policy Characteristics'!F:F,MATCH($C53,'Policy Characteristics'!$C:$C,0)))</f>
        <v>0</v>
      </c>
      <c r="M53" s="233">
        <f>IF(ISBLANK(INDEX('Policy Characteristics'!G:G,MATCH($C53,'Policy Characteristics'!$C:$C,0))),"",INDEX('Policy Characteristics'!G:G,MATCH($C53,'Policy Characteristics'!$C:$C,0)))</f>
        <v>1</v>
      </c>
      <c r="N53" s="233">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25">
      <c r="A54" s="76" t="str">
        <f>IF(ISBLANK(INDEX('Policy Characteristics'!A:A,MATCH($C54,'Policy Characteristics'!$C:$C,0))),"",INDEX('Policy Characteristics'!A:A,MATCH($C54,'Policy Characteristics'!$C:$C,0)))</f>
        <v>Transportation</v>
      </c>
      <c r="B54" s="228"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1487</v>
      </c>
      <c r="G54" s="143" t="s">
        <v>481</v>
      </c>
      <c r="H54" s="80">
        <v>352</v>
      </c>
      <c r="I54" s="241" t="s">
        <v>43</v>
      </c>
      <c r="J54" s="230"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33">
        <f>IF(ISBLANK(INDEX('Policy Characteristics'!F:F,MATCH($C54,'Policy Characteristics'!$C:$C,0))),"",INDEX('Policy Characteristics'!F:F,MATCH($C54,'Policy Characteristics'!$C:$C,0)))</f>
        <v>0</v>
      </c>
      <c r="M54" s="233">
        <f>IF(ISBLANK(INDEX('Policy Characteristics'!G:G,MATCH($C54,'Policy Characteristics'!$C:$C,0))),"",INDEX('Policy Characteristics'!G:G,MATCH($C54,'Policy Characteristics'!$C:$C,0)))</f>
        <v>1</v>
      </c>
      <c r="N54" s="233">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25">
      <c r="A55" s="76" t="str">
        <f>IF(ISBLANK(INDEX('Policy Characteristics'!A:A,MATCH($C55,'Policy Characteristics'!$C:$C,0))),"",INDEX('Policy Characteristics'!A:A,MATCH($C55,'Policy Characteristics'!$C:$C,0)))</f>
        <v>Transportation</v>
      </c>
      <c r="B55" s="228"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1487</v>
      </c>
      <c r="G55" s="143" t="s">
        <v>482</v>
      </c>
      <c r="H55" s="80">
        <v>353</v>
      </c>
      <c r="I55" s="241" t="s">
        <v>43</v>
      </c>
      <c r="J55" s="230"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33">
        <f>IF(ISBLANK(INDEX('Policy Characteristics'!F:F,MATCH($C55,'Policy Characteristics'!$C:$C,0))),"",INDEX('Policy Characteristics'!F:F,MATCH($C55,'Policy Characteristics'!$C:$C,0)))</f>
        <v>0</v>
      </c>
      <c r="M55" s="233">
        <f>IF(ISBLANK(INDEX('Policy Characteristics'!G:G,MATCH($C55,'Policy Characteristics'!$C:$C,0))),"",INDEX('Policy Characteristics'!G:G,MATCH($C55,'Policy Characteristics'!$C:$C,0)))</f>
        <v>1</v>
      </c>
      <c r="N55" s="233">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25">
      <c r="A56" s="76" t="str">
        <f>IF(ISBLANK(INDEX('Policy Characteristics'!A:A,MATCH($C56,'Policy Characteristics'!$C:$C,0))),"",INDEX('Policy Characteristics'!A:A,MATCH($C56,'Policy Characteristics'!$C:$C,0)))</f>
        <v>Transportation</v>
      </c>
      <c r="B56" s="228"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1487</v>
      </c>
      <c r="G56" s="143" t="s">
        <v>561</v>
      </c>
      <c r="H56" s="80">
        <v>354</v>
      </c>
      <c r="I56" s="241" t="s">
        <v>43</v>
      </c>
      <c r="J56" s="230"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33">
        <f>IF(ISBLANK(INDEX('Policy Characteristics'!F:F,MATCH($C56,'Policy Characteristics'!$C:$C,0))),"",INDEX('Policy Characteristics'!F:F,MATCH($C56,'Policy Characteristics'!$C:$C,0)))</f>
        <v>0</v>
      </c>
      <c r="M56" s="233">
        <f>IF(ISBLANK(INDEX('Policy Characteristics'!G:G,MATCH($C56,'Policy Characteristics'!$C:$C,0))),"",INDEX('Policy Characteristics'!G:G,MATCH($C56,'Policy Characteristics'!$C:$C,0)))</f>
        <v>1</v>
      </c>
      <c r="N56" s="233">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25">
      <c r="A57" s="76" t="str">
        <f>IF(ISBLANK(INDEX('Policy Characteristics'!A:A,MATCH($C57,'Policy Characteristics'!$C:$C,0))),"",INDEX('Policy Characteristics'!A:A,MATCH($C57,'Policy Characteristics'!$C:$C,0)))</f>
        <v>Transportation</v>
      </c>
      <c r="B57" s="228"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1487</v>
      </c>
      <c r="G57" s="143" t="s">
        <v>484</v>
      </c>
      <c r="H57" s="80">
        <v>355</v>
      </c>
      <c r="I57" s="241" t="s">
        <v>43</v>
      </c>
      <c r="J57" s="230"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33">
        <f>IF(ISBLANK(INDEX('Policy Characteristics'!F:F,MATCH($C57,'Policy Characteristics'!$C:$C,0))),"",INDEX('Policy Characteristics'!F:F,MATCH($C57,'Policy Characteristics'!$C:$C,0)))</f>
        <v>0</v>
      </c>
      <c r="M57" s="233">
        <f>IF(ISBLANK(INDEX('Policy Characteristics'!G:G,MATCH($C57,'Policy Characteristics'!$C:$C,0))),"",INDEX('Policy Characteristics'!G:G,MATCH($C57,'Policy Characteristics'!$C:$C,0)))</f>
        <v>1</v>
      </c>
      <c r="N57" s="233">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25">
      <c r="A58" s="76" t="str">
        <f>IF(ISBLANK(INDEX('Policy Characteristics'!A:A,MATCH($C58,'Policy Characteristics'!$C:$C,0))),"",INDEX('Policy Characteristics'!A:A,MATCH($C58,'Policy Characteristics'!$C:$C,0)))</f>
        <v>Transportation</v>
      </c>
      <c r="B58" s="228"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1487</v>
      </c>
      <c r="G58" s="143" t="s">
        <v>485</v>
      </c>
      <c r="H58" s="80">
        <v>356</v>
      </c>
      <c r="I58" s="241" t="s">
        <v>43</v>
      </c>
      <c r="J58" s="230"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33">
        <f>IF(ISBLANK(INDEX('Policy Characteristics'!F:F,MATCH($C58,'Policy Characteristics'!$C:$C,0))),"",INDEX('Policy Characteristics'!F:F,MATCH($C58,'Policy Characteristics'!$C:$C,0)))</f>
        <v>0</v>
      </c>
      <c r="M58" s="233">
        <f>IF(ISBLANK(INDEX('Policy Characteristics'!G:G,MATCH($C58,'Policy Characteristics'!$C:$C,0))),"",INDEX('Policy Characteristics'!G:G,MATCH($C58,'Policy Characteristics'!$C:$C,0)))</f>
        <v>1</v>
      </c>
      <c r="N58" s="233">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25">
      <c r="A59" s="76" t="str">
        <f>IF(ISBLANK(INDEX('Policy Characteristics'!A:A,MATCH($C59,'Policy Characteristics'!$C:$C,0))),"",INDEX('Policy Characteristics'!A:A,MATCH($C59,'Policy Characteristics'!$C:$C,0)))</f>
        <v>Transportation</v>
      </c>
      <c r="B59" s="228"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1487</v>
      </c>
      <c r="G59" s="143" t="s">
        <v>486</v>
      </c>
      <c r="H59" s="80">
        <v>357</v>
      </c>
      <c r="I59" s="241" t="s">
        <v>43</v>
      </c>
      <c r="J59" s="230"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33">
        <f>IF(ISBLANK(INDEX('Policy Characteristics'!F:F,MATCH($C59,'Policy Characteristics'!$C:$C,0))),"",INDEX('Policy Characteristics'!F:F,MATCH($C59,'Policy Characteristics'!$C:$C,0)))</f>
        <v>0</v>
      </c>
      <c r="M59" s="233">
        <f>IF(ISBLANK(INDEX('Policy Characteristics'!G:G,MATCH($C59,'Policy Characteristics'!$C:$C,0))),"",INDEX('Policy Characteristics'!G:G,MATCH($C59,'Policy Characteristics'!$C:$C,0)))</f>
        <v>1</v>
      </c>
      <c r="N59" s="233">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25">
      <c r="A60" s="76" t="str">
        <f>IF(ISBLANK(INDEX('Policy Characteristics'!A:A,MATCH($C60,'Policy Characteristics'!$C:$C,0))),"",INDEX('Policy Characteristics'!A:A,MATCH($C60,'Policy Characteristics'!$C:$C,0)))</f>
        <v>Transportation</v>
      </c>
      <c r="B60" s="228"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1487</v>
      </c>
      <c r="G60" s="143" t="s">
        <v>487</v>
      </c>
      <c r="H60" s="80">
        <v>358</v>
      </c>
      <c r="I60" s="229" t="s">
        <v>44</v>
      </c>
      <c r="J60" s="230"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33">
        <f>IF(ISBLANK(INDEX('Policy Characteristics'!F:F,MATCH($C60,'Policy Characteristics'!$C:$C,0))),"",INDEX('Policy Characteristics'!F:F,MATCH($C60,'Policy Characteristics'!$C:$C,0)))</f>
        <v>0</v>
      </c>
      <c r="M60" s="233">
        <f>IF(ISBLANK(INDEX('Policy Characteristics'!G:G,MATCH($C60,'Policy Characteristics'!$C:$C,0))),"",INDEX('Policy Characteristics'!G:G,MATCH($C60,'Policy Characteristics'!$C:$C,0)))</f>
        <v>1</v>
      </c>
      <c r="N60" s="233">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25">
      <c r="A61" s="76" t="str">
        <f>IF(ISBLANK(INDEX('Policy Characteristics'!A:A,MATCH($C61,'Policy Characteristics'!$C:$C,0))),"",INDEX('Policy Characteristics'!A:A,MATCH($C61,'Policy Characteristics'!$C:$C,0)))</f>
        <v>Transportation</v>
      </c>
      <c r="B61" s="228"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1487</v>
      </c>
      <c r="G61" s="143" t="s">
        <v>488</v>
      </c>
      <c r="H61" s="80">
        <v>359</v>
      </c>
      <c r="I61" s="229" t="s">
        <v>44</v>
      </c>
      <c r="J61" s="230"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33">
        <f>IF(ISBLANK(INDEX('Policy Characteristics'!F:F,MATCH($C61,'Policy Characteristics'!$C:$C,0))),"",INDEX('Policy Characteristics'!F:F,MATCH($C61,'Policy Characteristics'!$C:$C,0)))</f>
        <v>0</v>
      </c>
      <c r="M61" s="233">
        <f>IF(ISBLANK(INDEX('Policy Characteristics'!G:G,MATCH($C61,'Policy Characteristics'!$C:$C,0))),"",INDEX('Policy Characteristics'!G:G,MATCH($C61,'Policy Characteristics'!$C:$C,0)))</f>
        <v>1</v>
      </c>
      <c r="N61" s="233">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25">
      <c r="A62" s="76" t="str">
        <f>IF(ISBLANK(INDEX('Policy Characteristics'!A:A,MATCH($C62,'Policy Characteristics'!$C:$C,0))),"",INDEX('Policy Characteristics'!A:A,MATCH($C62,'Policy Characteristics'!$C:$C,0)))</f>
        <v>Transportation</v>
      </c>
      <c r="B62" s="228" t="str">
        <f>IF(ISBLANK(INDEX('Policy Characteristics'!B:B,MATCH($C62,'Policy Characteristics'!$C:$C,0))),"",INDEX('Policy Characteristics'!B:B,MATCH($C62,'Policy Characteristics'!$C:$C,0)))</f>
        <v>Electric Vehicle Charger Deployment</v>
      </c>
      <c r="C62" t="s">
        <v>1636</v>
      </c>
      <c r="H62" s="80">
        <v>360</v>
      </c>
      <c r="I62" s="229" t="s">
        <v>43</v>
      </c>
      <c r="J62" s="230"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decreasing the availability of chargers relative to the BAU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25">
      <c r="A63" s="76" t="str">
        <f>IF(ISBLANK(INDEX('Policy Characteristics'!A:A,MATCH($C63,'Policy Characteristics'!$C:$C,0))),"",INDEX('Policy Characteristics'!A:A,MATCH($C63,'Policy Characteristics'!$C:$C,0)))</f>
        <v>Transportation</v>
      </c>
      <c r="B63" s="228" t="str">
        <f>IF(ISBLANK(INDEX('Policy Characteristics'!B:B,MATCH($C63,'Policy Characteristics'!$C:$C,0))),"",INDEX('Policy Characteristics'!B:B,MATCH($C63,'Policy Characteristics'!$C:$C,0)))</f>
        <v>Passenger Vehicle Subsidy</v>
      </c>
      <c r="C63" t="s">
        <v>1615</v>
      </c>
      <c r="D63" s="88" t="s">
        <v>37</v>
      </c>
      <c r="E63" s="88" t="s">
        <v>491</v>
      </c>
      <c r="F63" s="143" t="s">
        <v>1491</v>
      </c>
      <c r="G63" s="88" t="s">
        <v>1621</v>
      </c>
      <c r="H63" s="80">
        <v>189</v>
      </c>
      <c r="I63" s="241" t="s">
        <v>43</v>
      </c>
      <c r="J63" s="230"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33">
        <f>IF(ISBLANK(INDEX('Policy Characteristics'!F:F,MATCH($C63,'Policy Characteristics'!$C:$C,0))),"",INDEX('Policy Characteristics'!F:F,MATCH($C63,'Policy Characteristics'!$C:$C,0)))</f>
        <v>-45000</v>
      </c>
      <c r="M63" s="233">
        <f>IF(ISBLANK(INDEX('Policy Characteristics'!G:G,MATCH($C63,'Policy Characteristics'!$C:$C,0))),"",INDEX('Policy Characteristics'!G:G,MATCH($C63,'Policy Characteristics'!$C:$C,0)))</f>
        <v>50000</v>
      </c>
      <c r="N63" s="233">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25">
      <c r="A64" s="76" t="str">
        <f>IF(ISBLANK(INDEX('Policy Characteristics'!A:A,MATCH($C64,'Policy Characteristics'!$C:$C,0))),"",INDEX('Policy Characteristics'!A:A,MATCH($C64,'Policy Characteristics'!$C:$C,0)))</f>
        <v>Transportation</v>
      </c>
      <c r="B64" s="228"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1491</v>
      </c>
      <c r="G64" s="143" t="s">
        <v>1622</v>
      </c>
      <c r="H64" s="15">
        <v>592</v>
      </c>
      <c r="I64" s="229" t="s">
        <v>44</v>
      </c>
      <c r="J64" s="230"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33">
        <f>IF(ISBLANK(INDEX('Policy Characteristics'!F:F,MATCH($C64,'Policy Characteristics'!$C:$C,0))),"",INDEX('Policy Characteristics'!F:F,MATCH($C64,'Policy Characteristics'!$C:$C,0)))</f>
        <v>-45000</v>
      </c>
      <c r="M64" s="233">
        <f>IF(ISBLANK(INDEX('Policy Characteristics'!G:G,MATCH($C64,'Policy Characteristics'!$C:$C,0))),"",INDEX('Policy Characteristics'!G:G,MATCH($C64,'Policy Characteristics'!$C:$C,0)))</f>
        <v>50000</v>
      </c>
      <c r="N64" s="233">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28"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1491</v>
      </c>
      <c r="G65" s="143" t="s">
        <v>1623</v>
      </c>
      <c r="H65" s="15">
        <v>593</v>
      </c>
      <c r="I65" s="229" t="s">
        <v>44</v>
      </c>
      <c r="J65" s="230"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33">
        <f>IF(ISBLANK(INDEX('Policy Characteristics'!F:F,MATCH($C65,'Policy Characteristics'!$C:$C,0))),"",INDEX('Policy Characteristics'!F:F,MATCH($C65,'Policy Characteristics'!$C:$C,0)))</f>
        <v>-45000</v>
      </c>
      <c r="M65" s="233">
        <f>IF(ISBLANK(INDEX('Policy Characteristics'!G:G,MATCH($C65,'Policy Characteristics'!$C:$C,0))),"",INDEX('Policy Characteristics'!G:G,MATCH($C65,'Policy Characteristics'!$C:$C,0)))</f>
        <v>50000</v>
      </c>
      <c r="N65" s="233">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28"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1491</v>
      </c>
      <c r="G66" s="143" t="s">
        <v>1624</v>
      </c>
      <c r="H66" s="15">
        <v>594</v>
      </c>
      <c r="I66" s="229" t="s">
        <v>44</v>
      </c>
      <c r="J66" s="230"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33">
        <f>IF(ISBLANK(INDEX('Policy Characteristics'!F:F,MATCH($C66,'Policy Characteristics'!$C:$C,0))),"",INDEX('Policy Characteristics'!F:F,MATCH($C66,'Policy Characteristics'!$C:$C,0)))</f>
        <v>-45000</v>
      </c>
      <c r="M66" s="233">
        <f>IF(ISBLANK(INDEX('Policy Characteristics'!G:G,MATCH($C66,'Policy Characteristics'!$C:$C,0))),"",INDEX('Policy Characteristics'!G:G,MATCH($C66,'Policy Characteristics'!$C:$C,0)))</f>
        <v>50000</v>
      </c>
      <c r="N66" s="233">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28"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1491</v>
      </c>
      <c r="G67" s="143" t="s">
        <v>1625</v>
      </c>
      <c r="H67" s="15">
        <v>595</v>
      </c>
      <c r="I67" s="241" t="s">
        <v>43</v>
      </c>
      <c r="J67" s="230"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33">
        <f>IF(ISBLANK(INDEX('Policy Characteristics'!F:F,MATCH($C67,'Policy Characteristics'!$C:$C,0))),"",INDEX('Policy Characteristics'!F:F,MATCH($C67,'Policy Characteristics'!$C:$C,0)))</f>
        <v>-45000</v>
      </c>
      <c r="M67" s="233">
        <f>IF(ISBLANK(INDEX('Policy Characteristics'!G:G,MATCH($C67,'Policy Characteristics'!$C:$C,0))),"",INDEX('Policy Characteristics'!G:G,MATCH($C67,'Policy Characteristics'!$C:$C,0)))</f>
        <v>50000</v>
      </c>
      <c r="N67" s="233">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28"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1491</v>
      </c>
      <c r="G68" s="143" t="s">
        <v>749</v>
      </c>
      <c r="H68" s="15">
        <v>596</v>
      </c>
      <c r="I68" s="229" t="s">
        <v>44</v>
      </c>
      <c r="J68" s="230"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33">
        <f>IF(ISBLANK(INDEX('Policy Characteristics'!F:F,MATCH($C68,'Policy Characteristics'!$C:$C,0))),"",INDEX('Policy Characteristics'!F:F,MATCH($C68,'Policy Characteristics'!$C:$C,0)))</f>
        <v>-45000</v>
      </c>
      <c r="M68" s="233">
        <f>IF(ISBLANK(INDEX('Policy Characteristics'!G:G,MATCH($C68,'Policy Characteristics'!$C:$C,0))),"",INDEX('Policy Characteristics'!G:G,MATCH($C68,'Policy Characteristics'!$C:$C,0)))</f>
        <v>50000</v>
      </c>
      <c r="N68" s="233">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28"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1491</v>
      </c>
      <c r="G69" s="143" t="s">
        <v>1626</v>
      </c>
      <c r="H69" s="15">
        <v>597</v>
      </c>
      <c r="I69" s="241" t="s">
        <v>43</v>
      </c>
      <c r="J69" s="230"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33">
        <f>IF(ISBLANK(INDEX('Policy Characteristics'!F:F,MATCH($C69,'Policy Characteristics'!$C:$C,0))),"",INDEX('Policy Characteristics'!F:F,MATCH($C69,'Policy Characteristics'!$C:$C,0)))</f>
        <v>-45000</v>
      </c>
      <c r="M69" s="233">
        <f>IF(ISBLANK(INDEX('Policy Characteristics'!G:G,MATCH($C69,'Policy Characteristics'!$C:$C,0))),"",INDEX('Policy Characteristics'!G:G,MATCH($C69,'Policy Characteristics'!$C:$C,0)))</f>
        <v>50000</v>
      </c>
      <c r="N69" s="233">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28"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1621</v>
      </c>
      <c r="H70" s="15">
        <v>598</v>
      </c>
      <c r="I70" s="241" t="s">
        <v>43</v>
      </c>
      <c r="J70" s="230"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33">
        <f>IF(ISBLANK(INDEX('Policy Characteristics'!F:F,MATCH($C70,'Policy Characteristics'!$C:$C,0))),"",INDEX('Policy Characteristics'!F:F,MATCH($C70,'Policy Characteristics'!$C:$C,0)))</f>
        <v>-45000</v>
      </c>
      <c r="M70" s="233">
        <f>IF(ISBLANK(INDEX('Policy Characteristics'!G:G,MATCH($C70,'Policy Characteristics'!$C:$C,0))),"",INDEX('Policy Characteristics'!G:G,MATCH($C70,'Policy Characteristics'!$C:$C,0)))</f>
        <v>50000</v>
      </c>
      <c r="N70" s="233">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28"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1622</v>
      </c>
      <c r="H71" s="15">
        <v>599</v>
      </c>
      <c r="I71" s="229" t="s">
        <v>44</v>
      </c>
      <c r="J71" s="230"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33">
        <f>IF(ISBLANK(INDEX('Policy Characteristics'!F:F,MATCH($C71,'Policy Characteristics'!$C:$C,0))),"",INDEX('Policy Characteristics'!F:F,MATCH($C71,'Policy Characteristics'!$C:$C,0)))</f>
        <v>-45000</v>
      </c>
      <c r="M71" s="233">
        <f>IF(ISBLANK(INDEX('Policy Characteristics'!G:G,MATCH($C71,'Policy Characteristics'!$C:$C,0))),"",INDEX('Policy Characteristics'!G:G,MATCH($C71,'Policy Characteristics'!$C:$C,0)))</f>
        <v>50000</v>
      </c>
      <c r="N71" s="233">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28"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1623</v>
      </c>
      <c r="H72" s="15">
        <v>600</v>
      </c>
      <c r="I72" s="229" t="s">
        <v>44</v>
      </c>
      <c r="J72" s="230"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33">
        <f>IF(ISBLANK(INDEX('Policy Characteristics'!F:F,MATCH($C72,'Policy Characteristics'!$C:$C,0))),"",INDEX('Policy Characteristics'!F:F,MATCH($C72,'Policy Characteristics'!$C:$C,0)))</f>
        <v>-45000</v>
      </c>
      <c r="M72" s="233">
        <f>IF(ISBLANK(INDEX('Policy Characteristics'!G:G,MATCH($C72,'Policy Characteristics'!$C:$C,0))),"",INDEX('Policy Characteristics'!G:G,MATCH($C72,'Policy Characteristics'!$C:$C,0)))</f>
        <v>50000</v>
      </c>
      <c r="N72" s="233">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28"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1624</v>
      </c>
      <c r="H73" s="15">
        <v>601</v>
      </c>
      <c r="I73" s="229" t="s">
        <v>44</v>
      </c>
      <c r="J73" s="230"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33">
        <f>IF(ISBLANK(INDEX('Policy Characteristics'!F:F,MATCH($C73,'Policy Characteristics'!$C:$C,0))),"",INDEX('Policy Characteristics'!F:F,MATCH($C73,'Policy Characteristics'!$C:$C,0)))</f>
        <v>-45000</v>
      </c>
      <c r="M73" s="233">
        <f>IF(ISBLANK(INDEX('Policy Characteristics'!G:G,MATCH($C73,'Policy Characteristics'!$C:$C,0))),"",INDEX('Policy Characteristics'!G:G,MATCH($C73,'Policy Characteristics'!$C:$C,0)))</f>
        <v>50000</v>
      </c>
      <c r="N73" s="233">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28"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1625</v>
      </c>
      <c r="H74" s="15">
        <v>602</v>
      </c>
      <c r="I74" s="241" t="s">
        <v>43</v>
      </c>
      <c r="J74" s="230"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33">
        <f>IF(ISBLANK(INDEX('Policy Characteristics'!F:F,MATCH($C74,'Policy Characteristics'!$C:$C,0))),"",INDEX('Policy Characteristics'!F:F,MATCH($C74,'Policy Characteristics'!$C:$C,0)))</f>
        <v>-45000</v>
      </c>
      <c r="M74" s="233">
        <f>IF(ISBLANK(INDEX('Policy Characteristics'!G:G,MATCH($C74,'Policy Characteristics'!$C:$C,0))),"",INDEX('Policy Characteristics'!G:G,MATCH($C74,'Policy Characteristics'!$C:$C,0)))</f>
        <v>50000</v>
      </c>
      <c r="N74" s="233">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28"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29" t="s">
        <v>44</v>
      </c>
      <c r="J75" s="230"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33">
        <f>IF(ISBLANK(INDEX('Policy Characteristics'!F:F,MATCH($C75,'Policy Characteristics'!$C:$C,0))),"",INDEX('Policy Characteristics'!F:F,MATCH($C75,'Policy Characteristics'!$C:$C,0)))</f>
        <v>-45000</v>
      </c>
      <c r="M75" s="233">
        <f>IF(ISBLANK(INDEX('Policy Characteristics'!G:G,MATCH($C75,'Policy Characteristics'!$C:$C,0))),"",INDEX('Policy Characteristics'!G:G,MATCH($C75,'Policy Characteristics'!$C:$C,0)))</f>
        <v>50000</v>
      </c>
      <c r="N75" s="233">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28"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1626</v>
      </c>
      <c r="H76" s="15">
        <v>1657</v>
      </c>
      <c r="I76" s="241" t="s">
        <v>43</v>
      </c>
      <c r="J76" s="230"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33">
        <f>IF(ISBLANK(INDEX('Policy Characteristics'!F:F,MATCH($C76,'Policy Characteristics'!$C:$C,0))),"",INDEX('Policy Characteristics'!F:F,MATCH($C76,'Policy Characteristics'!$C:$C,0)))</f>
        <v>-45000</v>
      </c>
      <c r="M76" s="233">
        <f>IF(ISBLANK(INDEX('Policy Characteristics'!G:G,MATCH($C76,'Policy Characteristics'!$C:$C,0))),"",INDEX('Policy Characteristics'!G:G,MATCH($C76,'Policy Characteristics'!$C:$C,0)))</f>
        <v>50000</v>
      </c>
      <c r="N76" s="233">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28"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1488</v>
      </c>
      <c r="G77" s="88" t="s">
        <v>1621</v>
      </c>
      <c r="H77" s="15">
        <v>1658</v>
      </c>
      <c r="I77" s="229" t="s">
        <v>44</v>
      </c>
      <c r="J77" s="230"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33">
        <f>IF(ISBLANK(INDEX('Policy Characteristics'!F:F,MATCH($C77,'Policy Characteristics'!$C:$C,0))),"",INDEX('Policy Characteristics'!F:F,MATCH($C77,'Policy Characteristics'!$C:$C,0)))</f>
        <v>-45000</v>
      </c>
      <c r="M77" s="233">
        <f>IF(ISBLANK(INDEX('Policy Characteristics'!G:G,MATCH($C77,'Policy Characteristics'!$C:$C,0))),"",INDEX('Policy Characteristics'!G:G,MATCH($C77,'Policy Characteristics'!$C:$C,0)))</f>
        <v>50000</v>
      </c>
      <c r="N77" s="233">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28"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1488</v>
      </c>
      <c r="G78" s="143" t="s">
        <v>1622</v>
      </c>
      <c r="H78" s="15">
        <v>1659</v>
      </c>
      <c r="I78" s="229" t="s">
        <v>44</v>
      </c>
      <c r="J78" s="230"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33">
        <f>IF(ISBLANK(INDEX('Policy Characteristics'!F:F,MATCH($C78,'Policy Characteristics'!$C:$C,0))),"",INDEX('Policy Characteristics'!F:F,MATCH($C78,'Policy Characteristics'!$C:$C,0)))</f>
        <v>-45000</v>
      </c>
      <c r="M78" s="233">
        <f>IF(ISBLANK(INDEX('Policy Characteristics'!G:G,MATCH($C78,'Policy Characteristics'!$C:$C,0))),"",INDEX('Policy Characteristics'!G:G,MATCH($C78,'Policy Characteristics'!$C:$C,0)))</f>
        <v>50000</v>
      </c>
      <c r="N78" s="233">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28"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1488</v>
      </c>
      <c r="G79" s="143" t="s">
        <v>1623</v>
      </c>
      <c r="H79" s="15">
        <v>1660</v>
      </c>
      <c r="I79" s="229" t="s">
        <v>44</v>
      </c>
      <c r="J79" s="230"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33">
        <f>IF(ISBLANK(INDEX('Policy Characteristics'!F:F,MATCH($C79,'Policy Characteristics'!$C:$C,0))),"",INDEX('Policy Characteristics'!F:F,MATCH($C79,'Policy Characteristics'!$C:$C,0)))</f>
        <v>-45000</v>
      </c>
      <c r="M79" s="233">
        <f>IF(ISBLANK(INDEX('Policy Characteristics'!G:G,MATCH($C79,'Policy Characteristics'!$C:$C,0))),"",INDEX('Policy Characteristics'!G:G,MATCH($C79,'Policy Characteristics'!$C:$C,0)))</f>
        <v>50000</v>
      </c>
      <c r="N79" s="233">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28"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1488</v>
      </c>
      <c r="G80" s="143" t="s">
        <v>1624</v>
      </c>
      <c r="H80" s="15">
        <v>1661</v>
      </c>
      <c r="I80" s="229" t="s">
        <v>44</v>
      </c>
      <c r="J80" s="230"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33">
        <f>IF(ISBLANK(INDEX('Policy Characteristics'!F:F,MATCH($C80,'Policy Characteristics'!$C:$C,0))),"",INDEX('Policy Characteristics'!F:F,MATCH($C80,'Policy Characteristics'!$C:$C,0)))</f>
        <v>-45000</v>
      </c>
      <c r="M80" s="233">
        <f>IF(ISBLANK(INDEX('Policy Characteristics'!G:G,MATCH($C80,'Policy Characteristics'!$C:$C,0))),"",INDEX('Policy Characteristics'!G:G,MATCH($C80,'Policy Characteristics'!$C:$C,0)))</f>
        <v>50000</v>
      </c>
      <c r="N80" s="233">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28"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1488</v>
      </c>
      <c r="G81" s="143" t="s">
        <v>1625</v>
      </c>
      <c r="H81" s="15">
        <v>1662</v>
      </c>
      <c r="I81" s="229" t="s">
        <v>44</v>
      </c>
      <c r="J81" s="230"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33">
        <f>IF(ISBLANK(INDEX('Policy Characteristics'!F:F,MATCH($C81,'Policy Characteristics'!$C:$C,0))),"",INDEX('Policy Characteristics'!F:F,MATCH($C81,'Policy Characteristics'!$C:$C,0)))</f>
        <v>-45000</v>
      </c>
      <c r="M81" s="233">
        <f>IF(ISBLANK(INDEX('Policy Characteristics'!G:G,MATCH($C81,'Policy Characteristics'!$C:$C,0))),"",INDEX('Policy Characteristics'!G:G,MATCH($C81,'Policy Characteristics'!$C:$C,0)))</f>
        <v>50000</v>
      </c>
      <c r="N81" s="233">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28"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1488</v>
      </c>
      <c r="G82" s="143" t="s">
        <v>749</v>
      </c>
      <c r="H82" s="15">
        <v>1663</v>
      </c>
      <c r="I82" s="229" t="s">
        <v>44</v>
      </c>
      <c r="J82" s="230"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33">
        <f>IF(ISBLANK(INDEX('Policy Characteristics'!F:F,MATCH($C82,'Policy Characteristics'!$C:$C,0))),"",INDEX('Policy Characteristics'!F:F,MATCH($C82,'Policy Characteristics'!$C:$C,0)))</f>
        <v>-45000</v>
      </c>
      <c r="M82" s="233">
        <f>IF(ISBLANK(INDEX('Policy Characteristics'!G:G,MATCH($C82,'Policy Characteristics'!$C:$C,0))),"",INDEX('Policy Characteristics'!G:G,MATCH($C82,'Policy Characteristics'!$C:$C,0)))</f>
        <v>50000</v>
      </c>
      <c r="N82" s="233">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28"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1488</v>
      </c>
      <c r="G83" s="143" t="s">
        <v>1626</v>
      </c>
      <c r="H83" s="15">
        <v>1664</v>
      </c>
      <c r="I83" s="229" t="s">
        <v>44</v>
      </c>
      <c r="J83" s="230"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33">
        <f>IF(ISBLANK(INDEX('Policy Characteristics'!F:F,MATCH($C83,'Policy Characteristics'!$C:$C,0))),"",INDEX('Policy Characteristics'!F:F,MATCH($C83,'Policy Characteristics'!$C:$C,0)))</f>
        <v>-45000</v>
      </c>
      <c r="M83" s="233">
        <f>IF(ISBLANK(INDEX('Policy Characteristics'!G:G,MATCH($C83,'Policy Characteristics'!$C:$C,0))),"",INDEX('Policy Characteristics'!G:G,MATCH($C83,'Policy Characteristics'!$C:$C,0)))</f>
        <v>50000</v>
      </c>
      <c r="N83" s="233">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28"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1621</v>
      </c>
      <c r="H84" s="15">
        <v>1665</v>
      </c>
      <c r="I84" s="229" t="s">
        <v>44</v>
      </c>
      <c r="J84" s="230"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33">
        <f>IF(ISBLANK(INDEX('Policy Characteristics'!F:F,MATCH($C84,'Policy Characteristics'!$C:$C,0))),"",INDEX('Policy Characteristics'!F:F,MATCH($C84,'Policy Characteristics'!$C:$C,0)))</f>
        <v>-45000</v>
      </c>
      <c r="M84" s="233">
        <f>IF(ISBLANK(INDEX('Policy Characteristics'!G:G,MATCH($C84,'Policy Characteristics'!$C:$C,0))),"",INDEX('Policy Characteristics'!G:G,MATCH($C84,'Policy Characteristics'!$C:$C,0)))</f>
        <v>50000</v>
      </c>
      <c r="N84" s="233">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28"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1622</v>
      </c>
      <c r="H85" s="15">
        <v>1666</v>
      </c>
      <c r="I85" s="229" t="s">
        <v>44</v>
      </c>
      <c r="J85" s="230"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33">
        <f>IF(ISBLANK(INDEX('Policy Characteristics'!F:F,MATCH($C85,'Policy Characteristics'!$C:$C,0))),"",INDEX('Policy Characteristics'!F:F,MATCH($C85,'Policy Characteristics'!$C:$C,0)))</f>
        <v>-45000</v>
      </c>
      <c r="M85" s="233">
        <f>IF(ISBLANK(INDEX('Policy Characteristics'!G:G,MATCH($C85,'Policy Characteristics'!$C:$C,0))),"",INDEX('Policy Characteristics'!G:G,MATCH($C85,'Policy Characteristics'!$C:$C,0)))</f>
        <v>50000</v>
      </c>
      <c r="N85" s="233">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28"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1623</v>
      </c>
      <c r="H86" s="15">
        <v>1667</v>
      </c>
      <c r="I86" s="229" t="s">
        <v>44</v>
      </c>
      <c r="J86" s="230"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33">
        <f>IF(ISBLANK(INDEX('Policy Characteristics'!F:F,MATCH($C86,'Policy Characteristics'!$C:$C,0))),"",INDEX('Policy Characteristics'!F:F,MATCH($C86,'Policy Characteristics'!$C:$C,0)))</f>
        <v>-45000</v>
      </c>
      <c r="M86" s="233">
        <f>IF(ISBLANK(INDEX('Policy Characteristics'!G:G,MATCH($C86,'Policy Characteristics'!$C:$C,0))),"",INDEX('Policy Characteristics'!G:G,MATCH($C86,'Policy Characteristics'!$C:$C,0)))</f>
        <v>50000</v>
      </c>
      <c r="N86" s="233">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28"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1624</v>
      </c>
      <c r="H87" s="15">
        <v>1668</v>
      </c>
      <c r="I87" s="229" t="s">
        <v>44</v>
      </c>
      <c r="J87" s="230"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33">
        <f>IF(ISBLANK(INDEX('Policy Characteristics'!F:F,MATCH($C87,'Policy Characteristics'!$C:$C,0))),"",INDEX('Policy Characteristics'!F:F,MATCH($C87,'Policy Characteristics'!$C:$C,0)))</f>
        <v>-45000</v>
      </c>
      <c r="M87" s="233">
        <f>IF(ISBLANK(INDEX('Policy Characteristics'!G:G,MATCH($C87,'Policy Characteristics'!$C:$C,0))),"",INDEX('Policy Characteristics'!G:G,MATCH($C87,'Policy Characteristics'!$C:$C,0)))</f>
        <v>50000</v>
      </c>
      <c r="N87" s="233">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28"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1625</v>
      </c>
      <c r="H88" s="15">
        <v>1669</v>
      </c>
      <c r="I88" s="229" t="s">
        <v>44</v>
      </c>
      <c r="J88" s="230"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33">
        <f>IF(ISBLANK(INDEX('Policy Characteristics'!F:F,MATCH($C88,'Policy Characteristics'!$C:$C,0))),"",INDEX('Policy Characteristics'!F:F,MATCH($C88,'Policy Characteristics'!$C:$C,0)))</f>
        <v>-45000</v>
      </c>
      <c r="M88" s="233">
        <f>IF(ISBLANK(INDEX('Policy Characteristics'!G:G,MATCH($C88,'Policy Characteristics'!$C:$C,0))),"",INDEX('Policy Characteristics'!G:G,MATCH($C88,'Policy Characteristics'!$C:$C,0)))</f>
        <v>50000</v>
      </c>
      <c r="N88" s="233">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28"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29" t="s">
        <v>44</v>
      </c>
      <c r="J89" s="230"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33">
        <f>IF(ISBLANK(INDEX('Policy Characteristics'!F:F,MATCH($C89,'Policy Characteristics'!$C:$C,0))),"",INDEX('Policy Characteristics'!F:F,MATCH($C89,'Policy Characteristics'!$C:$C,0)))</f>
        <v>-45000</v>
      </c>
      <c r="M89" s="233">
        <f>IF(ISBLANK(INDEX('Policy Characteristics'!G:G,MATCH($C89,'Policy Characteristics'!$C:$C,0))),"",INDEX('Policy Characteristics'!G:G,MATCH($C89,'Policy Characteristics'!$C:$C,0)))</f>
        <v>50000</v>
      </c>
      <c r="N89" s="233">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28"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1626</v>
      </c>
      <c r="H90" s="15">
        <v>1671</v>
      </c>
      <c r="I90" s="229" t="s">
        <v>44</v>
      </c>
      <c r="J90" s="230"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33">
        <f>IF(ISBLANK(INDEX('Policy Characteristics'!F:F,MATCH($C90,'Policy Characteristics'!$C:$C,0))),"",INDEX('Policy Characteristics'!F:F,MATCH($C90,'Policy Characteristics'!$C:$C,0)))</f>
        <v>-45000</v>
      </c>
      <c r="M90" s="233">
        <f>IF(ISBLANK(INDEX('Policy Characteristics'!G:G,MATCH($C90,'Policy Characteristics'!$C:$C,0))),"",INDEX('Policy Characteristics'!G:G,MATCH($C90,'Policy Characteristics'!$C:$C,0)))</f>
        <v>50000</v>
      </c>
      <c r="N90" s="233">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28"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1489</v>
      </c>
      <c r="G91" s="88" t="s">
        <v>1621</v>
      </c>
      <c r="H91" s="15">
        <v>1672</v>
      </c>
      <c r="I91" s="229" t="s">
        <v>44</v>
      </c>
      <c r="J91" s="230"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33">
        <f>IF(ISBLANK(INDEX('Policy Characteristics'!F:F,MATCH($C91,'Policy Characteristics'!$C:$C,0))),"",INDEX('Policy Characteristics'!F:F,MATCH($C91,'Policy Characteristics'!$C:$C,0)))</f>
        <v>-45000</v>
      </c>
      <c r="M91" s="233">
        <f>IF(ISBLANK(INDEX('Policy Characteristics'!G:G,MATCH($C91,'Policy Characteristics'!$C:$C,0))),"",INDEX('Policy Characteristics'!G:G,MATCH($C91,'Policy Characteristics'!$C:$C,0)))</f>
        <v>50000</v>
      </c>
      <c r="N91" s="233">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28"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1489</v>
      </c>
      <c r="G92" s="143" t="s">
        <v>1622</v>
      </c>
      <c r="H92" s="15">
        <v>1673</v>
      </c>
      <c r="I92" s="229" t="s">
        <v>44</v>
      </c>
      <c r="J92" s="230"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33">
        <f>IF(ISBLANK(INDEX('Policy Characteristics'!F:F,MATCH($C92,'Policy Characteristics'!$C:$C,0))),"",INDEX('Policy Characteristics'!F:F,MATCH($C92,'Policy Characteristics'!$C:$C,0)))</f>
        <v>-45000</v>
      </c>
      <c r="M92" s="233">
        <f>IF(ISBLANK(INDEX('Policy Characteristics'!G:G,MATCH($C92,'Policy Characteristics'!$C:$C,0))),"",INDEX('Policy Characteristics'!G:G,MATCH($C92,'Policy Characteristics'!$C:$C,0)))</f>
        <v>50000</v>
      </c>
      <c r="N92" s="233">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28"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1489</v>
      </c>
      <c r="G93" s="143" t="s">
        <v>1623</v>
      </c>
      <c r="H93" s="15">
        <v>1674</v>
      </c>
      <c r="I93" s="229" t="s">
        <v>44</v>
      </c>
      <c r="J93" s="230"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33">
        <f>IF(ISBLANK(INDEX('Policy Characteristics'!F:F,MATCH($C93,'Policy Characteristics'!$C:$C,0))),"",INDEX('Policy Characteristics'!F:F,MATCH($C93,'Policy Characteristics'!$C:$C,0)))</f>
        <v>-45000</v>
      </c>
      <c r="M93" s="233">
        <f>IF(ISBLANK(INDEX('Policy Characteristics'!G:G,MATCH($C93,'Policy Characteristics'!$C:$C,0))),"",INDEX('Policy Characteristics'!G:G,MATCH($C93,'Policy Characteristics'!$C:$C,0)))</f>
        <v>50000</v>
      </c>
      <c r="N93" s="233">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28"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1489</v>
      </c>
      <c r="G94" s="143" t="s">
        <v>1624</v>
      </c>
      <c r="H94" s="15">
        <v>1675</v>
      </c>
      <c r="I94" s="229" t="s">
        <v>44</v>
      </c>
      <c r="J94" s="230"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33">
        <f>IF(ISBLANK(INDEX('Policy Characteristics'!F:F,MATCH($C94,'Policy Characteristics'!$C:$C,0))),"",INDEX('Policy Characteristics'!F:F,MATCH($C94,'Policy Characteristics'!$C:$C,0)))</f>
        <v>-45000</v>
      </c>
      <c r="M94" s="233">
        <f>IF(ISBLANK(INDEX('Policy Characteristics'!G:G,MATCH($C94,'Policy Characteristics'!$C:$C,0))),"",INDEX('Policy Characteristics'!G:G,MATCH($C94,'Policy Characteristics'!$C:$C,0)))</f>
        <v>50000</v>
      </c>
      <c r="N94" s="233">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28"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1489</v>
      </c>
      <c r="G95" s="143" t="s">
        <v>1625</v>
      </c>
      <c r="H95" s="15">
        <v>1676</v>
      </c>
      <c r="I95" s="229" t="s">
        <v>44</v>
      </c>
      <c r="J95" s="230"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33">
        <f>IF(ISBLANK(INDEX('Policy Characteristics'!F:F,MATCH($C95,'Policy Characteristics'!$C:$C,0))),"",INDEX('Policy Characteristics'!F:F,MATCH($C95,'Policy Characteristics'!$C:$C,0)))</f>
        <v>-45000</v>
      </c>
      <c r="M95" s="233">
        <f>IF(ISBLANK(INDEX('Policy Characteristics'!G:G,MATCH($C95,'Policy Characteristics'!$C:$C,0))),"",INDEX('Policy Characteristics'!G:G,MATCH($C95,'Policy Characteristics'!$C:$C,0)))</f>
        <v>50000</v>
      </c>
      <c r="N95" s="233">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28"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1489</v>
      </c>
      <c r="G96" s="143" t="s">
        <v>749</v>
      </c>
      <c r="H96" s="15">
        <v>1677</v>
      </c>
      <c r="I96" s="229" t="s">
        <v>44</v>
      </c>
      <c r="J96" s="230"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33">
        <f>IF(ISBLANK(INDEX('Policy Characteristics'!F:F,MATCH($C96,'Policy Characteristics'!$C:$C,0))),"",INDEX('Policy Characteristics'!F:F,MATCH($C96,'Policy Characteristics'!$C:$C,0)))</f>
        <v>-45000</v>
      </c>
      <c r="M96" s="233">
        <f>IF(ISBLANK(INDEX('Policy Characteristics'!G:G,MATCH($C96,'Policy Characteristics'!$C:$C,0))),"",INDEX('Policy Characteristics'!G:G,MATCH($C96,'Policy Characteristics'!$C:$C,0)))</f>
        <v>50000</v>
      </c>
      <c r="N96" s="233">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25">
      <c r="A97" s="76" t="str">
        <f>IF(ISBLANK(INDEX('Policy Characteristics'!A:A,MATCH($C97,'Policy Characteristics'!$C:$C,0))),"",INDEX('Policy Characteristics'!A:A,MATCH($C97,'Policy Characteristics'!$C:$C,0)))</f>
        <v>Transportation</v>
      </c>
      <c r="B97" s="228"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1489</v>
      </c>
      <c r="G97" s="143" t="s">
        <v>1626</v>
      </c>
      <c r="H97" s="15">
        <v>1678</v>
      </c>
      <c r="I97" s="229" t="s">
        <v>44</v>
      </c>
      <c r="J97" s="230"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33">
        <f>IF(ISBLANK(INDEX('Policy Characteristics'!F:F,MATCH($C97,'Policy Characteristics'!$C:$C,0))),"",INDEX('Policy Characteristics'!F:F,MATCH($C97,'Policy Characteristics'!$C:$C,0)))</f>
        <v>-45000</v>
      </c>
      <c r="M97" s="233">
        <f>IF(ISBLANK(INDEX('Policy Characteristics'!G:G,MATCH($C97,'Policy Characteristics'!$C:$C,0))),"",INDEX('Policy Characteristics'!G:G,MATCH($C97,'Policy Characteristics'!$C:$C,0)))</f>
        <v>50000</v>
      </c>
      <c r="N97" s="233">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25">
      <c r="A98" s="76" t="str">
        <f>IF(ISBLANK(INDEX('Policy Characteristics'!A:A,MATCH($C98,'Policy Characteristics'!$C:$C,0))),"",INDEX('Policy Characteristics'!A:A,MATCH($C98,'Policy Characteristics'!$C:$C,0)))</f>
        <v>Transportation</v>
      </c>
      <c r="B98" s="228"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1621</v>
      </c>
      <c r="H98" s="15">
        <v>1679</v>
      </c>
      <c r="I98" s="241" t="s">
        <v>43</v>
      </c>
      <c r="J98" s="230"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33">
        <f>IF(ISBLANK(INDEX('Policy Characteristics'!F:F,MATCH($C98,'Policy Characteristics'!$C:$C,0))),"",INDEX('Policy Characteristics'!F:F,MATCH($C98,'Policy Characteristics'!$C:$C,0)))</f>
        <v>-45000</v>
      </c>
      <c r="M98" s="233">
        <f>IF(ISBLANK(INDEX('Policy Characteristics'!G:G,MATCH($C98,'Policy Characteristics'!$C:$C,0))),"",INDEX('Policy Characteristics'!G:G,MATCH($C98,'Policy Characteristics'!$C:$C,0)))</f>
        <v>50000</v>
      </c>
      <c r="N98" s="233">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25">
      <c r="A99" s="76" t="str">
        <f>IF(ISBLANK(INDEX('Policy Characteristics'!A:A,MATCH($C99,'Policy Characteristics'!$C:$C,0))),"",INDEX('Policy Characteristics'!A:A,MATCH($C99,'Policy Characteristics'!$C:$C,0)))</f>
        <v>Transportation</v>
      </c>
      <c r="B99" s="228"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1622</v>
      </c>
      <c r="H99" s="15">
        <v>1680</v>
      </c>
      <c r="I99" s="229" t="s">
        <v>44</v>
      </c>
      <c r="J99" s="230"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33">
        <f>IF(ISBLANK(INDEX('Policy Characteristics'!F:F,MATCH($C99,'Policy Characteristics'!$C:$C,0))),"",INDEX('Policy Characteristics'!F:F,MATCH($C99,'Policy Characteristics'!$C:$C,0)))</f>
        <v>-45000</v>
      </c>
      <c r="M99" s="233">
        <f>IF(ISBLANK(INDEX('Policy Characteristics'!G:G,MATCH($C99,'Policy Characteristics'!$C:$C,0))),"",INDEX('Policy Characteristics'!G:G,MATCH($C99,'Policy Characteristics'!$C:$C,0)))</f>
        <v>50000</v>
      </c>
      <c r="N99" s="233">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25">
      <c r="A100" s="76" t="str">
        <f>IF(ISBLANK(INDEX('Policy Characteristics'!A:A,MATCH($C100,'Policy Characteristics'!$C:$C,0))),"",INDEX('Policy Characteristics'!A:A,MATCH($C100,'Policy Characteristics'!$C:$C,0)))</f>
        <v>Transportation</v>
      </c>
      <c r="B100" s="228"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1623</v>
      </c>
      <c r="H100" s="15">
        <v>1681</v>
      </c>
      <c r="I100" s="229" t="s">
        <v>44</v>
      </c>
      <c r="J100" s="230"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33">
        <f>IF(ISBLANK(INDEX('Policy Characteristics'!F:F,MATCH($C100,'Policy Characteristics'!$C:$C,0))),"",INDEX('Policy Characteristics'!F:F,MATCH($C100,'Policy Characteristics'!$C:$C,0)))</f>
        <v>-45000</v>
      </c>
      <c r="M100" s="233">
        <f>IF(ISBLANK(INDEX('Policy Characteristics'!G:G,MATCH($C100,'Policy Characteristics'!$C:$C,0))),"",INDEX('Policy Characteristics'!G:G,MATCH($C100,'Policy Characteristics'!$C:$C,0)))</f>
        <v>50000</v>
      </c>
      <c r="N100" s="233">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25">
      <c r="A101" s="76" t="str">
        <f>IF(ISBLANK(INDEX('Policy Characteristics'!A:A,MATCH($C101,'Policy Characteristics'!$C:$C,0))),"",INDEX('Policy Characteristics'!A:A,MATCH($C101,'Policy Characteristics'!$C:$C,0)))</f>
        <v>Transportation</v>
      </c>
      <c r="B101" s="228"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1624</v>
      </c>
      <c r="H101" s="15">
        <v>1682</v>
      </c>
      <c r="I101" s="229" t="s">
        <v>44</v>
      </c>
      <c r="J101" s="230"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33">
        <f>IF(ISBLANK(INDEX('Policy Characteristics'!F:F,MATCH($C101,'Policy Characteristics'!$C:$C,0))),"",INDEX('Policy Characteristics'!F:F,MATCH($C101,'Policy Characteristics'!$C:$C,0)))</f>
        <v>-45000</v>
      </c>
      <c r="M101" s="233">
        <f>IF(ISBLANK(INDEX('Policy Characteristics'!G:G,MATCH($C101,'Policy Characteristics'!$C:$C,0))),"",INDEX('Policy Characteristics'!G:G,MATCH($C101,'Policy Characteristics'!$C:$C,0)))</f>
        <v>50000</v>
      </c>
      <c r="N101" s="233">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25">
      <c r="A102" s="76" t="str">
        <f>IF(ISBLANK(INDEX('Policy Characteristics'!A:A,MATCH($C102,'Policy Characteristics'!$C:$C,0))),"",INDEX('Policy Characteristics'!A:A,MATCH($C102,'Policy Characteristics'!$C:$C,0)))</f>
        <v>Transportation</v>
      </c>
      <c r="B102" s="228"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1625</v>
      </c>
      <c r="H102" s="15">
        <v>1683</v>
      </c>
      <c r="I102" s="241" t="s">
        <v>43</v>
      </c>
      <c r="J102" s="230"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33">
        <f>IF(ISBLANK(INDEX('Policy Characteristics'!F:F,MATCH($C102,'Policy Characteristics'!$C:$C,0))),"",INDEX('Policy Characteristics'!F:F,MATCH($C102,'Policy Characteristics'!$C:$C,0)))</f>
        <v>-45000</v>
      </c>
      <c r="M102" s="233">
        <f>IF(ISBLANK(INDEX('Policy Characteristics'!G:G,MATCH($C102,'Policy Characteristics'!$C:$C,0))),"",INDEX('Policy Characteristics'!G:G,MATCH($C102,'Policy Characteristics'!$C:$C,0)))</f>
        <v>50000</v>
      </c>
      <c r="N102" s="233">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25">
      <c r="A103" s="76" t="str">
        <f>IF(ISBLANK(INDEX('Policy Characteristics'!A:A,MATCH($C103,'Policy Characteristics'!$C:$C,0))),"",INDEX('Policy Characteristics'!A:A,MATCH($C103,'Policy Characteristics'!$C:$C,0)))</f>
        <v>Transportation</v>
      </c>
      <c r="B103" s="228"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29" t="s">
        <v>44</v>
      </c>
      <c r="J103" s="230"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33">
        <f>IF(ISBLANK(INDEX('Policy Characteristics'!F:F,MATCH($C103,'Policy Characteristics'!$C:$C,0))),"",INDEX('Policy Characteristics'!F:F,MATCH($C103,'Policy Characteristics'!$C:$C,0)))</f>
        <v>-45000</v>
      </c>
      <c r="M103" s="233">
        <f>IF(ISBLANK(INDEX('Policy Characteristics'!G:G,MATCH($C103,'Policy Characteristics'!$C:$C,0))),"",INDEX('Policy Characteristics'!G:G,MATCH($C103,'Policy Characteristics'!$C:$C,0)))</f>
        <v>50000</v>
      </c>
      <c r="N103" s="233">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25">
      <c r="A104" s="76" t="str">
        <f>IF(ISBLANK(INDEX('Policy Characteristics'!A:A,MATCH($C104,'Policy Characteristics'!$C:$C,0))),"",INDEX('Policy Characteristics'!A:A,MATCH($C104,'Policy Characteristics'!$C:$C,0)))</f>
        <v>Transportation</v>
      </c>
      <c r="B104" s="228"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1626</v>
      </c>
      <c r="H104" s="15">
        <v>1685</v>
      </c>
      <c r="I104" s="241" t="s">
        <v>43</v>
      </c>
      <c r="J104" s="230"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33">
        <f>IF(ISBLANK(INDEX('Policy Characteristics'!F:F,MATCH($C104,'Policy Characteristics'!$C:$C,0))),"",INDEX('Policy Characteristics'!F:F,MATCH($C104,'Policy Characteristics'!$C:$C,0)))</f>
        <v>-45000</v>
      </c>
      <c r="M104" s="233">
        <f>IF(ISBLANK(INDEX('Policy Characteristics'!G:G,MATCH($C104,'Policy Characteristics'!$C:$C,0))),"",INDEX('Policy Characteristics'!G:G,MATCH($C104,'Policy Characteristics'!$C:$C,0)))</f>
        <v>50000</v>
      </c>
      <c r="N104" s="233">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$1500.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25">
      <c r="A105" s="76" t="str">
        <f>IF(ISBLANK(INDEX('Policy Characteristics'!A:A,MATCH($C105,'Policy Characteristics'!$C:$C,0))),"",INDEX('Policy Characteristics'!A:A,MATCH($C105,'Policy Characteristics'!$C:$C,0)))</f>
        <v>Transportation</v>
      </c>
      <c r="B105" s="228" t="str">
        <f>IF(ISBLANK(INDEX('Policy Characteristics'!B:B,MATCH($C105,'Policy Characteristics'!$C:$C,0))),"",INDEX('Policy Characteristics'!B:B,MATCH($C105,'Policy Characteristics'!$C:$C,0)))</f>
        <v>Freight Vehicle Subsidy</v>
      </c>
      <c r="C105" t="s">
        <v>1616</v>
      </c>
      <c r="D105" s="88" t="s">
        <v>37</v>
      </c>
      <c r="E105" s="88" t="s">
        <v>491</v>
      </c>
      <c r="F105" s="143" t="s">
        <v>1631</v>
      </c>
      <c r="G105" s="88" t="s">
        <v>1621</v>
      </c>
      <c r="H105" s="15">
        <v>1686</v>
      </c>
      <c r="I105" s="241" t="s">
        <v>43</v>
      </c>
      <c r="J105" s="230"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33">
        <f>IF(ISBLANK(INDEX('Policy Characteristics'!F:F,MATCH($C105,'Policy Characteristics'!$C:$C,0))),"",INDEX('Policy Characteristics'!F:F,MATCH($C105,'Policy Characteristics'!$C:$C,0)))</f>
        <v>-45000</v>
      </c>
      <c r="M105" s="233">
        <f>IF(ISBLANK(INDEX('Policy Characteristics'!G:G,MATCH($C105,'Policy Characteristics'!$C:$C,0))),"",INDEX('Policy Characteristics'!G:G,MATCH($C105,'Policy Characteristics'!$C:$C,0)))</f>
        <v>50000</v>
      </c>
      <c r="N105" s="233">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25">
      <c r="A106" s="76" t="str">
        <f>IF(ISBLANK(INDEX('Policy Characteristics'!A:A,MATCH($C106,'Policy Characteristics'!$C:$C,0))),"",INDEX('Policy Characteristics'!A:A,MATCH($C106,'Policy Characteristics'!$C:$C,0)))</f>
        <v>Transportation</v>
      </c>
      <c r="B106" s="228"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1631</v>
      </c>
      <c r="G106" s="143" t="s">
        <v>1622</v>
      </c>
      <c r="H106" s="15">
        <v>1687</v>
      </c>
      <c r="I106" s="241" t="s">
        <v>43</v>
      </c>
      <c r="J106" s="230"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33">
        <f>IF(ISBLANK(INDEX('Policy Characteristics'!F:F,MATCH($C106,'Policy Characteristics'!$C:$C,0))),"",INDEX('Policy Characteristics'!F:F,MATCH($C106,'Policy Characteristics'!$C:$C,0)))</f>
        <v>-45000</v>
      </c>
      <c r="M106" s="233">
        <f>IF(ISBLANK(INDEX('Policy Characteristics'!G:G,MATCH($C106,'Policy Characteristics'!$C:$C,0))),"",INDEX('Policy Characteristics'!G:G,MATCH($C106,'Policy Characteristics'!$C:$C,0)))</f>
        <v>50000</v>
      </c>
      <c r="N106" s="233">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25">
      <c r="A107" s="76" t="str">
        <f>IF(ISBLANK(INDEX('Policy Characteristics'!A:A,MATCH($C107,'Policy Characteristics'!$C:$C,0))),"",INDEX('Policy Characteristics'!A:A,MATCH($C107,'Policy Characteristics'!$C:$C,0)))</f>
        <v>Transportation</v>
      </c>
      <c r="B107" s="228"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1631</v>
      </c>
      <c r="G107" s="143" t="s">
        <v>1623</v>
      </c>
      <c r="H107" s="15">
        <v>1688</v>
      </c>
      <c r="I107" s="229" t="s">
        <v>44</v>
      </c>
      <c r="J107" s="230"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33">
        <f>IF(ISBLANK(INDEX('Policy Characteristics'!F:F,MATCH($C107,'Policy Characteristics'!$C:$C,0))),"",INDEX('Policy Characteristics'!F:F,MATCH($C107,'Policy Characteristics'!$C:$C,0)))</f>
        <v>-45000</v>
      </c>
      <c r="M107" s="233">
        <f>IF(ISBLANK(INDEX('Policy Characteristics'!G:G,MATCH($C107,'Policy Characteristics'!$C:$C,0))),"",INDEX('Policy Characteristics'!G:G,MATCH($C107,'Policy Characteristics'!$C:$C,0)))</f>
        <v>50000</v>
      </c>
      <c r="N107" s="233">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25">
      <c r="A108" s="76" t="str">
        <f>IF(ISBLANK(INDEX('Policy Characteristics'!A:A,MATCH($C108,'Policy Characteristics'!$C:$C,0))),"",INDEX('Policy Characteristics'!A:A,MATCH($C108,'Policy Characteristics'!$C:$C,0)))</f>
        <v>Transportation</v>
      </c>
      <c r="B108" s="228"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1631</v>
      </c>
      <c r="G108" s="143" t="s">
        <v>1624</v>
      </c>
      <c r="H108" s="15">
        <v>1689</v>
      </c>
      <c r="I108" s="229" t="s">
        <v>44</v>
      </c>
      <c r="J108" s="230"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33">
        <f>IF(ISBLANK(INDEX('Policy Characteristics'!F:F,MATCH($C108,'Policy Characteristics'!$C:$C,0))),"",INDEX('Policy Characteristics'!F:F,MATCH($C108,'Policy Characteristics'!$C:$C,0)))</f>
        <v>-45000</v>
      </c>
      <c r="M108" s="233">
        <f>IF(ISBLANK(INDEX('Policy Characteristics'!G:G,MATCH($C108,'Policy Characteristics'!$C:$C,0))),"",INDEX('Policy Characteristics'!G:G,MATCH($C108,'Policy Characteristics'!$C:$C,0)))</f>
        <v>50000</v>
      </c>
      <c r="N108" s="233">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25">
      <c r="A109" s="76" t="str">
        <f>IF(ISBLANK(INDEX('Policy Characteristics'!A:A,MATCH($C109,'Policy Characteristics'!$C:$C,0))),"",INDEX('Policy Characteristics'!A:A,MATCH($C109,'Policy Characteristics'!$C:$C,0)))</f>
        <v>Transportation</v>
      </c>
      <c r="B109" s="228"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1631</v>
      </c>
      <c r="G109" s="143" t="s">
        <v>1625</v>
      </c>
      <c r="H109" s="15">
        <v>1690</v>
      </c>
      <c r="I109" s="229" t="s">
        <v>43</v>
      </c>
      <c r="J109" s="230"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33">
        <f>IF(ISBLANK(INDEX('Policy Characteristics'!F:F,MATCH($C109,'Policy Characteristics'!$C:$C,0))),"",INDEX('Policy Characteristics'!F:F,MATCH($C109,'Policy Characteristics'!$C:$C,0)))</f>
        <v>-45000</v>
      </c>
      <c r="M109" s="233">
        <f>IF(ISBLANK(INDEX('Policy Characteristics'!G:G,MATCH($C109,'Policy Characteristics'!$C:$C,0))),"",INDEX('Policy Characteristics'!G:G,MATCH($C109,'Policy Characteristics'!$C:$C,0)))</f>
        <v>50000</v>
      </c>
      <c r="N109" s="233">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25">
      <c r="A110" s="76" t="str">
        <f>IF(ISBLANK(INDEX('Policy Characteristics'!A:A,MATCH($C110,'Policy Characteristics'!$C:$C,0))),"",INDEX('Policy Characteristics'!A:A,MATCH($C110,'Policy Characteristics'!$C:$C,0)))</f>
        <v>Transportation</v>
      </c>
      <c r="B110" s="228"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1631</v>
      </c>
      <c r="G110" s="143" t="s">
        <v>749</v>
      </c>
      <c r="H110" s="15">
        <v>1691</v>
      </c>
      <c r="I110" s="241" t="s">
        <v>43</v>
      </c>
      <c r="J110" s="230"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33">
        <f>IF(ISBLANK(INDEX('Policy Characteristics'!F:F,MATCH($C110,'Policy Characteristics'!$C:$C,0))),"",INDEX('Policy Characteristics'!F:F,MATCH($C110,'Policy Characteristics'!$C:$C,0)))</f>
        <v>-45000</v>
      </c>
      <c r="M110" s="233">
        <f>IF(ISBLANK(INDEX('Policy Characteristics'!G:G,MATCH($C110,'Policy Characteristics'!$C:$C,0))),"",INDEX('Policy Characteristics'!G:G,MATCH($C110,'Policy Characteristics'!$C:$C,0)))</f>
        <v>50000</v>
      </c>
      <c r="N110" s="233">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25">
      <c r="A111" s="76" t="str">
        <f>IF(ISBLANK(INDEX('Policy Characteristics'!A:A,MATCH($C111,'Policy Characteristics'!$C:$C,0))),"",INDEX('Policy Characteristics'!A:A,MATCH($C111,'Policy Characteristics'!$C:$C,0)))</f>
        <v>Transportation</v>
      </c>
      <c r="B111" s="228"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1631</v>
      </c>
      <c r="G111" s="143" t="s">
        <v>1626</v>
      </c>
      <c r="H111" s="15">
        <v>1692</v>
      </c>
      <c r="I111" s="229" t="s">
        <v>43</v>
      </c>
      <c r="J111" s="230"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33">
        <f>IF(ISBLANK(INDEX('Policy Characteristics'!F:F,MATCH($C111,'Policy Characteristics'!$C:$C,0))),"",INDEX('Policy Characteristics'!F:F,MATCH($C111,'Policy Characteristics'!$C:$C,0)))</f>
        <v>-45000</v>
      </c>
      <c r="M111" s="233">
        <f>IF(ISBLANK(INDEX('Policy Characteristics'!G:G,MATCH($C111,'Policy Characteristics'!$C:$C,0))),"",INDEX('Policy Characteristics'!G:G,MATCH($C111,'Policy Characteristics'!$C:$C,0)))</f>
        <v>50000</v>
      </c>
      <c r="N111" s="233">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25">
      <c r="A112" s="76" t="str">
        <f>IF(ISBLANK(INDEX('Policy Characteristics'!A:A,MATCH($C112,'Policy Characteristics'!$C:$C,0))),"",INDEX('Policy Characteristics'!A:A,MATCH($C112,'Policy Characteristics'!$C:$C,0)))</f>
        <v>Transportation</v>
      </c>
      <c r="B112" s="228"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1628</v>
      </c>
      <c r="G112" s="88" t="s">
        <v>1621</v>
      </c>
      <c r="H112" s="15">
        <v>1693</v>
      </c>
      <c r="I112" s="241" t="s">
        <v>43</v>
      </c>
      <c r="J112" s="230"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33">
        <f>IF(ISBLANK(INDEX('Policy Characteristics'!F:F,MATCH($C112,'Policy Characteristics'!$C:$C,0))),"",INDEX('Policy Characteristics'!F:F,MATCH($C112,'Policy Characteristics'!$C:$C,0)))</f>
        <v>-45000</v>
      </c>
      <c r="M112" s="233">
        <f>IF(ISBLANK(INDEX('Policy Characteristics'!G:G,MATCH($C112,'Policy Characteristics'!$C:$C,0))),"",INDEX('Policy Characteristics'!G:G,MATCH($C112,'Policy Characteristics'!$C:$C,0)))</f>
        <v>50000</v>
      </c>
      <c r="N112" s="233">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28"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1628</v>
      </c>
      <c r="G113" s="143" t="s">
        <v>1622</v>
      </c>
      <c r="H113" s="15">
        <v>1694</v>
      </c>
      <c r="I113" s="229" t="s">
        <v>44</v>
      </c>
      <c r="J113" s="230"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33">
        <f>IF(ISBLANK(INDEX('Policy Characteristics'!F:F,MATCH($C113,'Policy Characteristics'!$C:$C,0))),"",INDEX('Policy Characteristics'!F:F,MATCH($C113,'Policy Characteristics'!$C:$C,0)))</f>
        <v>-45000</v>
      </c>
      <c r="M113" s="233">
        <f>IF(ISBLANK(INDEX('Policy Characteristics'!G:G,MATCH($C113,'Policy Characteristics'!$C:$C,0))),"",INDEX('Policy Characteristics'!G:G,MATCH($C113,'Policy Characteristics'!$C:$C,0)))</f>
        <v>50000</v>
      </c>
      <c r="N113" s="233">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28"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1628</v>
      </c>
      <c r="G114" s="143" t="s">
        <v>1623</v>
      </c>
      <c r="H114" s="15">
        <v>1695</v>
      </c>
      <c r="I114" s="229" t="s">
        <v>44</v>
      </c>
      <c r="J114" s="230"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33">
        <f>IF(ISBLANK(INDEX('Policy Characteristics'!F:F,MATCH($C114,'Policy Characteristics'!$C:$C,0))),"",INDEX('Policy Characteristics'!F:F,MATCH($C114,'Policy Characteristics'!$C:$C,0)))</f>
        <v>-45000</v>
      </c>
      <c r="M114" s="233">
        <f>IF(ISBLANK(INDEX('Policy Characteristics'!G:G,MATCH($C114,'Policy Characteristics'!$C:$C,0))),"",INDEX('Policy Characteristics'!G:G,MATCH($C114,'Policy Characteristics'!$C:$C,0)))</f>
        <v>50000</v>
      </c>
      <c r="N114" s="233">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28"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1628</v>
      </c>
      <c r="G115" s="143" t="s">
        <v>1624</v>
      </c>
      <c r="H115" s="15">
        <v>1696</v>
      </c>
      <c r="I115" s="229" t="s">
        <v>44</v>
      </c>
      <c r="J115" s="230"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33">
        <f>IF(ISBLANK(INDEX('Policy Characteristics'!F:F,MATCH($C115,'Policy Characteristics'!$C:$C,0))),"",INDEX('Policy Characteristics'!F:F,MATCH($C115,'Policy Characteristics'!$C:$C,0)))</f>
        <v>-45000</v>
      </c>
      <c r="M115" s="233">
        <f>IF(ISBLANK(INDEX('Policy Characteristics'!G:G,MATCH($C115,'Policy Characteristics'!$C:$C,0))),"",INDEX('Policy Characteristics'!G:G,MATCH($C115,'Policy Characteristics'!$C:$C,0)))</f>
        <v>50000</v>
      </c>
      <c r="N115" s="233">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28"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1628</v>
      </c>
      <c r="G116" s="143" t="s">
        <v>1625</v>
      </c>
      <c r="H116" s="15">
        <v>1697</v>
      </c>
      <c r="I116" s="241" t="s">
        <v>43</v>
      </c>
      <c r="J116" s="230"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33">
        <f>IF(ISBLANK(INDEX('Policy Characteristics'!F:F,MATCH($C116,'Policy Characteristics'!$C:$C,0))),"",INDEX('Policy Characteristics'!F:F,MATCH($C116,'Policy Characteristics'!$C:$C,0)))</f>
        <v>-45000</v>
      </c>
      <c r="M116" s="233">
        <f>IF(ISBLANK(INDEX('Policy Characteristics'!G:G,MATCH($C116,'Policy Characteristics'!$C:$C,0))),"",INDEX('Policy Characteristics'!G:G,MATCH($C116,'Policy Characteristics'!$C:$C,0)))</f>
        <v>50000</v>
      </c>
      <c r="N116" s="233">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28"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1628</v>
      </c>
      <c r="G117" s="143" t="s">
        <v>749</v>
      </c>
      <c r="H117" s="15">
        <v>1698</v>
      </c>
      <c r="I117" s="229" t="s">
        <v>44</v>
      </c>
      <c r="J117" s="230"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33">
        <f>IF(ISBLANK(INDEX('Policy Characteristics'!F:F,MATCH($C117,'Policy Characteristics'!$C:$C,0))),"",INDEX('Policy Characteristics'!F:F,MATCH($C117,'Policy Characteristics'!$C:$C,0)))</f>
        <v>-45000</v>
      </c>
      <c r="M117" s="233">
        <f>IF(ISBLANK(INDEX('Policy Characteristics'!G:G,MATCH($C117,'Policy Characteristics'!$C:$C,0))),"",INDEX('Policy Characteristics'!G:G,MATCH($C117,'Policy Characteristics'!$C:$C,0)))</f>
        <v>50000</v>
      </c>
      <c r="N117" s="233">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28"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1628</v>
      </c>
      <c r="G118" s="143" t="s">
        <v>1626</v>
      </c>
      <c r="H118" s="15">
        <v>1699</v>
      </c>
      <c r="I118" s="241" t="s">
        <v>43</v>
      </c>
      <c r="J118" s="230"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33">
        <f>IF(ISBLANK(INDEX('Policy Characteristics'!F:F,MATCH($C118,'Policy Characteristics'!$C:$C,0))),"",INDEX('Policy Characteristics'!F:F,MATCH($C118,'Policy Characteristics'!$C:$C,0)))</f>
        <v>-45000</v>
      </c>
      <c r="M118" s="233">
        <f>IF(ISBLANK(INDEX('Policy Characteristics'!G:G,MATCH($C118,'Policy Characteristics'!$C:$C,0))),"",INDEX('Policy Characteristics'!G:G,MATCH($C118,'Policy Characteristics'!$C:$C,0)))</f>
        <v>50000</v>
      </c>
      <c r="N118" s="233">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28"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1488</v>
      </c>
      <c r="G119" s="88" t="s">
        <v>1621</v>
      </c>
      <c r="H119" s="15">
        <v>1700</v>
      </c>
      <c r="I119" s="229" t="s">
        <v>44</v>
      </c>
      <c r="J119" s="230"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33">
        <f>IF(ISBLANK(INDEX('Policy Characteristics'!F:F,MATCH($C119,'Policy Characteristics'!$C:$C,0))),"",INDEX('Policy Characteristics'!F:F,MATCH($C119,'Policy Characteristics'!$C:$C,0)))</f>
        <v>-45000</v>
      </c>
      <c r="M119" s="233">
        <f>IF(ISBLANK(INDEX('Policy Characteristics'!G:G,MATCH($C119,'Policy Characteristics'!$C:$C,0))),"",INDEX('Policy Characteristics'!G:G,MATCH($C119,'Policy Characteristics'!$C:$C,0)))</f>
        <v>50000</v>
      </c>
      <c r="N119" s="233">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28"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1488</v>
      </c>
      <c r="G120" s="143" t="s">
        <v>1622</v>
      </c>
      <c r="H120" s="15">
        <v>1701</v>
      </c>
      <c r="I120" s="229" t="s">
        <v>44</v>
      </c>
      <c r="J120" s="230"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33">
        <f>IF(ISBLANK(INDEX('Policy Characteristics'!F:F,MATCH($C120,'Policy Characteristics'!$C:$C,0))),"",INDEX('Policy Characteristics'!F:F,MATCH($C120,'Policy Characteristics'!$C:$C,0)))</f>
        <v>-45000</v>
      </c>
      <c r="M120" s="233">
        <f>IF(ISBLANK(INDEX('Policy Characteristics'!G:G,MATCH($C120,'Policy Characteristics'!$C:$C,0))),"",INDEX('Policy Characteristics'!G:G,MATCH($C120,'Policy Characteristics'!$C:$C,0)))</f>
        <v>50000</v>
      </c>
      <c r="N120" s="233">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28"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1488</v>
      </c>
      <c r="G121" s="143" t="s">
        <v>1623</v>
      </c>
      <c r="H121" s="15">
        <v>1702</v>
      </c>
      <c r="I121" s="229" t="s">
        <v>44</v>
      </c>
      <c r="J121" s="230"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33">
        <f>IF(ISBLANK(INDEX('Policy Characteristics'!F:F,MATCH($C121,'Policy Characteristics'!$C:$C,0))),"",INDEX('Policy Characteristics'!F:F,MATCH($C121,'Policy Characteristics'!$C:$C,0)))</f>
        <v>-45000</v>
      </c>
      <c r="M121" s="233">
        <f>IF(ISBLANK(INDEX('Policy Characteristics'!G:G,MATCH($C121,'Policy Characteristics'!$C:$C,0))),"",INDEX('Policy Characteristics'!G:G,MATCH($C121,'Policy Characteristics'!$C:$C,0)))</f>
        <v>50000</v>
      </c>
      <c r="N121" s="233">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28"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1488</v>
      </c>
      <c r="G122" s="143" t="s">
        <v>1624</v>
      </c>
      <c r="H122" s="15">
        <v>1703</v>
      </c>
      <c r="I122" s="229" t="s">
        <v>44</v>
      </c>
      <c r="J122" s="230"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33">
        <f>IF(ISBLANK(INDEX('Policy Characteristics'!F:F,MATCH($C122,'Policy Characteristics'!$C:$C,0))),"",INDEX('Policy Characteristics'!F:F,MATCH($C122,'Policy Characteristics'!$C:$C,0)))</f>
        <v>-45000</v>
      </c>
      <c r="M122" s="233">
        <f>IF(ISBLANK(INDEX('Policy Characteristics'!G:G,MATCH($C122,'Policy Characteristics'!$C:$C,0))),"",INDEX('Policy Characteristics'!G:G,MATCH($C122,'Policy Characteristics'!$C:$C,0)))</f>
        <v>50000</v>
      </c>
      <c r="N122" s="233">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28"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1488</v>
      </c>
      <c r="G123" s="143" t="s">
        <v>1625</v>
      </c>
      <c r="H123" s="15">
        <v>1704</v>
      </c>
      <c r="I123" s="229" t="s">
        <v>44</v>
      </c>
      <c r="J123" s="230"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33">
        <f>IF(ISBLANK(INDEX('Policy Characteristics'!F:F,MATCH($C123,'Policy Characteristics'!$C:$C,0))),"",INDEX('Policy Characteristics'!F:F,MATCH($C123,'Policy Characteristics'!$C:$C,0)))</f>
        <v>-45000</v>
      </c>
      <c r="M123" s="233">
        <f>IF(ISBLANK(INDEX('Policy Characteristics'!G:G,MATCH($C123,'Policy Characteristics'!$C:$C,0))),"",INDEX('Policy Characteristics'!G:G,MATCH($C123,'Policy Characteristics'!$C:$C,0)))</f>
        <v>50000</v>
      </c>
      <c r="N123" s="233">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28"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1488</v>
      </c>
      <c r="G124" s="143" t="s">
        <v>749</v>
      </c>
      <c r="H124" s="15">
        <v>1705</v>
      </c>
      <c r="I124" s="229" t="s">
        <v>44</v>
      </c>
      <c r="J124" s="230"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33">
        <f>IF(ISBLANK(INDEX('Policy Characteristics'!F:F,MATCH($C124,'Policy Characteristics'!$C:$C,0))),"",INDEX('Policy Characteristics'!F:F,MATCH($C124,'Policy Characteristics'!$C:$C,0)))</f>
        <v>-45000</v>
      </c>
      <c r="M124" s="233">
        <f>IF(ISBLANK(INDEX('Policy Characteristics'!G:G,MATCH($C124,'Policy Characteristics'!$C:$C,0))),"",INDEX('Policy Characteristics'!G:G,MATCH($C124,'Policy Characteristics'!$C:$C,0)))</f>
        <v>50000</v>
      </c>
      <c r="N124" s="233">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28"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1488</v>
      </c>
      <c r="G125" s="143" t="s">
        <v>1626</v>
      </c>
      <c r="H125" s="15">
        <v>1706</v>
      </c>
      <c r="I125" s="229" t="s">
        <v>44</v>
      </c>
      <c r="J125" s="230"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33">
        <f>IF(ISBLANK(INDEX('Policy Characteristics'!F:F,MATCH($C125,'Policy Characteristics'!$C:$C,0))),"",INDEX('Policy Characteristics'!F:F,MATCH($C125,'Policy Characteristics'!$C:$C,0)))</f>
        <v>-45000</v>
      </c>
      <c r="M125" s="233">
        <f>IF(ISBLANK(INDEX('Policy Characteristics'!G:G,MATCH($C125,'Policy Characteristics'!$C:$C,0))),"",INDEX('Policy Characteristics'!G:G,MATCH($C125,'Policy Characteristics'!$C:$C,0)))</f>
        <v>50000</v>
      </c>
      <c r="N125" s="233">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28"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1621</v>
      </c>
      <c r="H126" s="15">
        <v>1707</v>
      </c>
      <c r="I126" s="229" t="s">
        <v>44</v>
      </c>
      <c r="J126" s="230"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33">
        <f>IF(ISBLANK(INDEX('Policy Characteristics'!F:F,MATCH($C126,'Policy Characteristics'!$C:$C,0))),"",INDEX('Policy Characteristics'!F:F,MATCH($C126,'Policy Characteristics'!$C:$C,0)))</f>
        <v>-45000</v>
      </c>
      <c r="M126" s="233">
        <f>IF(ISBLANK(INDEX('Policy Characteristics'!G:G,MATCH($C126,'Policy Characteristics'!$C:$C,0))),"",INDEX('Policy Characteristics'!G:G,MATCH($C126,'Policy Characteristics'!$C:$C,0)))</f>
        <v>50000</v>
      </c>
      <c r="N126" s="233">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28"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1622</v>
      </c>
      <c r="H127" s="15">
        <v>1708</v>
      </c>
      <c r="I127" s="229" t="s">
        <v>44</v>
      </c>
      <c r="J127" s="230"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33">
        <f>IF(ISBLANK(INDEX('Policy Characteristics'!F:F,MATCH($C127,'Policy Characteristics'!$C:$C,0))),"",INDEX('Policy Characteristics'!F:F,MATCH($C127,'Policy Characteristics'!$C:$C,0)))</f>
        <v>-45000</v>
      </c>
      <c r="M127" s="233">
        <f>IF(ISBLANK(INDEX('Policy Characteristics'!G:G,MATCH($C127,'Policy Characteristics'!$C:$C,0))),"",INDEX('Policy Characteristics'!G:G,MATCH($C127,'Policy Characteristics'!$C:$C,0)))</f>
        <v>50000</v>
      </c>
      <c r="N127" s="233">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28"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1623</v>
      </c>
      <c r="H128" s="15">
        <v>1709</v>
      </c>
      <c r="I128" s="229" t="s">
        <v>44</v>
      </c>
      <c r="J128" s="230"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33">
        <f>IF(ISBLANK(INDEX('Policy Characteristics'!F:F,MATCH($C128,'Policy Characteristics'!$C:$C,0))),"",INDEX('Policy Characteristics'!F:F,MATCH($C128,'Policy Characteristics'!$C:$C,0)))</f>
        <v>-45000</v>
      </c>
      <c r="M128" s="233">
        <f>IF(ISBLANK(INDEX('Policy Characteristics'!G:G,MATCH($C128,'Policy Characteristics'!$C:$C,0))),"",INDEX('Policy Characteristics'!G:G,MATCH($C128,'Policy Characteristics'!$C:$C,0)))</f>
        <v>50000</v>
      </c>
      <c r="N128" s="233">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28"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1624</v>
      </c>
      <c r="H129" s="15">
        <v>1710</v>
      </c>
      <c r="I129" s="229" t="s">
        <v>44</v>
      </c>
      <c r="J129" s="230"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33">
        <f>IF(ISBLANK(INDEX('Policy Characteristics'!F:F,MATCH($C129,'Policy Characteristics'!$C:$C,0))),"",INDEX('Policy Characteristics'!F:F,MATCH($C129,'Policy Characteristics'!$C:$C,0)))</f>
        <v>-45000</v>
      </c>
      <c r="M129" s="233">
        <f>IF(ISBLANK(INDEX('Policy Characteristics'!G:G,MATCH($C129,'Policy Characteristics'!$C:$C,0))),"",INDEX('Policy Characteristics'!G:G,MATCH($C129,'Policy Characteristics'!$C:$C,0)))</f>
        <v>50000</v>
      </c>
      <c r="N129" s="233">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28"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1625</v>
      </c>
      <c r="H130" s="15">
        <v>1711</v>
      </c>
      <c r="I130" s="229" t="s">
        <v>44</v>
      </c>
      <c r="J130" s="230"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33">
        <f>IF(ISBLANK(INDEX('Policy Characteristics'!F:F,MATCH($C130,'Policy Characteristics'!$C:$C,0))),"",INDEX('Policy Characteristics'!F:F,MATCH($C130,'Policy Characteristics'!$C:$C,0)))</f>
        <v>-45000</v>
      </c>
      <c r="M130" s="233">
        <f>IF(ISBLANK(INDEX('Policy Characteristics'!G:G,MATCH($C130,'Policy Characteristics'!$C:$C,0))),"",INDEX('Policy Characteristics'!G:G,MATCH($C130,'Policy Characteristics'!$C:$C,0)))</f>
        <v>50000</v>
      </c>
      <c r="N130" s="233">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28"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29" t="s">
        <v>44</v>
      </c>
      <c r="J131" s="230"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33">
        <f>IF(ISBLANK(INDEX('Policy Characteristics'!F:F,MATCH($C131,'Policy Characteristics'!$C:$C,0))),"",INDEX('Policy Characteristics'!F:F,MATCH($C131,'Policy Characteristics'!$C:$C,0)))</f>
        <v>-45000</v>
      </c>
      <c r="M131" s="233">
        <f>IF(ISBLANK(INDEX('Policy Characteristics'!G:G,MATCH($C131,'Policy Characteristics'!$C:$C,0))),"",INDEX('Policy Characteristics'!G:G,MATCH($C131,'Policy Characteristics'!$C:$C,0)))</f>
        <v>50000</v>
      </c>
      <c r="N131" s="233">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28"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1626</v>
      </c>
      <c r="H132" s="15">
        <v>1713</v>
      </c>
      <c r="I132" s="229" t="s">
        <v>44</v>
      </c>
      <c r="J132" s="230"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33">
        <f>IF(ISBLANK(INDEX('Policy Characteristics'!F:F,MATCH($C132,'Policy Characteristics'!$C:$C,0))),"",INDEX('Policy Characteristics'!F:F,MATCH($C132,'Policy Characteristics'!$C:$C,0)))</f>
        <v>-45000</v>
      </c>
      <c r="M132" s="233">
        <f>IF(ISBLANK(INDEX('Policy Characteristics'!G:G,MATCH($C132,'Policy Characteristics'!$C:$C,0))),"",INDEX('Policy Characteristics'!G:G,MATCH($C132,'Policy Characteristics'!$C:$C,0)))</f>
        <v>50000</v>
      </c>
      <c r="N132" s="233">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28"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1490</v>
      </c>
      <c r="G133" s="88" t="s">
        <v>1621</v>
      </c>
      <c r="H133" s="15">
        <v>1714</v>
      </c>
      <c r="I133" s="229" t="s">
        <v>44</v>
      </c>
      <c r="J133" s="230"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33">
        <f>IF(ISBLANK(INDEX('Policy Characteristics'!F:F,MATCH($C133,'Policy Characteristics'!$C:$C,0))),"",INDEX('Policy Characteristics'!F:F,MATCH($C133,'Policy Characteristics'!$C:$C,0)))</f>
        <v>-45000</v>
      </c>
      <c r="M133" s="233">
        <f>IF(ISBLANK(INDEX('Policy Characteristics'!G:G,MATCH($C133,'Policy Characteristics'!$C:$C,0))),"",INDEX('Policy Characteristics'!G:G,MATCH($C133,'Policy Characteristics'!$C:$C,0)))</f>
        <v>50000</v>
      </c>
      <c r="N133" s="233">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28"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1490</v>
      </c>
      <c r="G134" s="143" t="s">
        <v>1622</v>
      </c>
      <c r="H134" s="15">
        <v>1715</v>
      </c>
      <c r="I134" s="229" t="s">
        <v>44</v>
      </c>
      <c r="J134" s="230"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33">
        <f>IF(ISBLANK(INDEX('Policy Characteristics'!F:F,MATCH($C134,'Policy Characteristics'!$C:$C,0))),"",INDEX('Policy Characteristics'!F:F,MATCH($C134,'Policy Characteristics'!$C:$C,0)))</f>
        <v>-45000</v>
      </c>
      <c r="M134" s="233">
        <f>IF(ISBLANK(INDEX('Policy Characteristics'!G:G,MATCH($C134,'Policy Characteristics'!$C:$C,0))),"",INDEX('Policy Characteristics'!G:G,MATCH($C134,'Policy Characteristics'!$C:$C,0)))</f>
        <v>50000</v>
      </c>
      <c r="N134" s="233">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28"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1490</v>
      </c>
      <c r="G135" s="143" t="s">
        <v>1623</v>
      </c>
      <c r="H135" s="15">
        <v>1716</v>
      </c>
      <c r="I135" s="229" t="s">
        <v>44</v>
      </c>
      <c r="J135" s="230"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33">
        <f>IF(ISBLANK(INDEX('Policy Characteristics'!F:F,MATCH($C135,'Policy Characteristics'!$C:$C,0))),"",INDEX('Policy Characteristics'!F:F,MATCH($C135,'Policy Characteristics'!$C:$C,0)))</f>
        <v>-45000</v>
      </c>
      <c r="M135" s="233">
        <f>IF(ISBLANK(INDEX('Policy Characteristics'!G:G,MATCH($C135,'Policy Characteristics'!$C:$C,0))),"",INDEX('Policy Characteristics'!G:G,MATCH($C135,'Policy Characteristics'!$C:$C,0)))</f>
        <v>50000</v>
      </c>
      <c r="N135" s="233">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28"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1490</v>
      </c>
      <c r="G136" s="143" t="s">
        <v>1624</v>
      </c>
      <c r="H136" s="15">
        <v>1717</v>
      </c>
      <c r="I136" s="229" t="s">
        <v>44</v>
      </c>
      <c r="J136" s="230"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33">
        <f>IF(ISBLANK(INDEX('Policy Characteristics'!F:F,MATCH($C136,'Policy Characteristics'!$C:$C,0))),"",INDEX('Policy Characteristics'!F:F,MATCH($C136,'Policy Characteristics'!$C:$C,0)))</f>
        <v>-45000</v>
      </c>
      <c r="M136" s="233">
        <f>IF(ISBLANK(INDEX('Policy Characteristics'!G:G,MATCH($C136,'Policy Characteristics'!$C:$C,0))),"",INDEX('Policy Characteristics'!G:G,MATCH($C136,'Policy Characteristics'!$C:$C,0)))</f>
        <v>50000</v>
      </c>
      <c r="N136" s="233">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28"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1490</v>
      </c>
      <c r="G137" s="143" t="s">
        <v>1625</v>
      </c>
      <c r="H137" s="15">
        <v>1718</v>
      </c>
      <c r="I137" s="229" t="s">
        <v>44</v>
      </c>
      <c r="J137" s="230"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33">
        <f>IF(ISBLANK(INDEX('Policy Characteristics'!F:F,MATCH($C137,'Policy Characteristics'!$C:$C,0))),"",INDEX('Policy Characteristics'!F:F,MATCH($C137,'Policy Characteristics'!$C:$C,0)))</f>
        <v>-45000</v>
      </c>
      <c r="M137" s="233">
        <f>IF(ISBLANK(INDEX('Policy Characteristics'!G:G,MATCH($C137,'Policy Characteristics'!$C:$C,0))),"",INDEX('Policy Characteristics'!G:G,MATCH($C137,'Policy Characteristics'!$C:$C,0)))</f>
        <v>50000</v>
      </c>
      <c r="N137" s="233">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28"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1490</v>
      </c>
      <c r="G138" s="143" t="s">
        <v>749</v>
      </c>
      <c r="H138" s="15">
        <v>1719</v>
      </c>
      <c r="I138" s="229" t="s">
        <v>44</v>
      </c>
      <c r="J138" s="230"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33">
        <f>IF(ISBLANK(INDEX('Policy Characteristics'!F:F,MATCH($C138,'Policy Characteristics'!$C:$C,0))),"",INDEX('Policy Characteristics'!F:F,MATCH($C138,'Policy Characteristics'!$C:$C,0)))</f>
        <v>-45000</v>
      </c>
      <c r="M138" s="233">
        <f>IF(ISBLANK(INDEX('Policy Characteristics'!G:G,MATCH($C138,'Policy Characteristics'!$C:$C,0))),"",INDEX('Policy Characteristics'!G:G,MATCH($C138,'Policy Characteristics'!$C:$C,0)))</f>
        <v>50000</v>
      </c>
      <c r="N138" s="233">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28"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1490</v>
      </c>
      <c r="G139" s="143" t="s">
        <v>1626</v>
      </c>
      <c r="H139" s="15">
        <v>1720</v>
      </c>
      <c r="I139" s="229" t="s">
        <v>44</v>
      </c>
      <c r="J139" s="230"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33">
        <f>IF(ISBLANK(INDEX('Policy Characteristics'!F:F,MATCH($C139,'Policy Characteristics'!$C:$C,0))),"",INDEX('Policy Characteristics'!F:F,MATCH($C139,'Policy Characteristics'!$C:$C,0)))</f>
        <v>-45000</v>
      </c>
      <c r="M139" s="233">
        <f>IF(ISBLANK(INDEX('Policy Characteristics'!G:G,MATCH($C139,'Policy Characteristics'!$C:$C,0))),"",INDEX('Policy Characteristics'!G:G,MATCH($C139,'Policy Characteristics'!$C:$C,0)))</f>
        <v>50000</v>
      </c>
      <c r="N139" s="233">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28"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1621</v>
      </c>
      <c r="H140" s="15">
        <v>1721</v>
      </c>
      <c r="I140" s="229" t="s">
        <v>44</v>
      </c>
      <c r="J140" s="230"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33">
        <f>IF(ISBLANK(INDEX('Policy Characteristics'!F:F,MATCH($C140,'Policy Characteristics'!$C:$C,0))),"",INDEX('Policy Characteristics'!F:F,MATCH($C140,'Policy Characteristics'!$C:$C,0)))</f>
        <v>-45000</v>
      </c>
      <c r="M140" s="233">
        <f>IF(ISBLANK(INDEX('Policy Characteristics'!G:G,MATCH($C140,'Policy Characteristics'!$C:$C,0))),"",INDEX('Policy Characteristics'!G:G,MATCH($C140,'Policy Characteristics'!$C:$C,0)))</f>
        <v>50000</v>
      </c>
      <c r="N140" s="233">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28"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1622</v>
      </c>
      <c r="H141" s="15">
        <v>1722</v>
      </c>
      <c r="I141" s="229" t="s">
        <v>44</v>
      </c>
      <c r="J141" s="230"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33">
        <f>IF(ISBLANK(INDEX('Policy Characteristics'!F:F,MATCH($C141,'Policy Characteristics'!$C:$C,0))),"",INDEX('Policy Characteristics'!F:F,MATCH($C141,'Policy Characteristics'!$C:$C,0)))</f>
        <v>-45000</v>
      </c>
      <c r="M141" s="233">
        <f>IF(ISBLANK(INDEX('Policy Characteristics'!G:G,MATCH($C141,'Policy Characteristics'!$C:$C,0))),"",INDEX('Policy Characteristics'!G:G,MATCH($C141,'Policy Characteristics'!$C:$C,0)))</f>
        <v>50000</v>
      </c>
      <c r="N141" s="233">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28"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1623</v>
      </c>
      <c r="H142" s="15">
        <v>1723</v>
      </c>
      <c r="I142" s="229" t="s">
        <v>44</v>
      </c>
      <c r="J142" s="230"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33">
        <f>IF(ISBLANK(INDEX('Policy Characteristics'!F:F,MATCH($C142,'Policy Characteristics'!$C:$C,0))),"",INDEX('Policy Characteristics'!F:F,MATCH($C142,'Policy Characteristics'!$C:$C,0)))</f>
        <v>-45000</v>
      </c>
      <c r="M142" s="233">
        <f>IF(ISBLANK(INDEX('Policy Characteristics'!G:G,MATCH($C142,'Policy Characteristics'!$C:$C,0))),"",INDEX('Policy Characteristics'!G:G,MATCH($C142,'Policy Characteristics'!$C:$C,0)))</f>
        <v>50000</v>
      </c>
      <c r="N142" s="233">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28"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1624</v>
      </c>
      <c r="H143" s="15">
        <v>1724</v>
      </c>
      <c r="I143" s="229" t="s">
        <v>44</v>
      </c>
      <c r="J143" s="230"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33">
        <f>IF(ISBLANK(INDEX('Policy Characteristics'!F:F,MATCH($C143,'Policy Characteristics'!$C:$C,0))),"",INDEX('Policy Characteristics'!F:F,MATCH($C143,'Policy Characteristics'!$C:$C,0)))</f>
        <v>-45000</v>
      </c>
      <c r="M143" s="233">
        <f>IF(ISBLANK(INDEX('Policy Characteristics'!G:G,MATCH($C143,'Policy Characteristics'!$C:$C,0))),"",INDEX('Policy Characteristics'!G:G,MATCH($C143,'Policy Characteristics'!$C:$C,0)))</f>
        <v>50000</v>
      </c>
      <c r="N143" s="233">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28"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1625</v>
      </c>
      <c r="H144" s="15">
        <v>1725</v>
      </c>
      <c r="I144" s="229" t="s">
        <v>44</v>
      </c>
      <c r="J144" s="230"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33">
        <f>IF(ISBLANK(INDEX('Policy Characteristics'!F:F,MATCH($C144,'Policy Characteristics'!$C:$C,0))),"",INDEX('Policy Characteristics'!F:F,MATCH($C144,'Policy Characteristics'!$C:$C,0)))</f>
        <v>-45000</v>
      </c>
      <c r="M144" s="233">
        <f>IF(ISBLANK(INDEX('Policy Characteristics'!G:G,MATCH($C144,'Policy Characteristics'!$C:$C,0))),"",INDEX('Policy Characteristics'!G:G,MATCH($C144,'Policy Characteristics'!$C:$C,0)))</f>
        <v>50000</v>
      </c>
      <c r="N144" s="233">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25">
      <c r="A145" s="76" t="str">
        <f>IF(ISBLANK(INDEX('Policy Characteristics'!A:A,MATCH($C145,'Policy Characteristics'!$C:$C,0))),"",INDEX('Policy Characteristics'!A:A,MATCH($C145,'Policy Characteristics'!$C:$C,0)))</f>
        <v>Transportation</v>
      </c>
      <c r="B145" s="228"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29" t="s">
        <v>44</v>
      </c>
      <c r="J145" s="230"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33">
        <f>IF(ISBLANK(INDEX('Policy Characteristics'!F:F,MATCH($C145,'Policy Characteristics'!$C:$C,0))),"",INDEX('Policy Characteristics'!F:F,MATCH($C145,'Policy Characteristics'!$C:$C,0)))</f>
        <v>-45000</v>
      </c>
      <c r="M145" s="233">
        <f>IF(ISBLANK(INDEX('Policy Characteristics'!G:G,MATCH($C145,'Policy Characteristics'!$C:$C,0))),"",INDEX('Policy Characteristics'!G:G,MATCH($C145,'Policy Characteristics'!$C:$C,0)))</f>
        <v>50000</v>
      </c>
      <c r="N145" s="233">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25">
      <c r="A146" s="76" t="str">
        <f>IF(ISBLANK(INDEX('Policy Characteristics'!A:A,MATCH($C146,'Policy Characteristics'!$C:$C,0))),"",INDEX('Policy Characteristics'!A:A,MATCH($C146,'Policy Characteristics'!$C:$C,0)))</f>
        <v>Transportation</v>
      </c>
      <c r="B146" s="228"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1626</v>
      </c>
      <c r="H146" s="15">
        <v>1727</v>
      </c>
      <c r="I146" s="229" t="s">
        <v>44</v>
      </c>
      <c r="J146" s="230"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33">
        <f>IF(ISBLANK(INDEX('Policy Characteristics'!F:F,MATCH($C146,'Policy Characteristics'!$C:$C,0))),"",INDEX('Policy Characteristics'!F:F,MATCH($C146,'Policy Characteristics'!$C:$C,0)))</f>
        <v>-45000</v>
      </c>
      <c r="M146" s="233">
        <f>IF(ISBLANK(INDEX('Policy Characteristics'!G:G,MATCH($C146,'Policy Characteristics'!$C:$C,0))),"",INDEX('Policy Characteristics'!G:G,MATCH($C146,'Policy Characteristics'!$C:$C,0)))</f>
        <v>50000</v>
      </c>
      <c r="N146" s="233">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25">
      <c r="A147" s="76" t="str">
        <f>IF(ISBLANK(INDEX('Policy Characteristics'!A:A,MATCH($C147,'Policy Characteristics'!$C:$C,0))),"",INDEX('Policy Characteristics'!A:A,MATCH($C147,'Policy Characteristics'!$C:$C,0)))</f>
        <v>Transportation</v>
      </c>
      <c r="B147" s="228" t="str">
        <f>IF(ISBLANK(INDEX('Policy Characteristics'!B:B,MATCH($C147,'Policy Characteristics'!$C:$C,0))),"",INDEX('Policy Characteristics'!B:B,MATCH($C147,'Policy Characteristics'!$C:$C,0)))</f>
        <v>Feebate</v>
      </c>
      <c r="C147" t="s">
        <v>111</v>
      </c>
      <c r="D147" s="88"/>
      <c r="E147" s="88"/>
      <c r="F147" s="88"/>
      <c r="G147" s="88"/>
      <c r="H147" s="15">
        <v>1</v>
      </c>
      <c r="I147" s="241" t="s">
        <v>43</v>
      </c>
      <c r="J147" s="230"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33">
        <f>IF(ISBLANK(INDEX('Policy Characteristics'!F:F,MATCH($C147,'Policy Characteristics'!$C:$C,0))),"",INDEX('Policy Characteristics'!F:F,MATCH($C147,'Policy Characteristics'!$C:$C,0)))</f>
        <v>0</v>
      </c>
      <c r="M147" s="233">
        <f>IF(ISBLANK(INDEX('Policy Characteristics'!G:G,MATCH($C147,'Policy Characteristics'!$C:$C,0))),"",INDEX('Policy Characteristics'!G:G,MATCH($C147,'Policy Characteristics'!$C:$C,0)))</f>
        <v>1</v>
      </c>
      <c r="N147" s="233">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25">
      <c r="A148" s="76" t="str">
        <f>IF(ISBLANK(INDEX('Policy Characteristics'!A:A,MATCH($C148,'Policy Characteristics'!$C:$C,0))),"",INDEX('Policy Characteristics'!A:A,MATCH($C148,'Policy Characteristics'!$C:$C,0)))</f>
        <v>Transportation</v>
      </c>
      <c r="B148" s="228" t="str">
        <f>IF(ISBLANK(INDEX('Policy Characteristics'!B:B,MATCH($C148,'Policy Characteristics'!$C:$C,0))),"",INDEX('Policy Characteristics'!B:B,MATCH($C148,'Policy Characteristics'!$C:$C,0)))</f>
        <v>Fuel Economy Standard</v>
      </c>
      <c r="C148" t="s">
        <v>296</v>
      </c>
      <c r="D148" s="88" t="s">
        <v>45</v>
      </c>
      <c r="E148" s="88" t="s">
        <v>37</v>
      </c>
      <c r="F148" s="88" t="s">
        <v>84</v>
      </c>
      <c r="G148" s="143" t="s">
        <v>1491</v>
      </c>
      <c r="H148" s="15">
        <v>362</v>
      </c>
      <c r="I148" s="229" t="s">
        <v>43</v>
      </c>
      <c r="J148" s="230"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33">
        <f>IF(ISBLANK(INDEX('Policy Characteristics'!F:F,MATCH($C148,'Policy Characteristics'!$C:$C,0))),"",INDEX('Policy Characteristics'!F:F,MATCH($C148,'Policy Characteristics'!$C:$C,0)))</f>
        <v>-0.25</v>
      </c>
      <c r="M148" s="233">
        <f>IF(ISBLANK(INDEX('Policy Characteristics'!G:G,MATCH($C148,'Policy Characteristics'!$C:$C,0))),"",INDEX('Policy Characteristics'!G:G,MATCH($C148,'Policy Characteristics'!$C:$C,0)))</f>
        <v>1</v>
      </c>
      <c r="N148" s="233">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25">
      <c r="A149" s="76" t="str">
        <f>IF(ISBLANK(INDEX('Policy Characteristics'!A:A,MATCH($C149,'Policy Characteristics'!$C:$C,0))),"",INDEX('Policy Characteristics'!A:A,MATCH($C149,'Policy Characteristics'!$C:$C,0)))</f>
        <v>Transportation</v>
      </c>
      <c r="B149" s="228"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1631</v>
      </c>
      <c r="H149" s="15">
        <v>363</v>
      </c>
      <c r="I149" s="229" t="s">
        <v>43</v>
      </c>
      <c r="J149" s="230"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33">
        <f>IF(ISBLANK(INDEX('Policy Characteristics'!F:F,MATCH($C149,'Policy Characteristics'!$C:$C,0))),"",INDEX('Policy Characteristics'!F:F,MATCH($C149,'Policy Characteristics'!$C:$C,0)))</f>
        <v>-0.25</v>
      </c>
      <c r="M149" s="233">
        <f>IF(ISBLANK(INDEX('Policy Characteristics'!G:G,MATCH($C149,'Policy Characteristics'!$C:$C,0))),"",INDEX('Policy Characteristics'!G:G,MATCH($C149,'Policy Characteristics'!$C:$C,0)))</f>
        <v>1</v>
      </c>
      <c r="N149" s="233">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25">
      <c r="A150" s="76" t="str">
        <f>IF(ISBLANK(INDEX('Policy Characteristics'!A:A,MATCH($C150,'Policy Characteristics'!$C:$C,0))),"",INDEX('Policy Characteristics'!A:A,MATCH($C150,'Policy Characteristics'!$C:$C,0)))</f>
        <v>Transportation</v>
      </c>
      <c r="B150" s="228"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29" t="s">
        <v>43</v>
      </c>
      <c r="J150" s="230"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33">
        <f>IF(ISBLANK(INDEX('Policy Characteristics'!F:F,MATCH($C150,'Policy Characteristics'!$C:$C,0))),"",INDEX('Policy Characteristics'!F:F,MATCH($C150,'Policy Characteristics'!$C:$C,0)))</f>
        <v>-0.25</v>
      </c>
      <c r="M150" s="233">
        <f>IF(ISBLANK(INDEX('Policy Characteristics'!G:G,MATCH($C150,'Policy Characteristics'!$C:$C,0))),"",INDEX('Policy Characteristics'!G:G,MATCH($C150,'Policy Characteristics'!$C:$C,0)))</f>
        <v>1</v>
      </c>
      <c r="N150" s="233">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25">
      <c r="A151" s="76" t="str">
        <f>IF(ISBLANK(INDEX('Policy Characteristics'!A:A,MATCH($C151,'Policy Characteristics'!$C:$C,0))),"",INDEX('Policy Characteristics'!A:A,MATCH($C151,'Policy Characteristics'!$C:$C,0)))</f>
        <v>Transportation</v>
      </c>
      <c r="B151" s="228"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1628</v>
      </c>
      <c r="H151" s="15">
        <v>365</v>
      </c>
      <c r="I151" s="229" t="s">
        <v>43</v>
      </c>
      <c r="J151" s="230"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33">
        <f>IF(ISBLANK(INDEX('Policy Characteristics'!F:F,MATCH($C151,'Policy Characteristics'!$C:$C,0))),"",INDEX('Policy Characteristics'!F:F,MATCH($C151,'Policy Characteristics'!$C:$C,0)))</f>
        <v>-0.25</v>
      </c>
      <c r="M151" s="233">
        <f>IF(ISBLANK(INDEX('Policy Characteristics'!G:G,MATCH($C151,'Policy Characteristics'!$C:$C,0))),"",INDEX('Policy Characteristics'!G:G,MATCH($C151,'Policy Characteristics'!$C:$C,0)))</f>
        <v>1</v>
      </c>
      <c r="N151" s="233">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25">
      <c r="A152" s="76" t="str">
        <f>IF(ISBLANK(INDEX('Policy Characteristics'!A:A,MATCH($C152,'Policy Characteristics'!$C:$C,0))),"",INDEX('Policy Characteristics'!A:A,MATCH($C152,'Policy Characteristics'!$C:$C,0)))</f>
        <v>Transportation</v>
      </c>
      <c r="B152" s="228"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1488</v>
      </c>
      <c r="H152" s="15">
        <v>366</v>
      </c>
      <c r="I152" s="229" t="s">
        <v>43</v>
      </c>
      <c r="J152" s="230"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33">
        <f>IF(ISBLANK(INDEX('Policy Characteristics'!F:F,MATCH($C152,'Policy Characteristics'!$C:$C,0))),"",INDEX('Policy Characteristics'!F:F,MATCH($C152,'Policy Characteristics'!$C:$C,0)))</f>
        <v>-0.25</v>
      </c>
      <c r="M152" s="233">
        <f>IF(ISBLANK(INDEX('Policy Characteristics'!G:G,MATCH($C152,'Policy Characteristics'!$C:$C,0))),"",INDEX('Policy Characteristics'!G:G,MATCH($C152,'Policy Characteristics'!$C:$C,0)))</f>
        <v>1</v>
      </c>
      <c r="N152" s="233">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25">
      <c r="A153" s="76" t="str">
        <f>IF(ISBLANK(INDEX('Policy Characteristics'!A:A,MATCH($C153,'Policy Characteristics'!$C:$C,0))),"",INDEX('Policy Characteristics'!A:A,MATCH($C153,'Policy Characteristics'!$C:$C,0)))</f>
        <v>Transportation</v>
      </c>
      <c r="B153" s="228"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1488</v>
      </c>
      <c r="H153" s="15">
        <v>367</v>
      </c>
      <c r="I153" s="229" t="s">
        <v>43</v>
      </c>
      <c r="J153" s="230"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33">
        <f>IF(ISBLANK(INDEX('Policy Characteristics'!F:F,MATCH($C153,'Policy Characteristics'!$C:$C,0))),"",INDEX('Policy Characteristics'!F:F,MATCH($C153,'Policy Characteristics'!$C:$C,0)))</f>
        <v>-0.25</v>
      </c>
      <c r="M153" s="233">
        <f>IF(ISBLANK(INDEX('Policy Characteristics'!G:G,MATCH($C153,'Policy Characteristics'!$C:$C,0))),"",INDEX('Policy Characteristics'!G:G,MATCH($C153,'Policy Characteristics'!$C:$C,0)))</f>
        <v>1</v>
      </c>
      <c r="N153" s="233">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25">
      <c r="A154" s="76" t="str">
        <f>IF(ISBLANK(INDEX('Policy Characteristics'!A:A,MATCH($C154,'Policy Characteristics'!$C:$C,0))),"",INDEX('Policy Characteristics'!A:A,MATCH($C154,'Policy Characteristics'!$C:$C,0)))</f>
        <v>Transportation</v>
      </c>
      <c r="B154" s="228"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29" t="s">
        <v>43</v>
      </c>
      <c r="J154" s="230"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33">
        <f>IF(ISBLANK(INDEX('Policy Characteristics'!F:F,MATCH($C154,'Policy Characteristics'!$C:$C,0))),"",INDEX('Policy Characteristics'!F:F,MATCH($C154,'Policy Characteristics'!$C:$C,0)))</f>
        <v>-0.25</v>
      </c>
      <c r="M154" s="233">
        <f>IF(ISBLANK(INDEX('Policy Characteristics'!G:G,MATCH($C154,'Policy Characteristics'!$C:$C,0))),"",INDEX('Policy Characteristics'!G:G,MATCH($C154,'Policy Characteristics'!$C:$C,0)))</f>
        <v>1</v>
      </c>
      <c r="N154" s="233">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25">
      <c r="A155" s="76" t="str">
        <f>IF(ISBLANK(INDEX('Policy Characteristics'!A:A,MATCH($C155,'Policy Characteristics'!$C:$C,0))),"",INDEX('Policy Characteristics'!A:A,MATCH($C155,'Policy Characteristics'!$C:$C,0)))</f>
        <v>Transportation</v>
      </c>
      <c r="B155" s="228"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29" t="s">
        <v>43</v>
      </c>
      <c r="J155" s="230"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33">
        <f>IF(ISBLANK(INDEX('Policy Characteristics'!F:F,MATCH($C155,'Policy Characteristics'!$C:$C,0))),"",INDEX('Policy Characteristics'!F:F,MATCH($C155,'Policy Characteristics'!$C:$C,0)))</f>
        <v>-0.25</v>
      </c>
      <c r="M155" s="233">
        <f>IF(ISBLANK(INDEX('Policy Characteristics'!G:G,MATCH($C155,'Policy Characteristics'!$C:$C,0))),"",INDEX('Policy Characteristics'!G:G,MATCH($C155,'Policy Characteristics'!$C:$C,0)))</f>
        <v>1</v>
      </c>
      <c r="N155" s="233">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25">
      <c r="A156" s="76" t="str">
        <f>IF(ISBLANK(INDEX('Policy Characteristics'!A:A,MATCH($C156,'Policy Characteristics'!$C:$C,0))),"",INDEX('Policy Characteristics'!A:A,MATCH($C156,'Policy Characteristics'!$C:$C,0)))</f>
        <v>Transportation</v>
      </c>
      <c r="B156" s="228"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1489</v>
      </c>
      <c r="H156" s="15">
        <v>370</v>
      </c>
      <c r="I156" s="229" t="s">
        <v>43</v>
      </c>
      <c r="J156" s="230"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33">
        <f>IF(ISBLANK(INDEX('Policy Characteristics'!F:F,MATCH($C156,'Policy Characteristics'!$C:$C,0))),"",INDEX('Policy Characteristics'!F:F,MATCH($C156,'Policy Characteristics'!$C:$C,0)))</f>
        <v>-0.25</v>
      </c>
      <c r="M156" s="233">
        <f>IF(ISBLANK(INDEX('Policy Characteristics'!G:G,MATCH($C156,'Policy Characteristics'!$C:$C,0))),"",INDEX('Policy Characteristics'!G:G,MATCH($C156,'Policy Characteristics'!$C:$C,0)))</f>
        <v>1</v>
      </c>
      <c r="N156" s="233">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25">
      <c r="A157" s="76" t="str">
        <f>IF(ISBLANK(INDEX('Policy Characteristics'!A:A,MATCH($C157,'Policy Characteristics'!$C:$C,0))),"",INDEX('Policy Characteristics'!A:A,MATCH($C157,'Policy Characteristics'!$C:$C,0)))</f>
        <v>Transportation</v>
      </c>
      <c r="B157" s="228"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1490</v>
      </c>
      <c r="H157" s="15">
        <v>371</v>
      </c>
      <c r="I157" s="229" t="s">
        <v>43</v>
      </c>
      <c r="J157" s="230"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33">
        <f>IF(ISBLANK(INDEX('Policy Characteristics'!F:F,MATCH($C157,'Policy Characteristics'!$C:$C,0))),"",INDEX('Policy Characteristics'!F:F,MATCH($C157,'Policy Characteristics'!$C:$C,0)))</f>
        <v>-0.25</v>
      </c>
      <c r="M157" s="233">
        <f>IF(ISBLANK(INDEX('Policy Characteristics'!G:G,MATCH($C157,'Policy Characteristics'!$C:$C,0))),"",INDEX('Policy Characteristics'!G:G,MATCH($C157,'Policy Characteristics'!$C:$C,0)))</f>
        <v>1</v>
      </c>
      <c r="N157" s="233">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25">
      <c r="A158" s="76" t="str">
        <f>IF(ISBLANK(INDEX('Policy Characteristics'!A:A,MATCH($C158,'Policy Characteristics'!$C:$C,0))),"",INDEX('Policy Characteristics'!A:A,MATCH($C158,'Policy Characteristics'!$C:$C,0)))</f>
        <v>Transportation</v>
      </c>
      <c r="B158" s="228"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29" t="s">
        <v>43</v>
      </c>
      <c r="J158" s="230"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33">
        <f>IF(ISBLANK(INDEX('Policy Characteristics'!F:F,MATCH($C158,'Policy Characteristics'!$C:$C,0))),"",INDEX('Policy Characteristics'!F:F,MATCH($C158,'Policy Characteristics'!$C:$C,0)))</f>
        <v>-0.25</v>
      </c>
      <c r="M158" s="233">
        <f>IF(ISBLANK(INDEX('Policy Characteristics'!G:G,MATCH($C158,'Policy Characteristics'!$C:$C,0))),"",INDEX('Policy Characteristics'!G:G,MATCH($C158,'Policy Characteristics'!$C:$C,0)))</f>
        <v>1</v>
      </c>
      <c r="N158" s="233">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25">
      <c r="A159" s="76" t="str">
        <f>IF(ISBLANK(INDEX('Policy Characteristics'!A:A,MATCH($C159,'Policy Characteristics'!$C:$C,0))),"",INDEX('Policy Characteristics'!A:A,MATCH($C159,'Policy Characteristics'!$C:$C,0)))</f>
        <v>Transportation</v>
      </c>
      <c r="B159" s="228"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29" t="s">
        <v>44</v>
      </c>
      <c r="J159" s="230"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33">
        <f>IF(ISBLANK(INDEX('Policy Characteristics'!F:F,MATCH($C159,'Policy Characteristics'!$C:$C,0))),"",INDEX('Policy Characteristics'!F:F,MATCH($C159,'Policy Characteristics'!$C:$C,0)))</f>
        <v>-0.25</v>
      </c>
      <c r="M159" s="233">
        <f>IF(ISBLANK(INDEX('Policy Characteristics'!G:G,MATCH($C159,'Policy Characteristics'!$C:$C,0))),"",INDEX('Policy Characteristics'!G:G,MATCH($C159,'Policy Characteristics'!$C:$C,0)))</f>
        <v>1</v>
      </c>
      <c r="N159" s="233">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25">
      <c r="A160" s="76" t="str">
        <f>IF(ISBLANK(INDEX('Policy Characteristics'!A:A,MATCH($C160,'Policy Characteristics'!$C:$C,0))),"",INDEX('Policy Characteristics'!A:A,MATCH($C160,'Policy Characteristics'!$C:$C,0)))</f>
        <v>Transportation</v>
      </c>
      <c r="B160" s="228" t="str">
        <f>IF(ISBLANK(INDEX('Policy Characteristics'!B:B,MATCH($C160,'Policy Characteristics'!$C:$C,0))),"",INDEX('Policy Characteristics'!B:B,MATCH($C160,'Policy Characteristics'!$C:$C,0)))</f>
        <v>Low Carbon Fuel Standard</v>
      </c>
      <c r="C160" s="143" t="s">
        <v>463</v>
      </c>
      <c r="D160" s="88"/>
      <c r="E160" s="88"/>
      <c r="F160" s="88"/>
      <c r="G160" s="88"/>
      <c r="H160" s="80">
        <v>190</v>
      </c>
      <c r="I160" s="241" t="s">
        <v>43</v>
      </c>
      <c r="J160" s="230"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33">
        <f>IF(ISBLANK(INDEX('Policy Characteristics'!F:F,MATCH($C160,'Policy Characteristics'!$C:$C,0))),"",INDEX('Policy Characteristics'!F:F,MATCH($C160,'Policy Characteristics'!$C:$C,0)))</f>
        <v>0</v>
      </c>
      <c r="M160" s="233">
        <f>IF(ISBLANK(INDEX('Policy Characteristics'!G:G,MATCH($C160,'Policy Characteristics'!$C:$C,0))),"",INDEX('Policy Characteristics'!G:G,MATCH($C160,'Policy Characteristics'!$C:$C,0)))</f>
        <v>1</v>
      </c>
      <c r="N160" s="233">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25">
      <c r="A161" s="76" t="str">
        <f>IF(ISBLANK(INDEX('Policy Characteristics'!A:A,MATCH($C161,'Policy Characteristics'!$C:$C,0))),"",INDEX('Policy Characteristics'!A:A,MATCH($C161,'Policy Characteristics'!$C:$C,0)))</f>
        <v>Transportation</v>
      </c>
      <c r="B161" s="228" t="str">
        <f>IF(ISBLANK(INDEX('Policy Characteristics'!B:B,MATCH($C161,'Policy Characteristics'!$C:$C,0))),"",INDEX('Policy Characteristics'!B:B,MATCH($C161,'Policy Characteristics'!$C:$C,0)))</f>
        <v>Non-BAU LCFS-Qualifying Vehicles</v>
      </c>
      <c r="C161" t="s">
        <v>1830</v>
      </c>
      <c r="D161" s="88"/>
      <c r="E161" s="88"/>
      <c r="F161" s="88"/>
      <c r="G161" s="88"/>
      <c r="H161" s="80">
        <v>2284</v>
      </c>
      <c r="I161" s="241" t="s">
        <v>43</v>
      </c>
      <c r="J161" s="230"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33">
        <f>IF(ISBLANK(INDEX('Policy Characteristics'!F:F,MATCH($C161,'Policy Characteristics'!$C:$C,0))),"",INDEX('Policy Characteristics'!F:F,MATCH($C161,'Policy Characteristics'!$C:$C,0)))</f>
        <v>0</v>
      </c>
      <c r="M161" s="233">
        <f>IF(ISBLANK(INDEX('Policy Characteristics'!G:G,MATCH($C161,'Policy Characteristics'!$C:$C,0))),"",INDEX('Policy Characteristics'!G:G,MATCH($C161,'Policy Characteristics'!$C:$C,0)))</f>
        <v>1</v>
      </c>
      <c r="N161" s="233">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25">
      <c r="A162" s="76" t="str">
        <f>IF(ISBLANK(INDEX('Policy Characteristics'!A:A,MATCH($C162,'Policy Characteristics'!$C:$C,0))),"",INDEX('Policy Characteristics'!A:A,MATCH($C162,'Policy Characteristics'!$C:$C,0)))</f>
        <v>Transportation</v>
      </c>
      <c r="B162" s="228" t="str">
        <f>IF(ISBLANK(INDEX('Policy Characteristics'!B:B,MATCH($C162,'Policy Characteristics'!$C:$C,0))),"",INDEX('Policy Characteristics'!B:B,MATCH($C162,'Policy Characteristics'!$C:$C,0)))</f>
        <v>Mode Shifting</v>
      </c>
      <c r="C162" t="s">
        <v>1226</v>
      </c>
      <c r="D162" s="88" t="s">
        <v>45</v>
      </c>
      <c r="E162" s="88" t="s">
        <v>37</v>
      </c>
      <c r="F162" s="88" t="s">
        <v>84</v>
      </c>
      <c r="G162" s="143" t="s">
        <v>1491</v>
      </c>
      <c r="H162" s="15">
        <v>848</v>
      </c>
      <c r="I162" s="241" t="s">
        <v>43</v>
      </c>
      <c r="J162" s="230"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33">
        <f>IF(ISBLANK(INDEX('Policy Characteristics'!F:F,MATCH($C162,'Policy Characteristics'!$C:$C,0))),"",INDEX('Policy Characteristics'!F:F,MATCH($C162,'Policy Characteristics'!$C:$C,0)))</f>
        <v>0</v>
      </c>
      <c r="M162" s="233">
        <f>IF(ISBLANK(INDEX('Policy Characteristics'!G:G,MATCH($C162,'Policy Characteristics'!$C:$C,0))),"",INDEX('Policy Characteristics'!G:G,MATCH($C162,'Policy Characteristics'!$C:$C,0)))</f>
        <v>0.33</v>
      </c>
      <c r="N162" s="233">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25">
      <c r="A163" s="76" t="str">
        <f>IF(ISBLANK(INDEX('Policy Characteristics'!A:A,MATCH($C163,'Policy Characteristics'!$C:$C,0))),"",INDEX('Policy Characteristics'!A:A,MATCH($C163,'Policy Characteristics'!$C:$C,0)))</f>
        <v>Transportation</v>
      </c>
      <c r="B163" s="228"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29" t="s">
        <v>44</v>
      </c>
      <c r="J163" s="230"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33">
        <f>IF(ISBLANK(INDEX('Policy Characteristics'!F:F,MATCH($C163,'Policy Characteristics'!$C:$C,0))),"",INDEX('Policy Characteristics'!F:F,MATCH($C163,'Policy Characteristics'!$C:$C,0)))</f>
        <v>0</v>
      </c>
      <c r="M163" s="233">
        <f>IF(ISBLANK(INDEX('Policy Characteristics'!G:G,MATCH($C163,'Policy Characteristics'!$C:$C,0))),"",INDEX('Policy Characteristics'!G:G,MATCH($C163,'Policy Characteristics'!$C:$C,0)))</f>
        <v>0.33</v>
      </c>
      <c r="N163" s="233">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25">
      <c r="A164" s="76" t="str">
        <f>IF(ISBLANK(INDEX('Policy Characteristics'!A:A,MATCH($C164,'Policy Characteristics'!$C:$C,0))),"",INDEX('Policy Characteristics'!A:A,MATCH($C164,'Policy Characteristics'!$C:$C,0)))</f>
        <v>Transportation</v>
      </c>
      <c r="B164" s="228"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1488</v>
      </c>
      <c r="H164" s="15">
        <v>850</v>
      </c>
      <c r="I164" s="241" t="s">
        <v>43</v>
      </c>
      <c r="J164" s="230"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33">
        <f>IF(ISBLANK(INDEX('Policy Characteristics'!F:F,MATCH($C164,'Policy Characteristics'!$C:$C,0))),"",INDEX('Policy Characteristics'!F:F,MATCH($C164,'Policy Characteristics'!$C:$C,0)))</f>
        <v>0</v>
      </c>
      <c r="M164" s="233">
        <f>IF(ISBLANK(INDEX('Policy Characteristics'!G:G,MATCH($C164,'Policy Characteristics'!$C:$C,0))),"",INDEX('Policy Characteristics'!G:G,MATCH($C164,'Policy Characteristics'!$C:$C,0)))</f>
        <v>0.33</v>
      </c>
      <c r="N164" s="233">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25">
      <c r="A165" s="76" t="str">
        <f>IF(ISBLANK(INDEX('Policy Characteristics'!A:A,MATCH($C165,'Policy Characteristics'!$C:$C,0))),"",INDEX('Policy Characteristics'!A:A,MATCH($C165,'Policy Characteristics'!$C:$C,0)))</f>
        <v>Transportation</v>
      </c>
      <c r="B165" s="228"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29" t="s">
        <v>44</v>
      </c>
      <c r="J165" s="230"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33">
        <f>IF(ISBLANK(INDEX('Policy Characteristics'!F:F,MATCH($C165,'Policy Characteristics'!$C:$C,0))),"",INDEX('Policy Characteristics'!F:F,MATCH($C165,'Policy Characteristics'!$C:$C,0)))</f>
        <v>0</v>
      </c>
      <c r="M165" s="233">
        <f>IF(ISBLANK(INDEX('Policy Characteristics'!G:G,MATCH($C165,'Policy Characteristics'!$C:$C,0))),"",INDEX('Policy Characteristics'!G:G,MATCH($C165,'Policy Characteristics'!$C:$C,0)))</f>
        <v>0.33</v>
      </c>
      <c r="N165" s="233">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25">
      <c r="A166" s="76" t="str">
        <f>IF(ISBLANK(INDEX('Policy Characteristics'!A:A,MATCH($C166,'Policy Characteristics'!$C:$C,0))),"",INDEX('Policy Characteristics'!A:A,MATCH($C166,'Policy Characteristics'!$C:$C,0)))</f>
        <v>Transportation</v>
      </c>
      <c r="B166" s="228"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1489</v>
      </c>
      <c r="H166" s="15">
        <v>852</v>
      </c>
      <c r="I166" s="229" t="s">
        <v>44</v>
      </c>
      <c r="J166" s="230"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33">
        <f>IF(ISBLANK(INDEX('Policy Characteristics'!F:F,MATCH($C166,'Policy Characteristics'!$C:$C,0))),"",INDEX('Policy Characteristics'!F:F,MATCH($C166,'Policy Characteristics'!$C:$C,0)))</f>
        <v>0</v>
      </c>
      <c r="M166" s="233">
        <f>IF(ISBLANK(INDEX('Policy Characteristics'!G:G,MATCH($C166,'Policy Characteristics'!$C:$C,0))),"",INDEX('Policy Characteristics'!G:G,MATCH($C166,'Policy Characteristics'!$C:$C,0)))</f>
        <v>0.33</v>
      </c>
      <c r="N166" s="233">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25">
      <c r="A167" s="76" t="str">
        <f>IF(ISBLANK(INDEX('Policy Characteristics'!A:A,MATCH($C167,'Policy Characteristics'!$C:$C,0))),"",INDEX('Policy Characteristics'!A:A,MATCH($C167,'Policy Characteristics'!$C:$C,0)))</f>
        <v>Transportation</v>
      </c>
      <c r="B167" s="228"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29" t="s">
        <v>44</v>
      </c>
      <c r="J167" s="230"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33">
        <f>IF(ISBLANK(INDEX('Policy Characteristics'!F:F,MATCH($C167,'Policy Characteristics'!$C:$C,0))),"",INDEX('Policy Characteristics'!F:F,MATCH($C167,'Policy Characteristics'!$C:$C,0)))</f>
        <v>0</v>
      </c>
      <c r="M167" s="233">
        <f>IF(ISBLANK(INDEX('Policy Characteristics'!G:G,MATCH($C167,'Policy Characteristics'!$C:$C,0))),"",INDEX('Policy Characteristics'!G:G,MATCH($C167,'Policy Characteristics'!$C:$C,0)))</f>
        <v>0.33</v>
      </c>
      <c r="N167" s="233">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25">
      <c r="A168" s="76" t="str">
        <f>IF(ISBLANK(INDEX('Policy Characteristics'!A:A,MATCH($C168,'Policy Characteristics'!$C:$C,0))),"",INDEX('Policy Characteristics'!A:A,MATCH($C168,'Policy Characteristics'!$C:$C,0)))</f>
        <v>Transportation</v>
      </c>
      <c r="B168" s="228"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1631</v>
      </c>
      <c r="H168" s="15">
        <v>854</v>
      </c>
      <c r="I168" s="229" t="s">
        <v>44</v>
      </c>
      <c r="J168" s="230"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33">
        <f>IF(ISBLANK(INDEX('Policy Characteristics'!F:F,MATCH($C168,'Policy Characteristics'!$C:$C,0))),"",INDEX('Policy Characteristics'!F:F,MATCH($C168,'Policy Characteristics'!$C:$C,0)))</f>
        <v>0</v>
      </c>
      <c r="M168" s="233">
        <f>IF(ISBLANK(INDEX('Policy Characteristics'!G:G,MATCH($C168,'Policy Characteristics'!$C:$C,0))),"",INDEX('Policy Characteristics'!G:G,MATCH($C168,'Policy Characteristics'!$C:$C,0)))</f>
        <v>0.33</v>
      </c>
      <c r="N168" s="233">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25">
      <c r="A169" s="76" t="str">
        <f>IF(ISBLANK(INDEX('Policy Characteristics'!A:A,MATCH($C169,'Policy Characteristics'!$C:$C,0))),"",INDEX('Policy Characteristics'!A:A,MATCH($C169,'Policy Characteristics'!$C:$C,0)))</f>
        <v>Transportation</v>
      </c>
      <c r="B169" s="228"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1628</v>
      </c>
      <c r="H169" s="15">
        <v>855</v>
      </c>
      <c r="I169" s="241" t="s">
        <v>43</v>
      </c>
      <c r="J169" s="230"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33">
        <f>IF(ISBLANK(INDEX('Policy Characteristics'!F:F,MATCH($C169,'Policy Characteristics'!$C:$C,0))),"",INDEX('Policy Characteristics'!F:F,MATCH($C169,'Policy Characteristics'!$C:$C,0)))</f>
        <v>0</v>
      </c>
      <c r="M169" s="233">
        <f>IF(ISBLANK(INDEX('Policy Characteristics'!G:G,MATCH($C169,'Policy Characteristics'!$C:$C,0))),"",INDEX('Policy Characteristics'!G:G,MATCH($C169,'Policy Characteristics'!$C:$C,0)))</f>
        <v>0.33</v>
      </c>
      <c r="N169" s="233">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25">
      <c r="A170" s="76" t="str">
        <f>IF(ISBLANK(INDEX('Policy Characteristics'!A:A,MATCH($C170,'Policy Characteristics'!$C:$C,0))),"",INDEX('Policy Characteristics'!A:A,MATCH($C170,'Policy Characteristics'!$C:$C,0)))</f>
        <v>Transportation</v>
      </c>
      <c r="B170" s="228"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1488</v>
      </c>
      <c r="H170" s="15">
        <v>856</v>
      </c>
      <c r="I170" s="229" t="s">
        <v>44</v>
      </c>
      <c r="J170" s="230"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33">
        <f>IF(ISBLANK(INDEX('Policy Characteristics'!F:F,MATCH($C170,'Policy Characteristics'!$C:$C,0))),"",INDEX('Policy Characteristics'!F:F,MATCH($C170,'Policy Characteristics'!$C:$C,0)))</f>
        <v>0</v>
      </c>
      <c r="M170" s="233">
        <f>IF(ISBLANK(INDEX('Policy Characteristics'!G:G,MATCH($C170,'Policy Characteristics'!$C:$C,0))),"",INDEX('Policy Characteristics'!G:G,MATCH($C170,'Policy Characteristics'!$C:$C,0)))</f>
        <v>0.33</v>
      </c>
      <c r="N170" s="233">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25">
      <c r="A171" s="76" t="str">
        <f>IF(ISBLANK(INDEX('Policy Characteristics'!A:A,MATCH($C171,'Policy Characteristics'!$C:$C,0))),"",INDEX('Policy Characteristics'!A:A,MATCH($C171,'Policy Characteristics'!$C:$C,0)))</f>
        <v>Transportation</v>
      </c>
      <c r="B171" s="228"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29" t="s">
        <v>43</v>
      </c>
      <c r="J171" s="230"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33">
        <f>IF(ISBLANK(INDEX('Policy Characteristics'!F:F,MATCH($C171,'Policy Characteristics'!$C:$C,0))),"",INDEX('Policy Characteristics'!F:F,MATCH($C171,'Policy Characteristics'!$C:$C,0)))</f>
        <v>0</v>
      </c>
      <c r="M171" s="233">
        <f>IF(ISBLANK(INDEX('Policy Characteristics'!G:G,MATCH($C171,'Policy Characteristics'!$C:$C,0))),"",INDEX('Policy Characteristics'!G:G,MATCH($C171,'Policy Characteristics'!$C:$C,0)))</f>
        <v>0.33</v>
      </c>
      <c r="N171" s="233">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25">
      <c r="A172" s="76" t="str">
        <f>IF(ISBLANK(INDEX('Policy Characteristics'!A:A,MATCH($C172,'Policy Characteristics'!$C:$C,0))),"",INDEX('Policy Characteristics'!A:A,MATCH($C172,'Policy Characteristics'!$C:$C,0)))</f>
        <v>Transportation</v>
      </c>
      <c r="B172" s="228"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1490</v>
      </c>
      <c r="H172" s="15">
        <v>858</v>
      </c>
      <c r="I172" s="229" t="s">
        <v>44</v>
      </c>
      <c r="J172" s="230"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33">
        <f>IF(ISBLANK(INDEX('Policy Characteristics'!F:F,MATCH($C172,'Policy Characteristics'!$C:$C,0))),"",INDEX('Policy Characteristics'!F:F,MATCH($C172,'Policy Characteristics'!$C:$C,0)))</f>
        <v>0</v>
      </c>
      <c r="M172" s="233">
        <f>IF(ISBLANK(INDEX('Policy Characteristics'!G:G,MATCH($C172,'Policy Characteristics'!$C:$C,0))),"",INDEX('Policy Characteristics'!G:G,MATCH($C172,'Policy Characteristics'!$C:$C,0)))</f>
        <v>0.33</v>
      </c>
      <c r="N172" s="233">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25">
      <c r="A173" s="76" t="str">
        <f>IF(ISBLANK(INDEX('Policy Characteristics'!A:A,MATCH($C173,'Policy Characteristics'!$C:$C,0))),"",INDEX('Policy Characteristics'!A:A,MATCH($C173,'Policy Characteristics'!$C:$C,0)))</f>
        <v>Transportation</v>
      </c>
      <c r="B173" s="228"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29" t="s">
        <v>44</v>
      </c>
      <c r="J173" s="230"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33">
        <f>IF(ISBLANK(INDEX('Policy Characteristics'!F:F,MATCH($C173,'Policy Characteristics'!$C:$C,0))),"",INDEX('Policy Characteristics'!F:F,MATCH($C173,'Policy Characteristics'!$C:$C,0)))</f>
        <v>0</v>
      </c>
      <c r="M173" s="233">
        <f>IF(ISBLANK(INDEX('Policy Characteristics'!G:G,MATCH($C173,'Policy Characteristics'!$C:$C,0))),"",INDEX('Policy Characteristics'!G:G,MATCH($C173,'Policy Characteristics'!$C:$C,0)))</f>
        <v>0.33</v>
      </c>
      <c r="N173" s="233">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25">
      <c r="A174" s="76" t="str">
        <f>IF(ISBLANK(INDEX('Policy Characteristics'!A:A,MATCH($C174,'Policy Characteristics'!$C:$C,0))),"",INDEX('Policy Characteristics'!A:A,MATCH($C174,'Policy Characteristics'!$C:$C,0)))</f>
        <v>Transportation</v>
      </c>
      <c r="B174" s="228" t="str">
        <f>IF(ISBLANK(INDEX('Policy Characteristics'!B:B,MATCH($C174,'Policy Characteristics'!$C:$C,0))),"",INDEX('Policy Characteristics'!B:B,MATCH($C174,'Policy Characteristics'!$C:$C,0)))</f>
        <v>Zero-Emission Vehicle Sales Standard</v>
      </c>
      <c r="C174" t="s">
        <v>2591</v>
      </c>
      <c r="D174" s="88" t="s">
        <v>45</v>
      </c>
      <c r="E174" s="88" t="s">
        <v>37</v>
      </c>
      <c r="F174" s="88" t="s">
        <v>84</v>
      </c>
      <c r="G174" s="143" t="s">
        <v>1491</v>
      </c>
      <c r="H174" s="80">
        <v>186</v>
      </c>
      <c r="I174" s="241" t="s">
        <v>43</v>
      </c>
      <c r="J174" s="230"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33">
        <f>IF(ISBLANK(INDEX('Policy Characteristics'!F:F,MATCH($C174,'Policy Characteristics'!$C:$C,0))),"",INDEX('Policy Characteristics'!F:F,MATCH($C174,'Policy Characteristics'!$C:$C,0)))</f>
        <v>-1</v>
      </c>
      <c r="M174" s="233">
        <f>IF(ISBLANK(INDEX('Policy Characteristics'!G:G,MATCH($C174,'Policy Characteristics'!$C:$C,0))),"",INDEX('Policy Characteristics'!G:G,MATCH($C174,'Policy Characteristics'!$C:$C,0)))</f>
        <v>1</v>
      </c>
      <c r="N174" s="233">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25">
      <c r="A175" s="76" t="str">
        <f>IF(ISBLANK(INDEX('Policy Characteristics'!A:A,MATCH($C175,'Policy Characteristics'!$C:$C,0))),"",INDEX('Policy Characteristics'!A:A,MATCH($C175,'Policy Characteristics'!$C:$C,0)))</f>
        <v>Transportation</v>
      </c>
      <c r="B175" s="228"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1631</v>
      </c>
      <c r="H175" s="80">
        <v>203</v>
      </c>
      <c r="I175" s="229" t="s">
        <v>43</v>
      </c>
      <c r="J175" s="230"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33">
        <f>IF(ISBLANK(INDEX('Policy Characteristics'!F:F,MATCH($C175,'Policy Characteristics'!$C:$C,0))),"",INDEX('Policy Characteristics'!F:F,MATCH($C175,'Policy Characteristics'!$C:$C,0)))</f>
        <v>-1</v>
      </c>
      <c r="M175" s="233">
        <f>IF(ISBLANK(INDEX('Policy Characteristics'!G:G,MATCH($C175,'Policy Characteristics'!$C:$C,0))),"",INDEX('Policy Characteristics'!G:G,MATCH($C175,'Policy Characteristics'!$C:$C,0)))</f>
        <v>1</v>
      </c>
      <c r="N175" s="233">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25">
      <c r="A176" s="76" t="str">
        <f>IF(ISBLANK(INDEX('Policy Characteristics'!A:A,MATCH($C176,'Policy Characteristics'!$C:$C,0))),"",INDEX('Policy Characteristics'!A:A,MATCH($C176,'Policy Characteristics'!$C:$C,0)))</f>
        <v>Transportation</v>
      </c>
      <c r="B176" s="228"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41" t="s">
        <v>43</v>
      </c>
      <c r="J176" s="230"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33">
        <f>IF(ISBLANK(INDEX('Policy Characteristics'!F:F,MATCH($C176,'Policy Characteristics'!$C:$C,0))),"",INDEX('Policy Characteristics'!F:F,MATCH($C176,'Policy Characteristics'!$C:$C,0)))</f>
        <v>-1</v>
      </c>
      <c r="M176" s="233">
        <f>IF(ISBLANK(INDEX('Policy Characteristics'!G:G,MATCH($C176,'Policy Characteristics'!$C:$C,0))),"",INDEX('Policy Characteristics'!G:G,MATCH($C176,'Policy Characteristics'!$C:$C,0)))</f>
        <v>1</v>
      </c>
      <c r="N176" s="233">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25">
      <c r="A177" s="76" t="str">
        <f>IF(ISBLANK(INDEX('Policy Characteristics'!A:A,MATCH($C177,'Policy Characteristics'!$C:$C,0))),"",INDEX('Policy Characteristics'!A:A,MATCH($C177,'Policy Characteristics'!$C:$C,0)))</f>
        <v>Transportation</v>
      </c>
      <c r="B177" s="228"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1628</v>
      </c>
      <c r="H177" s="80">
        <v>191</v>
      </c>
      <c r="I177" s="241" t="s">
        <v>43</v>
      </c>
      <c r="J177" s="230"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33">
        <f>IF(ISBLANK(INDEX('Policy Characteristics'!F:F,MATCH($C177,'Policy Characteristics'!$C:$C,0))),"",INDEX('Policy Characteristics'!F:F,MATCH($C177,'Policy Characteristics'!$C:$C,0)))</f>
        <v>-1</v>
      </c>
      <c r="M177" s="233">
        <f>IF(ISBLANK(INDEX('Policy Characteristics'!G:G,MATCH($C177,'Policy Characteristics'!$C:$C,0))),"",INDEX('Policy Characteristics'!G:G,MATCH($C177,'Policy Characteristics'!$C:$C,0)))</f>
        <v>1</v>
      </c>
      <c r="N177" s="233">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25">
      <c r="A178" s="76" t="str">
        <f>IF(ISBLANK(INDEX('Policy Characteristics'!A:A,MATCH($C178,'Policy Characteristics'!$C:$C,0))),"",INDEX('Policy Characteristics'!A:A,MATCH($C178,'Policy Characteristics'!$C:$C,0)))</f>
        <v>Transportation</v>
      </c>
      <c r="B178" s="228"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1488</v>
      </c>
      <c r="H178" s="80">
        <v>496</v>
      </c>
      <c r="I178" s="241" t="s">
        <v>44</v>
      </c>
      <c r="J178" s="230"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33">
        <f>IF(ISBLANK(INDEX('Policy Characteristics'!F:F,MATCH($C178,'Policy Characteristics'!$C:$C,0))),"",INDEX('Policy Characteristics'!F:F,MATCH($C178,'Policy Characteristics'!$C:$C,0)))</f>
        <v>-1</v>
      </c>
      <c r="M178" s="233">
        <f>IF(ISBLANK(INDEX('Policy Characteristics'!G:G,MATCH($C178,'Policy Characteristics'!$C:$C,0))),"",INDEX('Policy Characteristics'!G:G,MATCH($C178,'Policy Characteristics'!$C:$C,0)))</f>
        <v>1</v>
      </c>
      <c r="N178" s="233">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25">
      <c r="A179" s="76" t="str">
        <f>IF(ISBLANK(INDEX('Policy Characteristics'!A:A,MATCH($C179,'Policy Characteristics'!$C:$C,0))),"",INDEX('Policy Characteristics'!A:A,MATCH($C179,'Policy Characteristics'!$C:$C,0)))</f>
        <v>Transportation</v>
      </c>
      <c r="B179" s="228"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1488</v>
      </c>
      <c r="H179" s="80">
        <v>497</v>
      </c>
      <c r="I179" s="241" t="s">
        <v>44</v>
      </c>
      <c r="J179" s="230"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33">
        <f>IF(ISBLANK(INDEX('Policy Characteristics'!F:F,MATCH($C179,'Policy Characteristics'!$C:$C,0))),"",INDEX('Policy Characteristics'!F:F,MATCH($C179,'Policy Characteristics'!$C:$C,0)))</f>
        <v>-1</v>
      </c>
      <c r="M179" s="233">
        <f>IF(ISBLANK(INDEX('Policy Characteristics'!G:G,MATCH($C179,'Policy Characteristics'!$C:$C,0))),"",INDEX('Policy Characteristics'!G:G,MATCH($C179,'Policy Characteristics'!$C:$C,0)))</f>
        <v>1</v>
      </c>
      <c r="N179" s="233">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25">
      <c r="A180" s="76" t="str">
        <f>IF(ISBLANK(INDEX('Policy Characteristics'!A:A,MATCH($C180,'Policy Characteristics'!$C:$C,0))),"",INDEX('Policy Characteristics'!A:A,MATCH($C180,'Policy Characteristics'!$C:$C,0)))</f>
        <v>Transportation</v>
      </c>
      <c r="B180" s="228"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41" t="s">
        <v>44</v>
      </c>
      <c r="J180" s="230"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33">
        <f>IF(ISBLANK(INDEX('Policy Characteristics'!F:F,MATCH($C180,'Policy Characteristics'!$C:$C,0))),"",INDEX('Policy Characteristics'!F:F,MATCH($C180,'Policy Characteristics'!$C:$C,0)))</f>
        <v>-1</v>
      </c>
      <c r="M180" s="233">
        <f>IF(ISBLANK(INDEX('Policy Characteristics'!G:G,MATCH($C180,'Policy Characteristics'!$C:$C,0))),"",INDEX('Policy Characteristics'!G:G,MATCH($C180,'Policy Characteristics'!$C:$C,0)))</f>
        <v>1</v>
      </c>
      <c r="N180" s="233">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25">
      <c r="A181" s="76" t="str">
        <f>IF(ISBLANK(INDEX('Policy Characteristics'!A:A,MATCH($C181,'Policy Characteristics'!$C:$C,0))),"",INDEX('Policy Characteristics'!A:A,MATCH($C181,'Policy Characteristics'!$C:$C,0)))</f>
        <v>Transportation</v>
      </c>
      <c r="B181" s="228"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41" t="s">
        <v>44</v>
      </c>
      <c r="J181" s="230"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33">
        <f>IF(ISBLANK(INDEX('Policy Characteristics'!F:F,MATCH($C181,'Policy Characteristics'!$C:$C,0))),"",INDEX('Policy Characteristics'!F:F,MATCH($C181,'Policy Characteristics'!$C:$C,0)))</f>
        <v>-1</v>
      </c>
      <c r="M181" s="233">
        <f>IF(ISBLANK(INDEX('Policy Characteristics'!G:G,MATCH($C181,'Policy Characteristics'!$C:$C,0))),"",INDEX('Policy Characteristics'!G:G,MATCH($C181,'Policy Characteristics'!$C:$C,0)))</f>
        <v>1</v>
      </c>
      <c r="N181" s="233">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25">
      <c r="A182" s="76" t="str">
        <f>IF(ISBLANK(INDEX('Policy Characteristics'!A:A,MATCH($C182,'Policy Characteristics'!$C:$C,0))),"",INDEX('Policy Characteristics'!A:A,MATCH($C182,'Policy Characteristics'!$C:$C,0)))</f>
        <v>Transportation</v>
      </c>
      <c r="B182" s="228"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1489</v>
      </c>
      <c r="H182" s="80">
        <v>500</v>
      </c>
      <c r="I182" s="241" t="s">
        <v>44</v>
      </c>
      <c r="J182" s="230"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33">
        <f>IF(ISBLANK(INDEX('Policy Characteristics'!F:F,MATCH($C182,'Policy Characteristics'!$C:$C,0))),"",INDEX('Policy Characteristics'!F:F,MATCH($C182,'Policy Characteristics'!$C:$C,0)))</f>
        <v>-1</v>
      </c>
      <c r="M182" s="233">
        <f>IF(ISBLANK(INDEX('Policy Characteristics'!G:G,MATCH($C182,'Policy Characteristics'!$C:$C,0))),"",INDEX('Policy Characteristics'!G:G,MATCH($C182,'Policy Characteristics'!$C:$C,0)))</f>
        <v>1</v>
      </c>
      <c r="N182" s="233">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25">
      <c r="A183" s="76" t="str">
        <f>IF(ISBLANK(INDEX('Policy Characteristics'!A:A,MATCH($C183,'Policy Characteristics'!$C:$C,0))),"",INDEX('Policy Characteristics'!A:A,MATCH($C183,'Policy Characteristics'!$C:$C,0)))</f>
        <v>Transportation</v>
      </c>
      <c r="B183" s="228"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1490</v>
      </c>
      <c r="H183" s="80">
        <v>501</v>
      </c>
      <c r="I183" s="241" t="s">
        <v>44</v>
      </c>
      <c r="J183" s="230"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33">
        <f>IF(ISBLANK(INDEX('Policy Characteristics'!F:F,MATCH($C183,'Policy Characteristics'!$C:$C,0))),"",INDEX('Policy Characteristics'!F:F,MATCH($C183,'Policy Characteristics'!$C:$C,0)))</f>
        <v>-1</v>
      </c>
      <c r="M183" s="233">
        <f>IF(ISBLANK(INDEX('Policy Characteristics'!G:G,MATCH($C183,'Policy Characteristics'!$C:$C,0))),"",INDEX('Policy Characteristics'!G:G,MATCH($C183,'Policy Characteristics'!$C:$C,0)))</f>
        <v>1</v>
      </c>
      <c r="N183" s="233">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25">
      <c r="A184" s="76" t="str">
        <f>IF(ISBLANK(INDEX('Policy Characteristics'!A:A,MATCH($C184,'Policy Characteristics'!$C:$C,0))),"",INDEX('Policy Characteristics'!A:A,MATCH($C184,'Policy Characteristics'!$C:$C,0)))</f>
        <v>Transportation</v>
      </c>
      <c r="B184" s="228"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41" t="s">
        <v>43</v>
      </c>
      <c r="J184" s="230"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33">
        <f>IF(ISBLANK(INDEX('Policy Characteristics'!F:F,MATCH($C184,'Policy Characteristics'!$C:$C,0))),"",INDEX('Policy Characteristics'!F:F,MATCH($C184,'Policy Characteristics'!$C:$C,0)))</f>
        <v>-1</v>
      </c>
      <c r="M184" s="233">
        <f>IF(ISBLANK(INDEX('Policy Characteristics'!G:G,MATCH($C184,'Policy Characteristics'!$C:$C,0))),"",INDEX('Policy Characteristics'!G:G,MATCH($C184,'Policy Characteristics'!$C:$C,0)))</f>
        <v>1</v>
      </c>
      <c r="N184" s="233">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25">
      <c r="A185" s="76" t="str">
        <f>IF(ISBLANK(INDEX('Policy Characteristics'!A:A,MATCH($C185,'Policy Characteristics'!$C:$C,0))),"",INDEX('Policy Characteristics'!A:A,MATCH($C185,'Policy Characteristics'!$C:$C,0)))</f>
        <v>Transportation</v>
      </c>
      <c r="B185" s="228"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29" t="s">
        <v>44</v>
      </c>
      <c r="J185" s="230"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33">
        <f>IF(ISBLANK(INDEX('Policy Characteristics'!F:F,MATCH($C185,'Policy Characteristics'!$C:$C,0))),"",INDEX('Policy Characteristics'!F:F,MATCH($C185,'Policy Characteristics'!$C:$C,0)))</f>
        <v>-1</v>
      </c>
      <c r="M185" s="233">
        <f>IF(ISBLANK(INDEX('Policy Characteristics'!G:G,MATCH($C185,'Policy Characteristics'!$C:$C,0))),"",INDEX('Policy Characteristics'!G:G,MATCH($C185,'Policy Characteristics'!$C:$C,0)))</f>
        <v>1</v>
      </c>
      <c r="N185" s="233">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25">
      <c r="A186" s="76" t="str">
        <f>IF(ISBLANK(INDEX('Policy Characteristics'!A:A,MATCH($C186,'Policy Characteristics'!$C:$C,0))),"",INDEX('Policy Characteristics'!A:A,MATCH($C186,'Policy Characteristics'!$C:$C,0)))</f>
        <v>Transportation</v>
      </c>
      <c r="B186" s="228" t="str">
        <f>IF(ISBLANK(INDEX('Policy Characteristics'!B:B,MATCH($C186,'Policy Characteristics'!$C:$C,0))),"",INDEX('Policy Characteristics'!B:B,MATCH($C186,'Policy Characteristics'!$C:$C,0)))</f>
        <v>Non-BAU ZEV-Qualifying Vehicles</v>
      </c>
      <c r="C186" t="s">
        <v>1611</v>
      </c>
      <c r="D186" s="88"/>
      <c r="E186" s="88"/>
      <c r="F186" s="88"/>
      <c r="G186" s="88"/>
      <c r="H186" s="15">
        <v>1655</v>
      </c>
      <c r="I186" s="241" t="s">
        <v>43</v>
      </c>
      <c r="J186" s="230"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33">
        <f>IF(ISBLANK(INDEX('Policy Characteristics'!F:F,MATCH($C186,'Policy Characteristics'!$C:$C,0))),"",INDEX('Policy Characteristics'!F:F,MATCH($C186,'Policy Characteristics'!$C:$C,0)))</f>
        <v>0</v>
      </c>
      <c r="M186" s="233">
        <f>IF(ISBLANK(INDEX('Policy Characteristics'!G:G,MATCH($C186,'Policy Characteristics'!$C:$C,0))),"",INDEX('Policy Characteristics'!G:G,MATCH($C186,'Policy Characteristics'!$C:$C,0)))</f>
        <v>1</v>
      </c>
      <c r="N186" s="233">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25">
      <c r="A187" s="76" t="str">
        <f>IF(ISBLANK(INDEX('Policy Characteristics'!A:A,MATCH($C187,'Policy Characteristics'!$C:$C,0))),"",INDEX('Policy Characteristics'!A:A,MATCH($C187,'Policy Characteristics'!$C:$C,0)))</f>
        <v>Transportation</v>
      </c>
      <c r="B187" s="228" t="str">
        <f>IF(ISBLANK(INDEX('Policy Characteristics'!B:B,MATCH($C187,'Policy Characteristics'!$C:$C,0))),"",INDEX('Policy Characteristics'!B:B,MATCH($C187,'Policy Characteristics'!$C:$C,0)))</f>
        <v>Subsidy for Vehicle Battery Production</v>
      </c>
      <c r="C187" t="s">
        <v>1795</v>
      </c>
      <c r="H187" s="15">
        <v>2257</v>
      </c>
      <c r="I187" s="241" t="s">
        <v>43</v>
      </c>
      <c r="J187" s="230"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34">
        <f>IF(ISBLANK(INDEX('Policy Characteristics'!F:F,MATCH($C187,'Policy Characteristics'!$C:$C,0))),"",INDEX('Policy Characteristics'!F:F,MATCH($C187,'Policy Characteristics'!$C:$C,0)))</f>
        <v>-50</v>
      </c>
      <c r="M187" s="234">
        <f>IF(ISBLANK(INDEX('Policy Characteristics'!G:G,MATCH($C187,'Policy Characteristics'!$C:$C,0))),"",INDEX('Policy Characteristics'!G:G,MATCH($C187,'Policy Characteristics'!$C:$C,0)))</f>
        <v>50</v>
      </c>
      <c r="N187" s="234">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25">
      <c r="A188" s="76" t="str">
        <f>IF(ISBLANK(INDEX('Policy Characteristics'!A:A,MATCH($C188,'Policy Characteristics'!$C:$C,0))),"",INDEX('Policy Characteristics'!A:A,MATCH($C188,'Policy Characteristics'!$C:$C,0)))</f>
        <v>Transportation</v>
      </c>
      <c r="B188" s="228" t="str">
        <f>IF(ISBLANK(INDEX('Policy Characteristics'!B:B,MATCH($C188,'Policy Characteristics'!$C:$C,0))),"",INDEX('Policy Characteristics'!B:B,MATCH($C188,'Policy Characteristics'!$C:$C,0)))</f>
        <v>Non-BAU Zero-Emission Vehicle Sales Standard by Subregion</v>
      </c>
      <c r="C188" s="143" t="s">
        <v>1945</v>
      </c>
      <c r="D188" s="88" t="s">
        <v>45</v>
      </c>
      <c r="E188" s="88" t="s">
        <v>37</v>
      </c>
      <c r="F188" s="88" t="s">
        <v>84</v>
      </c>
      <c r="G188" s="143" t="s">
        <v>1491</v>
      </c>
      <c r="H188" s="15">
        <v>2710</v>
      </c>
      <c r="I188" s="88" t="s">
        <v>43</v>
      </c>
      <c r="J188" s="230"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34">
        <f>IF(ISBLANK(INDEX('Policy Characteristics'!F:F,MATCH($C188,'Policy Characteristics'!$C:$C,0))),"",INDEX('Policy Characteristics'!F:F,MATCH($C188,'Policy Characteristics'!$C:$C,0)))</f>
        <v>0</v>
      </c>
      <c r="M188" s="234">
        <f>IF(ISBLANK(INDEX('Policy Characteristics'!G:G,MATCH($C188,'Policy Characteristics'!$C:$C,0))),"",INDEX('Policy Characteristics'!G:G,MATCH($C188,'Policy Characteristics'!$C:$C,0)))</f>
        <v>1</v>
      </c>
      <c r="N188" s="234">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25">
      <c r="A189" s="76" t="str">
        <f>IF(ISBLANK(INDEX('Policy Characteristics'!A:A,MATCH($C189,'Policy Characteristics'!$C:$C,0))),"",INDEX('Policy Characteristics'!A:A,MATCH($C189,'Policy Characteristics'!$C:$C,0)))</f>
        <v>Transportation</v>
      </c>
      <c r="B189" s="228"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1631</v>
      </c>
      <c r="H189" s="15">
        <v>2711</v>
      </c>
      <c r="I189" s="88" t="s">
        <v>43</v>
      </c>
      <c r="J189" s="230"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34">
        <f>IF(ISBLANK(INDEX('Policy Characteristics'!F:F,MATCH($C189,'Policy Characteristics'!$C:$C,0))),"",INDEX('Policy Characteristics'!F:F,MATCH($C189,'Policy Characteristics'!$C:$C,0)))</f>
        <v>0</v>
      </c>
      <c r="M189" s="234">
        <f>IF(ISBLANK(INDEX('Policy Characteristics'!G:G,MATCH($C189,'Policy Characteristics'!$C:$C,0))),"",INDEX('Policy Characteristics'!G:G,MATCH($C189,'Policy Characteristics'!$C:$C,0)))</f>
        <v>1</v>
      </c>
      <c r="N189" s="234">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25">
      <c r="A190" s="76" t="str">
        <f>IF(ISBLANK(INDEX('Policy Characteristics'!A:A,MATCH($C190,'Policy Characteristics'!$C:$C,0))),"",INDEX('Policy Characteristics'!A:A,MATCH($C190,'Policy Characteristics'!$C:$C,0)))</f>
        <v>Transportation</v>
      </c>
      <c r="B190" s="228"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30"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34">
        <f>IF(ISBLANK(INDEX('Policy Characteristics'!F:F,MATCH($C190,'Policy Characteristics'!$C:$C,0))),"",INDEX('Policy Characteristics'!F:F,MATCH($C190,'Policy Characteristics'!$C:$C,0)))</f>
        <v>0</v>
      </c>
      <c r="M190" s="234">
        <f>IF(ISBLANK(INDEX('Policy Characteristics'!G:G,MATCH($C190,'Policy Characteristics'!$C:$C,0))),"",INDEX('Policy Characteristics'!G:G,MATCH($C190,'Policy Characteristics'!$C:$C,0)))</f>
        <v>1</v>
      </c>
      <c r="N190" s="234">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25">
      <c r="A191" s="76" t="str">
        <f>IF(ISBLANK(INDEX('Policy Characteristics'!A:A,MATCH($C191,'Policy Characteristics'!$C:$C,0))),"",INDEX('Policy Characteristics'!A:A,MATCH($C191,'Policy Characteristics'!$C:$C,0)))</f>
        <v>Transportation</v>
      </c>
      <c r="B191" s="228"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1628</v>
      </c>
      <c r="H191" s="15">
        <v>2713</v>
      </c>
      <c r="I191" s="88" t="s">
        <v>43</v>
      </c>
      <c r="J191" s="230"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34">
        <f>IF(ISBLANK(INDEX('Policy Characteristics'!F:F,MATCH($C191,'Policy Characteristics'!$C:$C,0))),"",INDEX('Policy Characteristics'!F:F,MATCH($C191,'Policy Characteristics'!$C:$C,0)))</f>
        <v>0</v>
      </c>
      <c r="M191" s="234">
        <f>IF(ISBLANK(INDEX('Policy Characteristics'!G:G,MATCH($C191,'Policy Characteristics'!$C:$C,0))),"",INDEX('Policy Characteristics'!G:G,MATCH($C191,'Policy Characteristics'!$C:$C,0)))</f>
        <v>1</v>
      </c>
      <c r="N191" s="234">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25">
      <c r="A192" s="76" t="str">
        <f>IF(ISBLANK(INDEX('Policy Characteristics'!A:A,MATCH($C192,'Policy Characteristics'!$C:$C,0))),"",INDEX('Policy Characteristics'!A:A,MATCH($C192,'Policy Characteristics'!$C:$C,0)))</f>
        <v>Transportation</v>
      </c>
      <c r="B192" s="228"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1488</v>
      </c>
      <c r="H192" s="15">
        <v>2714</v>
      </c>
      <c r="I192" s="88" t="s">
        <v>44</v>
      </c>
      <c r="J192" s="230"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34">
        <f>IF(ISBLANK(INDEX('Policy Characteristics'!F:F,MATCH($C192,'Policy Characteristics'!$C:$C,0))),"",INDEX('Policy Characteristics'!F:F,MATCH($C192,'Policy Characteristics'!$C:$C,0)))</f>
        <v>0</v>
      </c>
      <c r="M192" s="234">
        <f>IF(ISBLANK(INDEX('Policy Characteristics'!G:G,MATCH($C192,'Policy Characteristics'!$C:$C,0))),"",INDEX('Policy Characteristics'!G:G,MATCH($C192,'Policy Characteristics'!$C:$C,0)))</f>
        <v>1</v>
      </c>
      <c r="N192" s="234">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25">
      <c r="A193" s="76" t="str">
        <f>IF(ISBLANK(INDEX('Policy Characteristics'!A:A,MATCH($C193,'Policy Characteristics'!$C:$C,0))),"",INDEX('Policy Characteristics'!A:A,MATCH($C193,'Policy Characteristics'!$C:$C,0)))</f>
        <v>Transportation</v>
      </c>
      <c r="B193" s="228"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1488</v>
      </c>
      <c r="H193" s="15">
        <v>2715</v>
      </c>
      <c r="I193" s="88" t="s">
        <v>44</v>
      </c>
      <c r="J193" s="230"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34">
        <f>IF(ISBLANK(INDEX('Policy Characteristics'!F:F,MATCH($C193,'Policy Characteristics'!$C:$C,0))),"",INDEX('Policy Characteristics'!F:F,MATCH($C193,'Policy Characteristics'!$C:$C,0)))</f>
        <v>0</v>
      </c>
      <c r="M193" s="234">
        <f>IF(ISBLANK(INDEX('Policy Characteristics'!G:G,MATCH($C193,'Policy Characteristics'!$C:$C,0))),"",INDEX('Policy Characteristics'!G:G,MATCH($C193,'Policy Characteristics'!$C:$C,0)))</f>
        <v>1</v>
      </c>
      <c r="N193" s="234">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25">
      <c r="A194" s="76" t="str">
        <f>IF(ISBLANK(INDEX('Policy Characteristics'!A:A,MATCH($C194,'Policy Characteristics'!$C:$C,0))),"",INDEX('Policy Characteristics'!A:A,MATCH($C194,'Policy Characteristics'!$C:$C,0)))</f>
        <v>Transportation</v>
      </c>
      <c r="B194" s="228"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30"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34">
        <f>IF(ISBLANK(INDEX('Policy Characteristics'!F:F,MATCH($C194,'Policy Characteristics'!$C:$C,0))),"",INDEX('Policy Characteristics'!F:F,MATCH($C194,'Policy Characteristics'!$C:$C,0)))</f>
        <v>0</v>
      </c>
      <c r="M194" s="234">
        <f>IF(ISBLANK(INDEX('Policy Characteristics'!G:G,MATCH($C194,'Policy Characteristics'!$C:$C,0))),"",INDEX('Policy Characteristics'!G:G,MATCH($C194,'Policy Characteristics'!$C:$C,0)))</f>
        <v>1</v>
      </c>
      <c r="N194" s="234">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25">
      <c r="A195" s="76" t="str">
        <f>IF(ISBLANK(INDEX('Policy Characteristics'!A:A,MATCH($C195,'Policy Characteristics'!$C:$C,0))),"",INDEX('Policy Characteristics'!A:A,MATCH($C195,'Policy Characteristics'!$C:$C,0)))</f>
        <v>Transportation</v>
      </c>
      <c r="B195" s="228"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30"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34">
        <f>IF(ISBLANK(INDEX('Policy Characteristics'!F:F,MATCH($C195,'Policy Characteristics'!$C:$C,0))),"",INDEX('Policy Characteristics'!F:F,MATCH($C195,'Policy Characteristics'!$C:$C,0)))</f>
        <v>0</v>
      </c>
      <c r="M195" s="234">
        <f>IF(ISBLANK(INDEX('Policy Characteristics'!G:G,MATCH($C195,'Policy Characteristics'!$C:$C,0))),"",INDEX('Policy Characteristics'!G:G,MATCH($C195,'Policy Characteristics'!$C:$C,0)))</f>
        <v>1</v>
      </c>
      <c r="N195" s="234">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25">
      <c r="A196" s="76" t="str">
        <f>IF(ISBLANK(INDEX('Policy Characteristics'!A:A,MATCH($C196,'Policy Characteristics'!$C:$C,0))),"",INDEX('Policy Characteristics'!A:A,MATCH($C196,'Policy Characteristics'!$C:$C,0)))</f>
        <v>Transportation</v>
      </c>
      <c r="B196" s="228"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1489</v>
      </c>
      <c r="H196" s="15">
        <v>2718</v>
      </c>
      <c r="I196" s="88" t="s">
        <v>44</v>
      </c>
      <c r="J196" s="230"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34">
        <f>IF(ISBLANK(INDEX('Policy Characteristics'!F:F,MATCH($C196,'Policy Characteristics'!$C:$C,0))),"",INDEX('Policy Characteristics'!F:F,MATCH($C196,'Policy Characteristics'!$C:$C,0)))</f>
        <v>0</v>
      </c>
      <c r="M196" s="234">
        <f>IF(ISBLANK(INDEX('Policy Characteristics'!G:G,MATCH($C196,'Policy Characteristics'!$C:$C,0))),"",INDEX('Policy Characteristics'!G:G,MATCH($C196,'Policy Characteristics'!$C:$C,0)))</f>
        <v>1</v>
      </c>
      <c r="N196" s="234">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25">
      <c r="A197" s="76" t="str">
        <f>IF(ISBLANK(INDEX('Policy Characteristics'!A:A,MATCH($C197,'Policy Characteristics'!$C:$C,0))),"",INDEX('Policy Characteristics'!A:A,MATCH($C197,'Policy Characteristics'!$C:$C,0)))</f>
        <v>Transportation</v>
      </c>
      <c r="B197" s="228"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1490</v>
      </c>
      <c r="H197" s="15">
        <v>2719</v>
      </c>
      <c r="I197" s="88" t="s">
        <v>44</v>
      </c>
      <c r="J197" s="230"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34">
        <f>IF(ISBLANK(INDEX('Policy Characteristics'!F:F,MATCH($C197,'Policy Characteristics'!$C:$C,0))),"",INDEX('Policy Characteristics'!F:F,MATCH($C197,'Policy Characteristics'!$C:$C,0)))</f>
        <v>0</v>
      </c>
      <c r="M197" s="234">
        <f>IF(ISBLANK(INDEX('Policy Characteristics'!G:G,MATCH($C197,'Policy Characteristics'!$C:$C,0))),"",INDEX('Policy Characteristics'!G:G,MATCH($C197,'Policy Characteristics'!$C:$C,0)))</f>
        <v>1</v>
      </c>
      <c r="N197" s="234">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25">
      <c r="A198" s="76" t="str">
        <f>IF(ISBLANK(INDEX('Policy Characteristics'!A:A,MATCH($C198,'Policy Characteristics'!$C:$C,0))),"",INDEX('Policy Characteristics'!A:A,MATCH($C198,'Policy Characteristics'!$C:$C,0)))</f>
        <v>Transportation</v>
      </c>
      <c r="B198" s="228"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30"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34">
        <f>IF(ISBLANK(INDEX('Policy Characteristics'!F:F,MATCH($C198,'Policy Characteristics'!$C:$C,0))),"",INDEX('Policy Characteristics'!F:F,MATCH($C198,'Policy Characteristics'!$C:$C,0)))</f>
        <v>0</v>
      </c>
      <c r="M198" s="234">
        <f>IF(ISBLANK(INDEX('Policy Characteristics'!G:G,MATCH($C198,'Policy Characteristics'!$C:$C,0))),"",INDEX('Policy Characteristics'!G:G,MATCH($C198,'Policy Characteristics'!$C:$C,0)))</f>
        <v>1</v>
      </c>
      <c r="N198" s="234">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25">
      <c r="A199" s="76" t="str">
        <f>IF(ISBLANK(INDEX('Policy Characteristics'!A:A,MATCH($C199,'Policy Characteristics'!$C:$C,0))),"",INDEX('Policy Characteristics'!A:A,MATCH($C199,'Policy Characteristics'!$C:$C,0)))</f>
        <v>Transportation</v>
      </c>
      <c r="B199" s="228"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30"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34">
        <f>IF(ISBLANK(INDEX('Policy Characteristics'!F:F,MATCH($C199,'Policy Characteristics'!$C:$C,0))),"",INDEX('Policy Characteristics'!F:F,MATCH($C199,'Policy Characteristics'!$C:$C,0)))</f>
        <v>0</v>
      </c>
      <c r="M199" s="234">
        <f>IF(ISBLANK(INDEX('Policy Characteristics'!G:G,MATCH($C199,'Policy Characteristics'!$C:$C,0))),"",INDEX('Policy Characteristics'!G:G,MATCH($C199,'Policy Characteristics'!$C:$C,0)))</f>
        <v>1</v>
      </c>
      <c r="N199" s="234">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25">
      <c r="A200" s="76" t="str">
        <f>IF(ISBLANK(INDEX('Policy Characteristics'!A:A,MATCH($C200,'Policy Characteristics'!$C:$C,0))),"",INDEX('Policy Characteristics'!A:A,MATCH($C200,'Policy Characteristics'!$C:$C,0)))</f>
        <v>Buildings and Appliances</v>
      </c>
      <c r="B200" s="228"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41" t="s">
        <v>43</v>
      </c>
      <c r="J200" s="230"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33">
        <f>IF(ISBLANK(INDEX('Policy Characteristics'!F:F,MATCH($C200,'Policy Characteristics'!$C:$C,0))),"",INDEX('Policy Characteristics'!F:F,MATCH($C200,'Policy Characteristics'!$C:$C,0)))</f>
        <v>0</v>
      </c>
      <c r="M200" s="233">
        <f>IF(ISBLANK(INDEX('Policy Characteristics'!G:G,MATCH($C200,'Policy Characteristics'!$C:$C,0))),"",INDEX('Policy Characteristics'!G:G,MATCH($C200,'Policy Characteristics'!$C:$C,0)))</f>
        <v>1</v>
      </c>
      <c r="N200" s="233">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25">
      <c r="A201" s="76" t="str">
        <f>IF(ISBLANK(INDEX('Policy Characteristics'!A:A,MATCH($C201,'Policy Characteristics'!$C:$C,0))),"",INDEX('Policy Characteristics'!A:A,MATCH($C201,'Policy Characteristics'!$C:$C,0)))</f>
        <v>Buildings and Appliances</v>
      </c>
      <c r="B201" s="228"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41" t="s">
        <v>44</v>
      </c>
      <c r="J201" s="230"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33">
        <f>IF(ISBLANK(INDEX('Policy Characteristics'!F:F,MATCH($C201,'Policy Characteristics'!$C:$C,0))),"",INDEX('Policy Characteristics'!F:F,MATCH($C201,'Policy Characteristics'!$C:$C,0)))</f>
        <v>0</v>
      </c>
      <c r="M201" s="233">
        <f>IF(ISBLANK(INDEX('Policy Characteristics'!G:G,MATCH($C201,'Policy Characteristics'!$C:$C,0))),"",INDEX('Policy Characteristics'!G:G,MATCH($C201,'Policy Characteristics'!$C:$C,0)))</f>
        <v>1</v>
      </c>
      <c r="N201" s="233">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25">
      <c r="A202" s="76" t="str">
        <f>IF(ISBLANK(INDEX('Policy Characteristics'!A:A,MATCH($C202,'Policy Characteristics'!$C:$C,0))),"",INDEX('Policy Characteristics'!A:A,MATCH($C202,'Policy Characteristics'!$C:$C,0)))</f>
        <v>Buildings and Appliances</v>
      </c>
      <c r="B202" s="228"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41" t="s">
        <v>44</v>
      </c>
      <c r="J202" s="230"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33">
        <f>IF(ISBLANK(INDEX('Policy Characteristics'!F:F,MATCH($C202,'Policy Characteristics'!$C:$C,0))),"",INDEX('Policy Characteristics'!F:F,MATCH($C202,'Policy Characteristics'!$C:$C,0)))</f>
        <v>0</v>
      </c>
      <c r="M202" s="233">
        <f>IF(ISBLANK(INDEX('Policy Characteristics'!G:G,MATCH($C202,'Policy Characteristics'!$C:$C,0))),"",INDEX('Policy Characteristics'!G:G,MATCH($C202,'Policy Characteristics'!$C:$C,0)))</f>
        <v>1</v>
      </c>
      <c r="N202" s="233">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25">
      <c r="A203" s="76" t="str">
        <f>IF(ISBLANK(INDEX('Policy Characteristics'!A:A,MATCH($C203,'Policy Characteristics'!$C:$C,0))),"",INDEX('Policy Characteristics'!A:A,MATCH($C203,'Policy Characteristics'!$C:$C,0)))</f>
        <v>Buildings and Appliances</v>
      </c>
      <c r="B203" s="228"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41" t="s">
        <v>43</v>
      </c>
      <c r="J203" s="230"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33">
        <f>IF(ISBLANK(INDEX('Policy Characteristics'!F:F,MATCH($C203,'Policy Characteristics'!$C:$C,0))),"",INDEX('Policy Characteristics'!F:F,MATCH($C203,'Policy Characteristics'!$C:$C,0)))</f>
        <v>0</v>
      </c>
      <c r="M203" s="233">
        <f>IF(ISBLANK(INDEX('Policy Characteristics'!G:G,MATCH($C203,'Policy Characteristics'!$C:$C,0))),"",INDEX('Policy Characteristics'!G:G,MATCH($C203,'Policy Characteristics'!$C:$C,0)))</f>
        <v>1</v>
      </c>
      <c r="N203" s="233">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25">
      <c r="A204" s="76" t="str">
        <f>IF(ISBLANK(INDEX('Policy Characteristics'!A:A,MATCH($C204,'Policy Characteristics'!$C:$C,0))),"",INDEX('Policy Characteristics'!A:A,MATCH($C204,'Policy Characteristics'!$C:$C,0)))</f>
        <v>Buildings and Appliances</v>
      </c>
      <c r="B204" s="228"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41" t="s">
        <v>43</v>
      </c>
      <c r="J204" s="230"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33">
        <f>IF(ISBLANK(INDEX('Policy Characteristics'!F:F,MATCH($C204,'Policy Characteristics'!$C:$C,0))),"",INDEX('Policy Characteristics'!F:F,MATCH($C204,'Policy Characteristics'!$C:$C,0)))</f>
        <v>0</v>
      </c>
      <c r="M204" s="233">
        <f>IF(ISBLANK(INDEX('Policy Characteristics'!G:G,MATCH($C204,'Policy Characteristics'!$C:$C,0))),"",INDEX('Policy Characteristics'!G:G,MATCH($C204,'Policy Characteristics'!$C:$C,0)))</f>
        <v>1</v>
      </c>
      <c r="N204" s="233">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25">
      <c r="A205" s="76" t="str">
        <f>IF(ISBLANK(INDEX('Policy Characteristics'!A:A,MATCH($C205,'Policy Characteristics'!$C:$C,0))),"",INDEX('Policy Characteristics'!A:A,MATCH($C205,'Policy Characteristics'!$C:$C,0)))</f>
        <v>Buildings and Appliances</v>
      </c>
      <c r="B205" s="228"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41" t="s">
        <v>43</v>
      </c>
      <c r="J205" s="230"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33">
        <f>IF(ISBLANK(INDEX('Policy Characteristics'!F:F,MATCH($C205,'Policy Characteristics'!$C:$C,0))),"",INDEX('Policy Characteristics'!F:F,MATCH($C205,'Policy Characteristics'!$C:$C,0)))</f>
        <v>0</v>
      </c>
      <c r="M205" s="233">
        <f>IF(ISBLANK(INDEX('Policy Characteristics'!G:G,MATCH($C205,'Policy Characteristics'!$C:$C,0))),"",INDEX('Policy Characteristics'!G:G,MATCH($C205,'Policy Characteristics'!$C:$C,0)))</f>
        <v>1</v>
      </c>
      <c r="N205" s="233">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25">
      <c r="A206" s="76" t="str">
        <f>IF(ISBLANK(INDEX('Policy Characteristics'!A:A,MATCH($C206,'Policy Characteristics'!$C:$C,0))),"",INDEX('Policy Characteristics'!A:A,MATCH($C206,'Policy Characteristics'!$C:$C,0)))</f>
        <v>Buildings and Appliances</v>
      </c>
      <c r="B206" s="228"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41" t="s">
        <v>44</v>
      </c>
      <c r="J206" s="230"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33">
        <f>IF(ISBLANK(INDEX('Policy Characteristics'!F:F,MATCH($C206,'Policy Characteristics'!$C:$C,0))),"",INDEX('Policy Characteristics'!F:F,MATCH($C206,'Policy Characteristics'!$C:$C,0)))</f>
        <v>0</v>
      </c>
      <c r="M206" s="233">
        <f>IF(ISBLANK(INDEX('Policy Characteristics'!G:G,MATCH($C206,'Policy Characteristics'!$C:$C,0))),"",INDEX('Policy Characteristics'!G:G,MATCH($C206,'Policy Characteristics'!$C:$C,0)))</f>
        <v>1</v>
      </c>
      <c r="N206" s="233">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25">
      <c r="A207" s="76" t="str">
        <f>IF(ISBLANK(INDEX('Policy Characteristics'!A:A,MATCH($C207,'Policy Characteristics'!$C:$C,0))),"",INDEX('Policy Characteristics'!A:A,MATCH($C207,'Policy Characteristics'!$C:$C,0)))</f>
        <v>Buildings and Appliances</v>
      </c>
      <c r="B207" s="228"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41" t="s">
        <v>44</v>
      </c>
      <c r="J207" s="230"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33">
        <f>IF(ISBLANK(INDEX('Policy Characteristics'!F:F,MATCH($C207,'Policy Characteristics'!$C:$C,0))),"",INDEX('Policy Characteristics'!F:F,MATCH($C207,'Policy Characteristics'!$C:$C,0)))</f>
        <v>0</v>
      </c>
      <c r="M207" s="233">
        <f>IF(ISBLANK(INDEX('Policy Characteristics'!G:G,MATCH($C207,'Policy Characteristics'!$C:$C,0))),"",INDEX('Policy Characteristics'!G:G,MATCH($C207,'Policy Characteristics'!$C:$C,0)))</f>
        <v>1</v>
      </c>
      <c r="N207" s="233">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25">
      <c r="A208" s="76" t="str">
        <f>IF(ISBLANK(INDEX('Policy Characteristics'!A:A,MATCH($C208,'Policy Characteristics'!$C:$C,0))),"",INDEX('Policy Characteristics'!A:A,MATCH($C208,'Policy Characteristics'!$C:$C,0)))</f>
        <v>Buildings and Appliances</v>
      </c>
      <c r="B208" s="228"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41" t="s">
        <v>43</v>
      </c>
      <c r="J208" s="230"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33">
        <f>IF(ISBLANK(INDEX('Policy Characteristics'!F:F,MATCH($C208,'Policy Characteristics'!$C:$C,0))),"",INDEX('Policy Characteristics'!F:F,MATCH($C208,'Policy Characteristics'!$C:$C,0)))</f>
        <v>0</v>
      </c>
      <c r="M208" s="233">
        <f>IF(ISBLANK(INDEX('Policy Characteristics'!G:G,MATCH($C208,'Policy Characteristics'!$C:$C,0))),"",INDEX('Policy Characteristics'!G:G,MATCH($C208,'Policy Characteristics'!$C:$C,0)))</f>
        <v>1</v>
      </c>
      <c r="N208" s="233">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25">
      <c r="A209" s="76" t="str">
        <f>IF(ISBLANK(INDEX('Policy Characteristics'!A:A,MATCH($C209,'Policy Characteristics'!$C:$C,0))),"",INDEX('Policy Characteristics'!A:A,MATCH($C209,'Policy Characteristics'!$C:$C,0)))</f>
        <v>Buildings and Appliances</v>
      </c>
      <c r="B209" s="228"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41" t="s">
        <v>43</v>
      </c>
      <c r="J209" s="230"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33">
        <f>IF(ISBLANK(INDEX('Policy Characteristics'!F:F,MATCH($C209,'Policy Characteristics'!$C:$C,0))),"",INDEX('Policy Characteristics'!F:F,MATCH($C209,'Policy Characteristics'!$C:$C,0)))</f>
        <v>0</v>
      </c>
      <c r="M209" s="233">
        <f>IF(ISBLANK(INDEX('Policy Characteristics'!G:G,MATCH($C209,'Policy Characteristics'!$C:$C,0))),"",INDEX('Policy Characteristics'!G:G,MATCH($C209,'Policy Characteristics'!$C:$C,0)))</f>
        <v>1</v>
      </c>
      <c r="N209" s="233">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25">
      <c r="A210" s="76" t="str">
        <f>IF(ISBLANK(INDEX('Policy Characteristics'!A:A,MATCH($C210,'Policy Characteristics'!$C:$C,0))),"",INDEX('Policy Characteristics'!A:A,MATCH($C210,'Policy Characteristics'!$C:$C,0)))</f>
        <v>Buildings and Appliances</v>
      </c>
      <c r="B210" s="228"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41" t="s">
        <v>43</v>
      </c>
      <c r="J210" s="230"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33">
        <f>IF(ISBLANK(INDEX('Policy Characteristics'!F:F,MATCH($C210,'Policy Characteristics'!$C:$C,0))),"",INDEX('Policy Characteristics'!F:F,MATCH($C210,'Policy Characteristics'!$C:$C,0)))</f>
        <v>0</v>
      </c>
      <c r="M210" s="233">
        <f>IF(ISBLANK(INDEX('Policy Characteristics'!G:G,MATCH($C210,'Policy Characteristics'!$C:$C,0))),"",INDEX('Policy Characteristics'!G:G,MATCH($C210,'Policy Characteristics'!$C:$C,0)))</f>
        <v>1</v>
      </c>
      <c r="N210" s="233">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25">
      <c r="A211" s="76" t="str">
        <f>IF(ISBLANK(INDEX('Policy Characteristics'!A:A,MATCH($C211,'Policy Characteristics'!$C:$C,0))),"",INDEX('Policy Characteristics'!A:A,MATCH($C211,'Policy Characteristics'!$C:$C,0)))</f>
        <v>Buildings and Appliances</v>
      </c>
      <c r="B211" s="228"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41" t="s">
        <v>44</v>
      </c>
      <c r="J211" s="230"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33">
        <f>IF(ISBLANK(INDEX('Policy Characteristics'!F:F,MATCH($C211,'Policy Characteristics'!$C:$C,0))),"",INDEX('Policy Characteristics'!F:F,MATCH($C211,'Policy Characteristics'!$C:$C,0)))</f>
        <v>0</v>
      </c>
      <c r="M211" s="233">
        <f>IF(ISBLANK(INDEX('Policy Characteristics'!G:G,MATCH($C211,'Policy Characteristics'!$C:$C,0))),"",INDEX('Policy Characteristics'!G:G,MATCH($C211,'Policy Characteristics'!$C:$C,0)))</f>
        <v>1</v>
      </c>
      <c r="N211" s="233">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25">
      <c r="A212" s="76" t="str">
        <f>IF(ISBLANK(INDEX('Policy Characteristics'!A:A,MATCH($C212,'Policy Characteristics'!$C:$C,0))),"",INDEX('Policy Characteristics'!A:A,MATCH($C212,'Policy Characteristics'!$C:$C,0)))</f>
        <v>Buildings and Appliances</v>
      </c>
      <c r="B212" s="228"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41" t="s">
        <v>44</v>
      </c>
      <c r="J212" s="230"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33">
        <f>IF(ISBLANK(INDEX('Policy Characteristics'!F:F,MATCH($C212,'Policy Characteristics'!$C:$C,0))),"",INDEX('Policy Characteristics'!F:F,MATCH($C212,'Policy Characteristics'!$C:$C,0)))</f>
        <v>0</v>
      </c>
      <c r="M212" s="233">
        <f>IF(ISBLANK(INDEX('Policy Characteristics'!G:G,MATCH($C212,'Policy Characteristics'!$C:$C,0))),"",INDEX('Policy Characteristics'!G:G,MATCH($C212,'Policy Characteristics'!$C:$C,0)))</f>
        <v>1</v>
      </c>
      <c r="N212" s="233">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25">
      <c r="A213" s="76" t="str">
        <f>IF(ISBLANK(INDEX('Policy Characteristics'!A:A,MATCH($C213,'Policy Characteristics'!$C:$C,0))),"",INDEX('Policy Characteristics'!A:A,MATCH($C213,'Policy Characteristics'!$C:$C,0)))</f>
        <v>Buildings and Appliances</v>
      </c>
      <c r="B213" s="228"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41" t="s">
        <v>43</v>
      </c>
      <c r="J213" s="230"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33">
        <f>IF(ISBLANK(INDEX('Policy Characteristics'!F:F,MATCH($C213,'Policy Characteristics'!$C:$C,0))),"",INDEX('Policy Characteristics'!F:F,MATCH($C213,'Policy Characteristics'!$C:$C,0)))</f>
        <v>0</v>
      </c>
      <c r="M213" s="233">
        <f>IF(ISBLANK(INDEX('Policy Characteristics'!G:G,MATCH($C213,'Policy Characteristics'!$C:$C,0))),"",INDEX('Policy Characteristics'!G:G,MATCH($C213,'Policy Characteristics'!$C:$C,0)))</f>
        <v>1</v>
      </c>
      <c r="N213" s="233">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25">
      <c r="A214" s="76" t="str">
        <f>IF(ISBLANK(INDEX('Policy Characteristics'!A:A,MATCH($C214,'Policy Characteristics'!$C:$C,0))),"",INDEX('Policy Characteristics'!A:A,MATCH($C214,'Policy Characteristics'!$C:$C,0)))</f>
        <v>Buildings and Appliances</v>
      </c>
      <c r="B214" s="228"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41" t="s">
        <v>43</v>
      </c>
      <c r="J214" s="230"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33">
        <f>IF(ISBLANK(INDEX('Policy Characteristics'!F:F,MATCH($C214,'Policy Characteristics'!$C:$C,0))),"",INDEX('Policy Characteristics'!F:F,MATCH($C214,'Policy Characteristics'!$C:$C,0)))</f>
        <v>0</v>
      </c>
      <c r="M214" s="233">
        <f>IF(ISBLANK(INDEX('Policy Characteristics'!G:G,MATCH($C214,'Policy Characteristics'!$C:$C,0))),"",INDEX('Policy Characteristics'!G:G,MATCH($C214,'Policy Characteristics'!$C:$C,0)))</f>
        <v>1</v>
      </c>
      <c r="N214" s="233">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25">
      <c r="A215" s="76" t="str">
        <f>IF(ISBLANK(INDEX('Policy Characteristics'!A:A,MATCH($C215,'Policy Characteristics'!$C:$C,0))),"",INDEX('Policy Characteristics'!A:A,MATCH($C215,'Policy Characteristics'!$C:$C,0)))</f>
        <v>Buildings and Appliances</v>
      </c>
      <c r="B215" s="228"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41" t="s">
        <v>43</v>
      </c>
      <c r="J215" s="230"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33">
        <f>IF(ISBLANK(INDEX('Policy Characteristics'!F:F,MATCH($C215,'Policy Characteristics'!$C:$C,0))),"",INDEX('Policy Characteristics'!F:F,MATCH($C215,'Policy Characteristics'!$C:$C,0)))</f>
        <v>0</v>
      </c>
      <c r="M215" s="233">
        <f>IF(ISBLANK(INDEX('Policy Characteristics'!G:G,MATCH($C215,'Policy Characteristics'!$C:$C,0))),"",INDEX('Policy Characteristics'!G:G,MATCH($C215,'Policy Characteristics'!$C:$C,0)))</f>
        <v>0.75</v>
      </c>
      <c r="N215" s="233">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25">
      <c r="A216" s="76" t="str">
        <f>IF(ISBLANK(INDEX('Policy Characteristics'!A:A,MATCH($C216,'Policy Characteristics'!$C:$C,0))),"",INDEX('Policy Characteristics'!A:A,MATCH($C216,'Policy Characteristics'!$C:$C,0)))</f>
        <v>Buildings and Appliances</v>
      </c>
      <c r="B216" s="228"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41" t="s">
        <v>43</v>
      </c>
      <c r="J216" s="230"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33">
        <f>IF(ISBLANK(INDEX('Policy Characteristics'!F:F,MATCH($C216,'Policy Characteristics'!$C:$C,0))),"",INDEX('Policy Characteristics'!F:F,MATCH($C216,'Policy Characteristics'!$C:$C,0)))</f>
        <v>0</v>
      </c>
      <c r="M216" s="233">
        <f>IF(ISBLANK(INDEX('Policy Characteristics'!G:G,MATCH($C216,'Policy Characteristics'!$C:$C,0))),"",INDEX('Policy Characteristics'!G:G,MATCH($C216,'Policy Characteristics'!$C:$C,0)))</f>
        <v>0.75</v>
      </c>
      <c r="N216" s="233">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25">
      <c r="A217" s="76" t="str">
        <f>IF(ISBLANK(INDEX('Policy Characteristics'!A:A,MATCH($C217,'Policy Characteristics'!$C:$C,0))),"",INDEX('Policy Characteristics'!A:A,MATCH($C217,'Policy Characteristics'!$C:$C,0)))</f>
        <v>Buildings and Appliances</v>
      </c>
      <c r="B217" s="228"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41" t="s">
        <v>43</v>
      </c>
      <c r="J217" s="230"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33">
        <f>IF(ISBLANK(INDEX('Policy Characteristics'!F:F,MATCH($C217,'Policy Characteristics'!$C:$C,0))),"",INDEX('Policy Characteristics'!F:F,MATCH($C217,'Policy Characteristics'!$C:$C,0)))</f>
        <v>0</v>
      </c>
      <c r="M217" s="233">
        <f>IF(ISBLANK(INDEX('Policy Characteristics'!G:G,MATCH($C217,'Policy Characteristics'!$C:$C,0))),"",INDEX('Policy Characteristics'!G:G,MATCH($C217,'Policy Characteristics'!$C:$C,0)))</f>
        <v>0.75</v>
      </c>
      <c r="N217" s="233">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25">
      <c r="A218" s="76" t="str">
        <f>IF(ISBLANK(INDEX('Policy Characteristics'!A:A,MATCH($C218,'Policy Characteristics'!$C:$C,0))),"",INDEX('Policy Characteristics'!A:A,MATCH($C218,'Policy Characteristics'!$C:$C,0)))</f>
        <v>Buildings and Appliances</v>
      </c>
      <c r="B218" s="228"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41" t="s">
        <v>43</v>
      </c>
      <c r="J218" s="230"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33">
        <f>IF(ISBLANK(INDEX('Policy Characteristics'!F:F,MATCH($C218,'Policy Characteristics'!$C:$C,0))),"",INDEX('Policy Characteristics'!F:F,MATCH($C218,'Policy Characteristics'!$C:$C,0)))</f>
        <v>0</v>
      </c>
      <c r="M218" s="233">
        <f>IF(ISBLANK(INDEX('Policy Characteristics'!G:G,MATCH($C218,'Policy Characteristics'!$C:$C,0))),"",INDEX('Policy Characteristics'!G:G,MATCH($C218,'Policy Characteristics'!$C:$C,0)))</f>
        <v>0.75</v>
      </c>
      <c r="N218" s="233">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25">
      <c r="A219" s="76" t="str">
        <f>IF(ISBLANK(INDEX('Policy Characteristics'!A:A,MATCH($C219,'Policy Characteristics'!$C:$C,0))),"",INDEX('Policy Characteristics'!A:A,MATCH($C219,'Policy Characteristics'!$C:$C,0)))</f>
        <v>Buildings and Appliances</v>
      </c>
      <c r="B219" s="228"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41" t="s">
        <v>43</v>
      </c>
      <c r="J219" s="230"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33">
        <f>IF(ISBLANK(INDEX('Policy Characteristics'!F:F,MATCH($C219,'Policy Characteristics'!$C:$C,0))),"",INDEX('Policy Characteristics'!F:F,MATCH($C219,'Policy Characteristics'!$C:$C,0)))</f>
        <v>0</v>
      </c>
      <c r="M219" s="233">
        <f>IF(ISBLANK(INDEX('Policy Characteristics'!G:G,MATCH($C219,'Policy Characteristics'!$C:$C,0))),"",INDEX('Policy Characteristics'!G:G,MATCH($C219,'Policy Characteristics'!$C:$C,0)))</f>
        <v>0.75</v>
      </c>
      <c r="N219" s="233">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25">
      <c r="A220" s="76" t="str">
        <f>IF(ISBLANK(INDEX('Policy Characteristics'!A:A,MATCH($C220,'Policy Characteristics'!$C:$C,0))),"",INDEX('Policy Characteristics'!A:A,MATCH($C220,'Policy Characteristics'!$C:$C,0)))</f>
        <v>Buildings and Appliances</v>
      </c>
      <c r="B220" s="228"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41" t="s">
        <v>43</v>
      </c>
      <c r="J220" s="230"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33">
        <f>IF(ISBLANK(INDEX('Policy Characteristics'!F:F,MATCH($C220,'Policy Characteristics'!$C:$C,0))),"",INDEX('Policy Characteristics'!F:F,MATCH($C220,'Policy Characteristics'!$C:$C,0)))</f>
        <v>0</v>
      </c>
      <c r="M220" s="233">
        <f>IF(ISBLANK(INDEX('Policy Characteristics'!G:G,MATCH($C220,'Policy Characteristics'!$C:$C,0))),"",INDEX('Policy Characteristics'!G:G,MATCH($C220,'Policy Characteristics'!$C:$C,0)))</f>
        <v>0.75</v>
      </c>
      <c r="N220" s="233">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25">
      <c r="A221" s="76" t="str">
        <f>IF(ISBLANK(INDEX('Policy Characteristics'!A:A,MATCH($C221,'Policy Characteristics'!$C:$C,0))),"",INDEX('Policy Characteristics'!A:A,MATCH($C221,'Policy Characteristics'!$C:$C,0)))</f>
        <v>Buildings and Appliances</v>
      </c>
      <c r="B221" s="228"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41" t="s">
        <v>43</v>
      </c>
      <c r="J221" s="230"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33">
        <f>IF(ISBLANK(INDEX('Policy Characteristics'!F:F,MATCH($C221,'Policy Characteristics'!$C:$C,0))),"",INDEX('Policy Characteristics'!F:F,MATCH($C221,'Policy Characteristics'!$C:$C,0)))</f>
        <v>0</v>
      </c>
      <c r="M221" s="233">
        <f>IF(ISBLANK(INDEX('Policy Characteristics'!G:G,MATCH($C221,'Policy Characteristics'!$C:$C,0))),"",INDEX('Policy Characteristics'!G:G,MATCH($C221,'Policy Characteristics'!$C:$C,0)))</f>
        <v>0.75</v>
      </c>
      <c r="N221" s="233">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25">
      <c r="A222" s="76" t="str">
        <f>IF(ISBLANK(INDEX('Policy Characteristics'!A:A,MATCH($C222,'Policy Characteristics'!$C:$C,0))),"",INDEX('Policy Characteristics'!A:A,MATCH($C222,'Policy Characteristics'!$C:$C,0)))</f>
        <v>Buildings and Appliances</v>
      </c>
      <c r="B222" s="228"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41" t="s">
        <v>43</v>
      </c>
      <c r="J222" s="230"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33">
        <f>IF(ISBLANK(INDEX('Policy Characteristics'!F:F,MATCH($C222,'Policy Characteristics'!$C:$C,0))),"",INDEX('Policy Characteristics'!F:F,MATCH($C222,'Policy Characteristics'!$C:$C,0)))</f>
        <v>0</v>
      </c>
      <c r="M222" s="233">
        <f>IF(ISBLANK(INDEX('Policy Characteristics'!G:G,MATCH($C222,'Policy Characteristics'!$C:$C,0))),"",INDEX('Policy Characteristics'!G:G,MATCH($C222,'Policy Characteristics'!$C:$C,0)))</f>
        <v>0.75</v>
      </c>
      <c r="N222" s="233">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25">
      <c r="A223" s="76" t="str">
        <f>IF(ISBLANK(INDEX('Policy Characteristics'!A:A,MATCH($C223,'Policy Characteristics'!$C:$C,0))),"",INDEX('Policy Characteristics'!A:A,MATCH($C223,'Policy Characteristics'!$C:$C,0)))</f>
        <v>Buildings and Appliances</v>
      </c>
      <c r="B223" s="228"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41" t="s">
        <v>43</v>
      </c>
      <c r="J223" s="230"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33">
        <f>IF(ISBLANK(INDEX('Policy Characteristics'!F:F,MATCH($C223,'Policy Characteristics'!$C:$C,0))),"",INDEX('Policy Characteristics'!F:F,MATCH($C223,'Policy Characteristics'!$C:$C,0)))</f>
        <v>0</v>
      </c>
      <c r="M223" s="233">
        <f>IF(ISBLANK(INDEX('Policy Characteristics'!G:G,MATCH($C223,'Policy Characteristics'!$C:$C,0))),"",INDEX('Policy Characteristics'!G:G,MATCH($C223,'Policy Characteristics'!$C:$C,0)))</f>
        <v>0.75</v>
      </c>
      <c r="N223" s="233">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25">
      <c r="A224" s="76" t="str">
        <f>IF(ISBLANK(INDEX('Policy Characteristics'!A:A,MATCH($C224,'Policy Characteristics'!$C:$C,0))),"",INDEX('Policy Characteristics'!A:A,MATCH($C224,'Policy Characteristics'!$C:$C,0)))</f>
        <v>Buildings and Appliances</v>
      </c>
      <c r="B224" s="228"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41" t="s">
        <v>43</v>
      </c>
      <c r="J224" s="230"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33">
        <f>IF(ISBLANK(INDEX('Policy Characteristics'!F:F,MATCH($C224,'Policy Characteristics'!$C:$C,0))),"",INDEX('Policy Characteristics'!F:F,MATCH($C224,'Policy Characteristics'!$C:$C,0)))</f>
        <v>0</v>
      </c>
      <c r="M224" s="233">
        <f>IF(ISBLANK(INDEX('Policy Characteristics'!G:G,MATCH($C224,'Policy Characteristics'!$C:$C,0))),"",INDEX('Policy Characteristics'!G:G,MATCH($C224,'Policy Characteristics'!$C:$C,0)))</f>
        <v>0.75</v>
      </c>
      <c r="N224" s="233">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25">
      <c r="A225" s="76" t="str">
        <f>IF(ISBLANK(INDEX('Policy Characteristics'!A:A,MATCH($C225,'Policy Characteristics'!$C:$C,0))),"",INDEX('Policy Characteristics'!A:A,MATCH($C225,'Policy Characteristics'!$C:$C,0)))</f>
        <v>Buildings and Appliances</v>
      </c>
      <c r="B225" s="228"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41" t="s">
        <v>43</v>
      </c>
      <c r="J225" s="230"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33">
        <f>IF(ISBLANK(INDEX('Policy Characteristics'!F:F,MATCH($C225,'Policy Characteristics'!$C:$C,0))),"",INDEX('Policy Characteristics'!F:F,MATCH($C225,'Policy Characteristics'!$C:$C,0)))</f>
        <v>0</v>
      </c>
      <c r="M225" s="233">
        <f>IF(ISBLANK(INDEX('Policy Characteristics'!G:G,MATCH($C225,'Policy Characteristics'!$C:$C,0))),"",INDEX('Policy Characteristics'!G:G,MATCH($C225,'Policy Characteristics'!$C:$C,0)))</f>
        <v>0.75</v>
      </c>
      <c r="N225" s="233">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25">
      <c r="A226" s="76" t="str">
        <f>IF(ISBLANK(INDEX('Policy Characteristics'!A:A,MATCH($C226,'Policy Characteristics'!$C:$C,0))),"",INDEX('Policy Characteristics'!A:A,MATCH($C226,'Policy Characteristics'!$C:$C,0)))</f>
        <v>Buildings and Appliances</v>
      </c>
      <c r="B226" s="228"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41" t="s">
        <v>43</v>
      </c>
      <c r="J226" s="230"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33">
        <f>IF(ISBLANK(INDEX('Policy Characteristics'!F:F,MATCH($C226,'Policy Characteristics'!$C:$C,0))),"",INDEX('Policy Characteristics'!F:F,MATCH($C226,'Policy Characteristics'!$C:$C,0)))</f>
        <v>0</v>
      </c>
      <c r="M226" s="233">
        <f>IF(ISBLANK(INDEX('Policy Characteristics'!G:G,MATCH($C226,'Policy Characteristics'!$C:$C,0))),"",INDEX('Policy Characteristics'!G:G,MATCH($C226,'Policy Characteristics'!$C:$C,0)))</f>
        <v>0.75</v>
      </c>
      <c r="N226" s="233">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25">
      <c r="A227" s="76" t="str">
        <f>IF(ISBLANK(INDEX('Policy Characteristics'!A:A,MATCH($C227,'Policy Characteristics'!$C:$C,0))),"",INDEX('Policy Characteristics'!A:A,MATCH($C227,'Policy Characteristics'!$C:$C,0)))</f>
        <v>Buildings and Appliances</v>
      </c>
      <c r="B227" s="228"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41" t="s">
        <v>43</v>
      </c>
      <c r="J227" s="230"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33">
        <f>IF(ISBLANK(INDEX('Policy Characteristics'!F:F,MATCH($C227,'Policy Characteristics'!$C:$C,0))),"",INDEX('Policy Characteristics'!F:F,MATCH($C227,'Policy Characteristics'!$C:$C,0)))</f>
        <v>0</v>
      </c>
      <c r="M227" s="233">
        <f>IF(ISBLANK(INDEX('Policy Characteristics'!G:G,MATCH($C227,'Policy Characteristics'!$C:$C,0))),"",INDEX('Policy Characteristics'!G:G,MATCH($C227,'Policy Characteristics'!$C:$C,0)))</f>
        <v>0.75</v>
      </c>
      <c r="N227" s="233">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25">
      <c r="A228" s="76" t="str">
        <f>IF(ISBLANK(INDEX('Policy Characteristics'!A:A,MATCH($C228,'Policy Characteristics'!$C:$C,0))),"",INDEX('Policy Characteristics'!A:A,MATCH($C228,'Policy Characteristics'!$C:$C,0)))</f>
        <v>Buildings and Appliances</v>
      </c>
      <c r="B228" s="228"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41" t="s">
        <v>43</v>
      </c>
      <c r="J228" s="230"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33">
        <f>IF(ISBLANK(INDEX('Policy Characteristics'!F:F,MATCH($C228,'Policy Characteristics'!$C:$C,0))),"",INDEX('Policy Characteristics'!F:F,MATCH($C228,'Policy Characteristics'!$C:$C,0)))</f>
        <v>0</v>
      </c>
      <c r="M228" s="233">
        <f>IF(ISBLANK(INDEX('Policy Characteristics'!G:G,MATCH($C228,'Policy Characteristics'!$C:$C,0))),"",INDEX('Policy Characteristics'!G:G,MATCH($C228,'Policy Characteristics'!$C:$C,0)))</f>
        <v>0.75</v>
      </c>
      <c r="N228" s="233">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25">
      <c r="A229" s="76" t="str">
        <f>IF(ISBLANK(INDEX('Policy Characteristics'!A:A,MATCH($C229,'Policy Characteristics'!$C:$C,0))),"",INDEX('Policy Characteristics'!A:A,MATCH($C229,'Policy Characteristics'!$C:$C,0)))</f>
        <v>Buildings and Appliances</v>
      </c>
      <c r="B229" s="228"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41" t="s">
        <v>43</v>
      </c>
      <c r="J229" s="230"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33">
        <f>IF(ISBLANK(INDEX('Policy Characteristics'!F:F,MATCH($C229,'Policy Characteristics'!$C:$C,0))),"",INDEX('Policy Characteristics'!F:F,MATCH($C229,'Policy Characteristics'!$C:$C,0)))</f>
        <v>0</v>
      </c>
      <c r="M229" s="233">
        <f>IF(ISBLANK(INDEX('Policy Characteristics'!G:G,MATCH($C229,'Policy Characteristics'!$C:$C,0))),"",INDEX('Policy Characteristics'!G:G,MATCH($C229,'Policy Characteristics'!$C:$C,0)))</f>
        <v>0.75</v>
      </c>
      <c r="N229" s="233">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25">
      <c r="A230" s="76" t="str">
        <f>IF(ISBLANK(INDEX('Policy Characteristics'!A:A,MATCH($C230,'Policy Characteristics'!$C:$C,0))),"",INDEX('Policy Characteristics'!A:A,MATCH($C230,'Policy Characteristics'!$C:$C,0)))</f>
        <v>Buildings and Appliances</v>
      </c>
      <c r="B230" s="228"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41" t="s">
        <v>43</v>
      </c>
      <c r="J230" s="230"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33">
        <f>IF(ISBLANK(INDEX('Policy Characteristics'!F:F,MATCH($C230,'Policy Characteristics'!$C:$C,0))),"",INDEX('Policy Characteristics'!F:F,MATCH($C230,'Policy Characteristics'!$C:$C,0)))</f>
        <v>0</v>
      </c>
      <c r="M230" s="233">
        <f>IF(ISBLANK(INDEX('Policy Characteristics'!G:G,MATCH($C230,'Policy Characteristics'!$C:$C,0))),"",INDEX('Policy Characteristics'!G:G,MATCH($C230,'Policy Characteristics'!$C:$C,0)))</f>
        <v>0.75</v>
      </c>
      <c r="N230" s="233">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25">
      <c r="A231" s="76" t="str">
        <f>IF(ISBLANK(INDEX('Policy Characteristics'!A:A,MATCH($C231,'Policy Characteristics'!$C:$C,0))),"",INDEX('Policy Characteristics'!A:A,MATCH($C231,'Policy Characteristics'!$C:$C,0)))</f>
        <v>Buildings and Appliances</v>
      </c>
      <c r="B231" s="228"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41" t="s">
        <v>43</v>
      </c>
      <c r="J231" s="230"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33">
        <f>IF(ISBLANK(INDEX('Policy Characteristics'!F:F,MATCH($C231,'Policy Characteristics'!$C:$C,0))),"",INDEX('Policy Characteristics'!F:F,MATCH($C231,'Policy Characteristics'!$C:$C,0)))</f>
        <v>0</v>
      </c>
      <c r="M231" s="233">
        <f>IF(ISBLANK(INDEX('Policy Characteristics'!G:G,MATCH($C231,'Policy Characteristics'!$C:$C,0))),"",INDEX('Policy Characteristics'!G:G,MATCH($C231,'Policy Characteristics'!$C:$C,0)))</f>
        <v>0.75</v>
      </c>
      <c r="N231" s="233">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25">
      <c r="A232" s="76" t="str">
        <f>IF(ISBLANK(INDEX('Policy Characteristics'!A:A,MATCH($C232,'Policy Characteristics'!$C:$C,0))),"",INDEX('Policy Characteristics'!A:A,MATCH($C232,'Policy Characteristics'!$C:$C,0)))</f>
        <v>Buildings and Appliances</v>
      </c>
      <c r="B232" s="228"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41" t="s">
        <v>43</v>
      </c>
      <c r="J232" s="230"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33">
        <f>IF(ISBLANK(INDEX('Policy Characteristics'!F:F,MATCH($C232,'Policy Characteristics'!$C:$C,0))),"",INDEX('Policy Characteristics'!F:F,MATCH($C232,'Policy Characteristics'!$C:$C,0)))</f>
        <v>0</v>
      </c>
      <c r="M232" s="233">
        <f>IF(ISBLANK(INDEX('Policy Characteristics'!G:G,MATCH($C232,'Policy Characteristics'!$C:$C,0))),"",INDEX('Policy Characteristics'!G:G,MATCH($C232,'Policy Characteristics'!$C:$C,0)))</f>
        <v>0.75</v>
      </c>
      <c r="N232" s="233">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25">
      <c r="A233" s="76" t="str">
        <f>IF(ISBLANK(INDEX('Policy Characteristics'!A:A,MATCH($C233,'Policy Characteristics'!$C:$C,0))),"",INDEX('Policy Characteristics'!A:A,MATCH($C233,'Policy Characteristics'!$C:$C,0)))</f>
        <v>Buildings and Appliances</v>
      </c>
      <c r="B233" s="228" t="str">
        <f>IF(ISBLANK(INDEX('Policy Characteristics'!B:B,MATCH($C233,'Policy Characteristics'!$C:$C,0))),"",INDEX('Policy Characteristics'!B:B,MATCH($C233,'Policy Characteristics'!$C:$C,0)))</f>
        <v>Contractor Training</v>
      </c>
      <c r="C233" t="s">
        <v>7</v>
      </c>
      <c r="D233" s="88"/>
      <c r="E233" s="88"/>
      <c r="F233" s="88"/>
      <c r="G233" s="88"/>
      <c r="H233" s="15">
        <v>19</v>
      </c>
      <c r="I233" s="241" t="s">
        <v>43</v>
      </c>
      <c r="J233" s="230"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25">
      <c r="A234" s="76" t="str">
        <f>IF(ISBLANK(INDEX('Policy Characteristics'!A:A,MATCH($C234,'Policy Characteristics'!$C:$C,0))),"",INDEX('Policy Characteristics'!A:A,MATCH($C234,'Policy Characteristics'!$C:$C,0)))</f>
        <v>Buildings and Appliances</v>
      </c>
      <c r="B234" s="228" t="str">
        <f>IF(ISBLANK(INDEX('Policy Characteristics'!B:B,MATCH($C234,'Policy Characteristics'!$C:$C,0))),"",INDEX('Policy Characteristics'!B:B,MATCH($C234,'Policy Characteristics'!$C:$C,0)))</f>
        <v>Distributed Solar Carve-Out</v>
      </c>
      <c r="C234" t="s">
        <v>298</v>
      </c>
      <c r="D234" s="88"/>
      <c r="E234" s="88"/>
      <c r="F234" s="88"/>
      <c r="G234" s="88"/>
      <c r="H234" s="15">
        <v>146</v>
      </c>
      <c r="I234" s="241" t="s">
        <v>43</v>
      </c>
      <c r="J234" s="230"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33">
        <f>IF(ISBLANK(INDEX('Policy Characteristics'!F:F,MATCH($C234,'Policy Characteristics'!$C:$C,0))),"",INDEX('Policy Characteristics'!F:F,MATCH($C234,'Policy Characteristics'!$C:$C,0)))</f>
        <v>0</v>
      </c>
      <c r="M234" s="233">
        <f>IF(ISBLANK(INDEX('Policy Characteristics'!G:G,MATCH($C234,'Policy Characteristics'!$C:$C,0))),"",INDEX('Policy Characteristics'!G:G,MATCH($C234,'Policy Characteristics'!$C:$C,0)))</f>
        <v>0.24</v>
      </c>
      <c r="N234" s="233">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25">
      <c r="A235" s="76" t="str">
        <f>IF(ISBLANK(INDEX('Policy Characteristics'!A:A,MATCH($C235,'Policy Characteristics'!$C:$C,0))),"",INDEX('Policy Characteristics'!A:A,MATCH($C235,'Policy Characteristics'!$C:$C,0)))</f>
        <v>Buildings and Appliances</v>
      </c>
      <c r="B235" s="228" t="str">
        <f>IF(ISBLANK(INDEX('Policy Characteristics'!B:B,MATCH($C235,'Policy Characteristics'!$C:$C,0))),"",INDEX('Policy Characteristics'!B:B,MATCH($C235,'Policy Characteristics'!$C:$C,0)))</f>
        <v>Distributed Solar Subsidy</v>
      </c>
      <c r="C235" t="s">
        <v>1632</v>
      </c>
      <c r="D235" s="88" t="s">
        <v>274</v>
      </c>
      <c r="E235" s="88"/>
      <c r="F235" s="88" t="s">
        <v>278</v>
      </c>
      <c r="G235" s="88"/>
      <c r="H235" s="15">
        <v>147</v>
      </c>
      <c r="I235" s="241" t="s">
        <v>43</v>
      </c>
      <c r="J235" s="230"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33">
        <f>IF(ISBLANK(INDEX('Policy Characteristics'!F:F,MATCH($C235,'Policy Characteristics'!$C:$C,0))),"",INDEX('Policy Characteristics'!F:F,MATCH($C235,'Policy Characteristics'!$C:$C,0)))</f>
        <v>0</v>
      </c>
      <c r="M235" s="233">
        <f>IF(ISBLANK(INDEX('Policy Characteristics'!G:G,MATCH($C235,'Policy Characteristics'!$C:$C,0))),"",INDEX('Policy Characteristics'!G:G,MATCH($C235,'Policy Characteristics'!$C:$C,0)))</f>
        <v>0.5</v>
      </c>
      <c r="N235" s="233">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25">
      <c r="A236" s="76" t="str">
        <f>IF(ISBLANK(INDEX('Policy Characteristics'!A:A,MATCH($C236,'Policy Characteristics'!$C:$C,0))),"",INDEX('Policy Characteristics'!A:A,MATCH($C236,'Policy Characteristics'!$C:$C,0)))</f>
        <v>Buildings and Appliances</v>
      </c>
      <c r="B236" s="228"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41" t="s">
        <v>43</v>
      </c>
      <c r="J236" s="230"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33">
        <f>IF(ISBLANK(INDEX('Policy Characteristics'!F:F,MATCH($C236,'Policy Characteristics'!$C:$C,0))),"",INDEX('Policy Characteristics'!F:F,MATCH($C236,'Policy Characteristics'!$C:$C,0)))</f>
        <v>0</v>
      </c>
      <c r="M236" s="233">
        <f>IF(ISBLANK(INDEX('Policy Characteristics'!G:G,MATCH($C236,'Policy Characteristics'!$C:$C,0))),"",INDEX('Policy Characteristics'!G:G,MATCH($C236,'Policy Characteristics'!$C:$C,0)))</f>
        <v>0.5</v>
      </c>
      <c r="N236" s="233">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25">
      <c r="A237" s="76" t="str">
        <f>IF(ISBLANK(INDEX('Policy Characteristics'!A:A,MATCH($C237,'Policy Characteristics'!$C:$C,0))),"",INDEX('Policy Characteristics'!A:A,MATCH($C237,'Policy Characteristics'!$C:$C,0)))</f>
        <v>Buildings and Appliances</v>
      </c>
      <c r="B237" s="228"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41" t="s">
        <v>43</v>
      </c>
      <c r="J237" s="230"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33">
        <f>IF(ISBLANK(INDEX('Policy Characteristics'!F:F,MATCH($C237,'Policy Characteristics'!$C:$C,0))),"",INDEX('Policy Characteristics'!F:F,MATCH($C237,'Policy Characteristics'!$C:$C,0)))</f>
        <v>0</v>
      </c>
      <c r="M237" s="233">
        <f>IF(ISBLANK(INDEX('Policy Characteristics'!G:G,MATCH($C237,'Policy Characteristics'!$C:$C,0))),"",INDEX('Policy Characteristics'!G:G,MATCH($C237,'Policy Characteristics'!$C:$C,0)))</f>
        <v>0.5</v>
      </c>
      <c r="N237" s="233">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25">
      <c r="A238" s="76" t="str">
        <f>IF(ISBLANK(INDEX('Policy Characteristics'!A:A,MATCH($C238,'Policy Characteristics'!$C:$C,0))),"",INDEX('Policy Characteristics'!A:A,MATCH($C238,'Policy Characteristics'!$C:$C,0)))</f>
        <v>Buildings and Appliances</v>
      </c>
      <c r="B238" s="228" t="str">
        <f>IF(ISBLANK(INDEX('Policy Characteristics'!B:B,MATCH($C238,'Policy Characteristics'!$C:$C,0))),"",INDEX('Policy Characteristics'!B:B,MATCH($C238,'Policy Characteristics'!$C:$C,0)))</f>
        <v>Distributed Solar Capacity Requirement</v>
      </c>
      <c r="C238" t="s">
        <v>1901</v>
      </c>
      <c r="D238" s="88" t="s">
        <v>274</v>
      </c>
      <c r="E238" s="88"/>
      <c r="F238" s="88" t="s">
        <v>278</v>
      </c>
      <c r="G238" s="88"/>
      <c r="H238" s="15">
        <v>2433</v>
      </c>
      <c r="I238" s="241" t="s">
        <v>43</v>
      </c>
      <c r="J238" s="230"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33">
        <f>IF(ISBLANK(INDEX('Policy Characteristics'!F:F,MATCH($C238,'Policy Characteristics'!$C:$C,0))),"",INDEX('Policy Characteristics'!F:F,MATCH($C238,'Policy Characteristics'!$C:$C,0)))</f>
        <v>0</v>
      </c>
      <c r="M238" s="235">
        <f>IF(ISBLANK(INDEX('Policy Characteristics'!G:G,MATCH($C238,'Policy Characteristics'!$C:$C,0))),"",INDEX('Policy Characteristics'!G:G,MATCH($C238,'Policy Characteristics'!$C:$C,0)))</f>
        <v>600000</v>
      </c>
      <c r="N238" s="235">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25">
      <c r="A239" s="76" t="str">
        <f>IF(ISBLANK(INDEX('Policy Characteristics'!A:A,MATCH($C239,'Policy Characteristics'!$C:$C,0))),"",INDEX('Policy Characteristics'!A:A,MATCH($C239,'Policy Characteristics'!$C:$C,0)))</f>
        <v>Buildings and Appliances</v>
      </c>
      <c r="B239" s="228"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41" t="s">
        <v>43</v>
      </c>
      <c r="J239" s="230"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33">
        <f>IF(ISBLANK(INDEX('Policy Characteristics'!F:F,MATCH($C239,'Policy Characteristics'!$C:$C,0))),"",INDEX('Policy Characteristics'!F:F,MATCH($C239,'Policy Characteristics'!$C:$C,0)))</f>
        <v>0</v>
      </c>
      <c r="M239" s="235">
        <f>IF(ISBLANK(INDEX('Policy Characteristics'!G:G,MATCH($C239,'Policy Characteristics'!$C:$C,0))),"",INDEX('Policy Characteristics'!G:G,MATCH($C239,'Policy Characteristics'!$C:$C,0)))</f>
        <v>600000</v>
      </c>
      <c r="N239" s="235">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25">
      <c r="A240" s="76" t="str">
        <f>IF(ISBLANK(INDEX('Policy Characteristics'!A:A,MATCH($C240,'Policy Characteristics'!$C:$C,0))),"",INDEX('Policy Characteristics'!A:A,MATCH($C240,'Policy Characteristics'!$C:$C,0)))</f>
        <v>Buildings and Appliances</v>
      </c>
      <c r="B240" s="228"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41" t="s">
        <v>43</v>
      </c>
      <c r="J240" s="230"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33">
        <f>IF(ISBLANK(INDEX('Policy Characteristics'!F:F,MATCH($C240,'Policy Characteristics'!$C:$C,0))),"",INDEX('Policy Characteristics'!F:F,MATCH($C240,'Policy Characteristics'!$C:$C,0)))</f>
        <v>0</v>
      </c>
      <c r="M240" s="235">
        <f>IF(ISBLANK(INDEX('Policy Characteristics'!G:G,MATCH($C240,'Policy Characteristics'!$C:$C,0))),"",INDEX('Policy Characteristics'!G:G,MATCH($C240,'Policy Characteristics'!$C:$C,0)))</f>
        <v>600000</v>
      </c>
      <c r="N240" s="235">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25">
      <c r="A241" s="76" t="str">
        <f>IF(ISBLANK(INDEX('Policy Characteristics'!A:A,MATCH($C241,'Policy Characteristics'!$C:$C,0))),"",INDEX('Policy Characteristics'!A:A,MATCH($C241,'Policy Characteristics'!$C:$C,0)))</f>
        <v>Buildings and Appliances</v>
      </c>
      <c r="B241" s="228" t="str">
        <f>IF(ISBLANK(INDEX('Policy Characteristics'!B:B,MATCH($C241,'Policy Characteristics'!$C:$C,0))),"",INDEX('Policy Characteristics'!B:B,MATCH($C241,'Policy Characteristics'!$C:$C,0)))</f>
        <v>Non BAU Distributed Solar Capacity</v>
      </c>
      <c r="C241" t="s">
        <v>1955</v>
      </c>
      <c r="D241" s="88" t="s">
        <v>274</v>
      </c>
      <c r="E241" s="88"/>
      <c r="F241" s="88" t="s">
        <v>278</v>
      </c>
      <c r="G241" s="88"/>
      <c r="H241" s="15">
        <v>2748</v>
      </c>
      <c r="I241" s="241" t="s">
        <v>43</v>
      </c>
      <c r="J241" s="230"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33">
        <f>IF(ISBLANK(INDEX('Policy Characteristics'!F:F,MATCH($C241,'Policy Characteristics'!$C:$C,0))),"",INDEX('Policy Characteristics'!F:F,MATCH($C241,'Policy Characteristics'!$C:$C,0)))</f>
        <v>0</v>
      </c>
      <c r="M241" s="235">
        <f>IF(ISBLANK(INDEX('Policy Characteristics'!G:G,MATCH($C241,'Policy Characteristics'!$C:$C,0))),"",INDEX('Policy Characteristics'!G:G,MATCH($C241,'Policy Characteristics'!$C:$C,0)))</f>
        <v>1</v>
      </c>
      <c r="N241" s="235">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2" spans="1:18" s="76" customFormat="1" x14ac:dyDescent="0.25">
      <c r="A242" s="76" t="str">
        <f>IF(ISBLANK(INDEX('Policy Characteristics'!A:A,MATCH($C242,'Policy Characteristics'!$C:$C,0))),"",INDEX('Policy Characteristics'!A:A,MATCH($C242,'Policy Characteristics'!$C:$C,0)))</f>
        <v>Buildings and Appliances</v>
      </c>
      <c r="B242" s="228"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41" t="s">
        <v>43</v>
      </c>
      <c r="J242" s="230"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33">
        <f>IF(ISBLANK(INDEX('Policy Characteristics'!F:F,MATCH($C242,'Policy Characteristics'!$C:$C,0))),"",INDEX('Policy Characteristics'!F:F,MATCH($C242,'Policy Characteristics'!$C:$C,0)))</f>
        <v>0</v>
      </c>
      <c r="M242" s="235">
        <f>IF(ISBLANK(INDEX('Policy Characteristics'!G:G,MATCH($C242,'Policy Characteristics'!$C:$C,0))),"",INDEX('Policy Characteristics'!G:G,MATCH($C242,'Policy Characteristics'!$C:$C,0)))</f>
        <v>1</v>
      </c>
      <c r="N242" s="235">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3" spans="1:18" s="76" customFormat="1" x14ac:dyDescent="0.25">
      <c r="A243" s="76" t="str">
        <f>IF(ISBLANK(INDEX('Policy Characteristics'!A:A,MATCH($C243,'Policy Characteristics'!$C:$C,0))),"",INDEX('Policy Characteristics'!A:A,MATCH($C243,'Policy Characteristics'!$C:$C,0)))</f>
        <v>Buildings and Appliances</v>
      </c>
      <c r="B243" s="228"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41" t="s">
        <v>44</v>
      </c>
      <c r="J243" s="230"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33">
        <f>IF(ISBLANK(INDEX('Policy Characteristics'!F:F,MATCH($C243,'Policy Characteristics'!$C:$C,0))),"",INDEX('Policy Characteristics'!F:F,MATCH($C243,'Policy Characteristics'!$C:$C,0)))</f>
        <v>0</v>
      </c>
      <c r="M243" s="235">
        <f>IF(ISBLANK(INDEX('Policy Characteristics'!G:G,MATCH($C243,'Policy Characteristics'!$C:$C,0))),"",INDEX('Policy Characteristics'!G:G,MATCH($C243,'Policy Characteristics'!$C:$C,0)))</f>
        <v>1</v>
      </c>
      <c r="N243" s="235">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4" spans="1:18" s="76" customFormat="1" x14ac:dyDescent="0.25">
      <c r="A244" s="76" t="str">
        <f>IF(ISBLANK(INDEX('Policy Characteristics'!A:A,MATCH($C244,'Policy Characteristics'!$C:$C,0))),"",INDEX('Policy Characteristics'!A:A,MATCH($C244,'Policy Characteristics'!$C:$C,0)))</f>
        <v>Buildings and Appliances</v>
      </c>
      <c r="B244" s="228" t="str">
        <f>IF(ISBLANK(INDEX('Policy Characteristics'!B:B,MATCH($C244,'Policy Characteristics'!$C:$C,0))),"",INDEX('Policy Characteristics'!B:B,MATCH($C244,'Policy Characteristics'!$C:$C,0)))</f>
        <v>Improved Labeling</v>
      </c>
      <c r="C244" t="s">
        <v>126</v>
      </c>
      <c r="D244" s="88"/>
      <c r="E244" s="88"/>
      <c r="F244" s="88"/>
      <c r="G244" s="88"/>
      <c r="H244" s="15">
        <v>20</v>
      </c>
      <c r="I244" s="241" t="s">
        <v>43</v>
      </c>
      <c r="J244" s="230"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25">
      <c r="A245" s="76" t="str">
        <f>IF(ISBLANK(INDEX('Policy Characteristics'!A:A,MATCH($C245,'Policy Characteristics'!$C:$C,0))),"",INDEX('Policy Characteristics'!A:A,MATCH($C245,'Policy Characteristics'!$C:$C,0)))</f>
        <v>Buildings and Appliances</v>
      </c>
      <c r="B245" s="228"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41" t="s">
        <v>43</v>
      </c>
      <c r="J245" s="230"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33">
        <f>IF(ISBLANK(INDEX('Policy Characteristics'!F:F,MATCH($C245,'Policy Characteristics'!$C:$C,0))),"",INDEX('Policy Characteristics'!F:F,MATCH($C245,'Policy Characteristics'!$C:$C,0)))</f>
        <v>0</v>
      </c>
      <c r="M245" s="233">
        <f>IF(ISBLANK(INDEX('Policy Characteristics'!G:G,MATCH($C245,'Policy Characteristics'!$C:$C,0))),"",INDEX('Policy Characteristics'!G:G,MATCH($C245,'Policy Characteristics'!$C:$C,0)))</f>
        <v>1</v>
      </c>
      <c r="N245" s="233">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25">
      <c r="A246" s="76" t="str">
        <f>IF(ISBLANK(INDEX('Policy Characteristics'!A:A,MATCH($C246,'Policy Characteristics'!$C:$C,0))),"",INDEX('Policy Characteristics'!A:A,MATCH($C246,'Policy Characteristics'!$C:$C,0)))</f>
        <v>Buildings and Appliances</v>
      </c>
      <c r="B246" s="228"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41" t="s">
        <v>43</v>
      </c>
      <c r="J246" s="230"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33">
        <f>IF(ISBLANK(INDEX('Policy Characteristics'!F:F,MATCH($C246,'Policy Characteristics'!$C:$C,0))),"",INDEX('Policy Characteristics'!F:F,MATCH($C246,'Policy Characteristics'!$C:$C,0)))</f>
        <v>0</v>
      </c>
      <c r="M246" s="233">
        <f>IF(ISBLANK(INDEX('Policy Characteristics'!G:G,MATCH($C246,'Policy Characteristics'!$C:$C,0))),"",INDEX('Policy Characteristics'!G:G,MATCH($C246,'Policy Characteristics'!$C:$C,0)))</f>
        <v>1</v>
      </c>
      <c r="N246" s="233">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25">
      <c r="A247" s="76" t="str">
        <f>IF(ISBLANK(INDEX('Policy Characteristics'!A:A,MATCH($C247,'Policy Characteristics'!$C:$C,0))),"",INDEX('Policy Characteristics'!A:A,MATCH($C247,'Policy Characteristics'!$C:$C,0)))</f>
        <v>Buildings and Appliances</v>
      </c>
      <c r="B247" s="228"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41" t="s">
        <v>43</v>
      </c>
      <c r="J247" s="230"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33">
        <f>IF(ISBLANK(INDEX('Policy Characteristics'!F:F,MATCH($C247,'Policy Characteristics'!$C:$C,0))),"",INDEX('Policy Characteristics'!F:F,MATCH($C247,'Policy Characteristics'!$C:$C,0)))</f>
        <v>0</v>
      </c>
      <c r="M247" s="233">
        <f>IF(ISBLANK(INDEX('Policy Characteristics'!G:G,MATCH($C247,'Policy Characteristics'!$C:$C,0))),"",INDEX('Policy Characteristics'!G:G,MATCH($C247,'Policy Characteristics'!$C:$C,0)))</f>
        <v>1</v>
      </c>
      <c r="N247" s="233">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25">
      <c r="A248" s="76" t="str">
        <f>IF(ISBLANK(INDEX('Policy Characteristics'!A:A,MATCH($C248,'Policy Characteristics'!$C:$C,0))),"",INDEX('Policy Characteristics'!A:A,MATCH($C248,'Policy Characteristics'!$C:$C,0)))</f>
        <v>Buildings and Appliances</v>
      </c>
      <c r="B248" s="228"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41" t="s">
        <v>43</v>
      </c>
      <c r="J248" s="230"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25">
      <c r="A249" s="76" t="str">
        <f>IF(ISBLANK(INDEX('Policy Characteristics'!A:A,MATCH($C249,'Policy Characteristics'!$C:$C,0))),"",INDEX('Policy Characteristics'!A:A,MATCH($C249,'Policy Characteristics'!$C:$C,0)))</f>
        <v>Buildings and Appliances</v>
      </c>
      <c r="B249" s="228"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41" t="s">
        <v>43</v>
      </c>
      <c r="J249" s="230"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25">
      <c r="A250" s="76" t="str">
        <f>IF(ISBLANK(INDEX('Policy Characteristics'!A:A,MATCH($C250,'Policy Characteristics'!$C:$C,0))),"",INDEX('Policy Characteristics'!A:A,MATCH($C250,'Policy Characteristics'!$C:$C,0)))</f>
        <v>Buildings and Appliances</v>
      </c>
      <c r="B250" s="228"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41" t="s">
        <v>44</v>
      </c>
      <c r="J250" s="230"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25">
      <c r="A251" s="76" t="str">
        <f>IF(ISBLANK(INDEX('Policy Characteristics'!A:A,MATCH($C251,'Policy Characteristics'!$C:$C,0))),"",INDEX('Policy Characteristics'!A:A,MATCH($C251,'Policy Characteristics'!$C:$C,0)))</f>
        <v>Buildings and Appliances</v>
      </c>
      <c r="B251" s="228"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41" t="s">
        <v>44</v>
      </c>
      <c r="J251" s="230"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25">
      <c r="A252" s="76" t="str">
        <f>IF(ISBLANK(INDEX('Policy Characteristics'!A:A,MATCH($C252,'Policy Characteristics'!$C:$C,0))),"",INDEX('Policy Characteristics'!A:A,MATCH($C252,'Policy Characteristics'!$C:$C,0)))</f>
        <v>Buildings and Appliances</v>
      </c>
      <c r="B252" s="228"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41" t="s">
        <v>43</v>
      </c>
      <c r="J252" s="230"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25">
      <c r="A253" s="76" t="str">
        <f>IF(ISBLANK(INDEX('Policy Characteristics'!A:A,MATCH($C253,'Policy Characteristics'!$C:$C,0))),"",INDEX('Policy Characteristics'!A:A,MATCH($C253,'Policy Characteristics'!$C:$C,0)))</f>
        <v>Buildings and Appliances</v>
      </c>
      <c r="B253" s="228"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41" t="s">
        <v>44</v>
      </c>
      <c r="J253" s="230"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25">
      <c r="A254" s="76" t="str">
        <f>IF(ISBLANK(INDEX('Policy Characteristics'!A:A,MATCH($C254,'Policy Characteristics'!$C:$C,0))),"",INDEX('Policy Characteristics'!A:A,MATCH($C254,'Policy Characteristics'!$C:$C,0)))</f>
        <v>Electricity Supply</v>
      </c>
      <c r="B254" s="228"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29" t="s">
        <v>43</v>
      </c>
      <c r="J254" s="230"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Louisiana.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25">
      <c r="A255" s="76" t="str">
        <f>IF(ISBLANK(INDEX('Policy Characteristics'!A:A,MATCH($C255,'Policy Characteristics'!$C:$C,0))),"",INDEX('Policy Characteristics'!A:A,MATCH($C255,'Policy Characteristics'!$C:$C,0)))</f>
        <v>Electricity Supply</v>
      </c>
      <c r="B255" s="228" t="str">
        <f>IF(ISBLANK(INDEX('Policy Characteristics'!B:B,MATCH($C255,'Policy Characteristics'!$C:$C,0))),"",INDEX('Policy Characteristics'!B:B,MATCH($C255,'Policy Characteristics'!$C:$C,0)))</f>
        <v>Ban New Power Plants</v>
      </c>
      <c r="C255" s="76" t="str">
        <f t="shared" ref="C255:C277" si="11">C$254</f>
        <v>Boolean Ban New Power Plants</v>
      </c>
      <c r="D255" s="78" t="s">
        <v>1660</v>
      </c>
      <c r="E255" s="88"/>
      <c r="F255" s="78" t="s">
        <v>1601</v>
      </c>
      <c r="G255" s="88"/>
      <c r="H255" s="15">
        <v>168</v>
      </c>
      <c r="I255" s="241" t="s">
        <v>43</v>
      </c>
      <c r="J255" s="230"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Louisiana.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25">
      <c r="A256" s="76" t="str">
        <f>IF(ISBLANK(INDEX('Policy Characteristics'!A:A,MATCH($C256,'Policy Characteristics'!$C:$C,0))),"",INDEX('Policy Characteristics'!A:A,MATCH($C256,'Policy Characteristics'!$C:$C,0)))</f>
        <v>Electricity Supply</v>
      </c>
      <c r="B256" s="228" t="str">
        <f>IF(ISBLANK(INDEX('Policy Characteristics'!B:B,MATCH($C256,'Policy Characteristics'!$C:$C,0))),"",INDEX('Policy Characteristics'!B:B,MATCH($C256,'Policy Characteristics'!$C:$C,0)))</f>
        <v>Ban New Power Plants</v>
      </c>
      <c r="C256" s="76" t="str">
        <f t="shared" si="11"/>
        <v>Boolean Ban New Power Plants</v>
      </c>
      <c r="D256" s="78" t="s">
        <v>1661</v>
      </c>
      <c r="E256" s="88"/>
      <c r="F256" s="78" t="s">
        <v>1602</v>
      </c>
      <c r="G256" s="88"/>
      <c r="H256" s="15">
        <v>1746</v>
      </c>
      <c r="I256" s="241" t="s">
        <v>43</v>
      </c>
      <c r="J256" s="230"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Louisiana.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25">
      <c r="A257" s="76" t="str">
        <f>IF(ISBLANK(INDEX('Policy Characteristics'!A:A,MATCH($C257,'Policy Characteristics'!$C:$C,0))),"",INDEX('Policy Characteristics'!A:A,MATCH($C257,'Policy Characteristics'!$C:$C,0)))</f>
        <v>Electricity Supply</v>
      </c>
      <c r="B257" s="228"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1671</v>
      </c>
      <c r="G257" s="88"/>
      <c r="H257" s="80">
        <v>169</v>
      </c>
      <c r="I257" s="241" t="s">
        <v>43</v>
      </c>
      <c r="J257" s="230"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Louisiana.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25">
      <c r="A258" s="76" t="str">
        <f>IF(ISBLANK(INDEX('Policy Characteristics'!A:A,MATCH($C258,'Policy Characteristics'!$C:$C,0))),"",INDEX('Policy Characteristics'!A:A,MATCH($C258,'Policy Characteristics'!$C:$C,0)))</f>
        <v>Electricity Supply</v>
      </c>
      <c r="B258" s="228"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41" t="s">
        <v>43</v>
      </c>
      <c r="J258" s="230"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Louisiana.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25">
      <c r="A259" s="76" t="str">
        <f>IF(ISBLANK(INDEX('Policy Characteristics'!A:A,MATCH($C259,'Policy Characteristics'!$C:$C,0))),"",INDEX('Policy Characteristics'!A:A,MATCH($C259,'Policy Characteristics'!$C:$C,0)))</f>
        <v>Electricity Supply</v>
      </c>
      <c r="B259" s="228"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41" t="s">
        <v>44</v>
      </c>
      <c r="J259" s="230"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Louisiana.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25">
      <c r="A260" s="76" t="str">
        <f>IF(ISBLANK(INDEX('Policy Characteristics'!A:A,MATCH($C260,'Policy Characteristics'!$C:$C,0))),"",INDEX('Policy Characteristics'!A:A,MATCH($C260,'Policy Characteristics'!$C:$C,0)))</f>
        <v>Electricity Supply</v>
      </c>
      <c r="B260" s="228"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41" t="s">
        <v>44</v>
      </c>
      <c r="J260" s="230"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Louisiana.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25">
      <c r="A261" s="76" t="str">
        <f>IF(ISBLANK(INDEX('Policy Characteristics'!A:A,MATCH($C261,'Policy Characteristics'!$C:$C,0))),"",INDEX('Policy Characteristics'!A:A,MATCH($C261,'Policy Characteristics'!$C:$C,0)))</f>
        <v>Electricity Supply</v>
      </c>
      <c r="B261" s="228"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41" t="s">
        <v>44</v>
      </c>
      <c r="J261" s="230"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Louisiana.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25">
      <c r="A262" s="76" t="str">
        <f>IF(ISBLANK(INDEX('Policy Characteristics'!A:A,MATCH($C262,'Policy Characteristics'!$C:$C,0))),"",INDEX('Policy Characteristics'!A:A,MATCH($C262,'Policy Characteristics'!$C:$C,0)))</f>
        <v>Electricity Supply</v>
      </c>
      <c r="B262" s="228"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41" t="s">
        <v>44</v>
      </c>
      <c r="J262" s="230"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Louisiana.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25">
      <c r="A263" s="76" t="str">
        <f>IF(ISBLANK(INDEX('Policy Characteristics'!A:A,MATCH($C263,'Policy Characteristics'!$C:$C,0))),"",INDEX('Policy Characteristics'!A:A,MATCH($C263,'Policy Characteristics'!$C:$C,0)))</f>
        <v>Electricity Supply</v>
      </c>
      <c r="B263" s="228"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41" t="s">
        <v>44</v>
      </c>
      <c r="J263" s="230"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Louisiana.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25">
      <c r="A264" s="76" t="str">
        <f>IF(ISBLANK(INDEX('Policy Characteristics'!A:A,MATCH($C264,'Policy Characteristics'!$C:$C,0))),"",INDEX('Policy Characteristics'!A:A,MATCH($C264,'Policy Characteristics'!$C:$C,0)))</f>
        <v>Electricity Supply</v>
      </c>
      <c r="B264" s="228"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41" t="s">
        <v>43</v>
      </c>
      <c r="J264" s="230"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Louisiana.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25">
      <c r="A265" s="76" t="str">
        <f>IF(ISBLANK(INDEX('Policy Characteristics'!A:A,MATCH($C265,'Policy Characteristics'!$C:$C,0))),"",INDEX('Policy Characteristics'!A:A,MATCH($C265,'Policy Characteristics'!$C:$C,0)))</f>
        <v>Electricity Supply</v>
      </c>
      <c r="B265" s="228"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41" t="s">
        <v>43</v>
      </c>
      <c r="J265" s="230"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Louisiana.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25">
      <c r="A266" s="76" t="str">
        <f>IF(ISBLANK(INDEX('Policy Characteristics'!A:A,MATCH($C266,'Policy Characteristics'!$C:$C,0))),"",INDEX('Policy Characteristics'!A:A,MATCH($C266,'Policy Characteristics'!$C:$C,0)))</f>
        <v>Electricity Supply</v>
      </c>
      <c r="B266" s="228"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41" t="s">
        <v>43</v>
      </c>
      <c r="J266" s="230"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Louisiana.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25">
      <c r="A267" s="76" t="str">
        <f>IF(ISBLANK(INDEX('Policy Characteristics'!A:A,MATCH($C267,'Policy Characteristics'!$C:$C,0))),"",INDEX('Policy Characteristics'!A:A,MATCH($C267,'Policy Characteristics'!$C:$C,0)))</f>
        <v>Electricity Supply</v>
      </c>
      <c r="B267" s="228"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41" t="s">
        <v>44</v>
      </c>
      <c r="J267" s="230"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Louisiana.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25">
      <c r="A268" s="76" t="str">
        <f>IF(ISBLANK(INDEX('Policy Characteristics'!A:A,MATCH($C268,'Policy Characteristics'!$C:$C,0))),"",INDEX('Policy Characteristics'!A:A,MATCH($C268,'Policy Characteristics'!$C:$C,0)))</f>
        <v>Electricity Supply</v>
      </c>
      <c r="B268" s="228"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41" t="s">
        <v>44</v>
      </c>
      <c r="J268" s="230"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Louisiana.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25">
      <c r="A269" s="76" t="str">
        <f>IF(ISBLANK(INDEX('Policy Characteristics'!A:A,MATCH($C269,'Policy Characteristics'!$C:$C,0))),"",INDEX('Policy Characteristics'!A:A,MATCH($C269,'Policy Characteristics'!$C:$C,0)))</f>
        <v>Electricity Supply</v>
      </c>
      <c r="B269" s="228"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41" t="s">
        <v>44</v>
      </c>
      <c r="J269" s="230"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Louisiana.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25">
      <c r="A270" s="76" t="str">
        <f>IF(ISBLANK(INDEX('Policy Characteristics'!A:A,MATCH($C270,'Policy Characteristics'!$C:$C,0))),"",INDEX('Policy Characteristics'!A:A,MATCH($C270,'Policy Characteristics'!$C:$C,0)))</f>
        <v>Electricity Supply</v>
      </c>
      <c r="B270" s="228"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41" t="s">
        <v>43</v>
      </c>
      <c r="J270" s="230"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Louisiana.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25">
      <c r="A271" s="76" t="str">
        <f>IF(ISBLANK(INDEX('Policy Characteristics'!A:A,MATCH($C271,'Policy Characteristics'!$C:$C,0))),"",INDEX('Policy Characteristics'!A:A,MATCH($C271,'Policy Characteristics'!$C:$C,0)))</f>
        <v>Electricity Supply</v>
      </c>
      <c r="B271" s="228" t="str">
        <f>IF(ISBLANK(INDEX('Policy Characteristics'!B:B,MATCH($C271,'Policy Characteristics'!$C:$C,0))),"",INDEX('Policy Characteristics'!B:B,MATCH($C271,'Policy Characteristics'!$C:$C,0)))</f>
        <v>Ban New Power Plants</v>
      </c>
      <c r="C271" s="76" t="str">
        <f t="shared" si="11"/>
        <v>Boolean Ban New Power Plants</v>
      </c>
      <c r="D271" s="78" t="s">
        <v>1659</v>
      </c>
      <c r="E271" s="88"/>
      <c r="F271" s="78" t="s">
        <v>1666</v>
      </c>
      <c r="G271" s="88"/>
      <c r="H271" s="15">
        <v>1747</v>
      </c>
      <c r="I271" s="241" t="s">
        <v>43</v>
      </c>
      <c r="J271" s="230"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Louisiana.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25">
      <c r="A272" s="76" t="str">
        <f>IF(ISBLANK(INDEX('Policy Characteristics'!A:A,MATCH($C272,'Policy Characteristics'!$C:$C,0))),"",INDEX('Policy Characteristics'!A:A,MATCH($C272,'Policy Characteristics'!$C:$C,0)))</f>
        <v>Electricity Supply</v>
      </c>
      <c r="B272" s="228" t="str">
        <f>IF(ISBLANK(INDEX('Policy Characteristics'!B:B,MATCH($C272,'Policy Characteristics'!$C:$C,0))),"",INDEX('Policy Characteristics'!B:B,MATCH($C272,'Policy Characteristics'!$C:$C,0)))</f>
        <v>Ban New Power Plants</v>
      </c>
      <c r="C272" s="76" t="str">
        <f t="shared" si="11"/>
        <v>Boolean Ban New Power Plants</v>
      </c>
      <c r="D272" s="78" t="s">
        <v>1662</v>
      </c>
      <c r="E272" s="88"/>
      <c r="F272" s="78" t="s">
        <v>1667</v>
      </c>
      <c r="G272" s="88"/>
      <c r="H272" s="15">
        <v>1748</v>
      </c>
      <c r="I272" s="241" t="s">
        <v>43</v>
      </c>
      <c r="J272" s="230"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Louisiana.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25">
      <c r="A273" s="76" t="str">
        <f>IF(ISBLANK(INDEX('Policy Characteristics'!A:A,MATCH($C273,'Policy Characteristics'!$C:$C,0))),"",INDEX('Policy Characteristics'!A:A,MATCH($C273,'Policy Characteristics'!$C:$C,0)))</f>
        <v>Electricity Supply</v>
      </c>
      <c r="B273" s="228" t="str">
        <f>IF(ISBLANK(INDEX('Policy Characteristics'!B:B,MATCH($C273,'Policy Characteristics'!$C:$C,0))),"",INDEX('Policy Characteristics'!B:B,MATCH($C273,'Policy Characteristics'!$C:$C,0)))</f>
        <v>Ban New Power Plants</v>
      </c>
      <c r="C273" s="76" t="str">
        <f t="shared" si="11"/>
        <v>Boolean Ban New Power Plants</v>
      </c>
      <c r="D273" s="78" t="s">
        <v>1663</v>
      </c>
      <c r="E273" s="88"/>
      <c r="F273" s="78" t="s">
        <v>1668</v>
      </c>
      <c r="G273" s="88"/>
      <c r="H273" s="15">
        <v>1749</v>
      </c>
      <c r="I273" s="241" t="s">
        <v>43</v>
      </c>
      <c r="J273" s="230"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Louisiana.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25">
      <c r="A274" s="76" t="str">
        <f>IF(ISBLANK(INDEX('Policy Characteristics'!A:A,MATCH($C274,'Policy Characteristics'!$C:$C,0))),"",INDEX('Policy Characteristics'!A:A,MATCH($C274,'Policy Characteristics'!$C:$C,0)))</f>
        <v>Electricity Supply</v>
      </c>
      <c r="B274" s="228" t="str">
        <f>IF(ISBLANK(INDEX('Policy Characteristics'!B:B,MATCH($C274,'Policy Characteristics'!$C:$C,0))),"",INDEX('Policy Characteristics'!B:B,MATCH($C274,'Policy Characteristics'!$C:$C,0)))</f>
        <v>Ban New Power Plants</v>
      </c>
      <c r="C274" s="76" t="str">
        <f t="shared" si="11"/>
        <v>Boolean Ban New Power Plants</v>
      </c>
      <c r="D274" s="78" t="s">
        <v>1664</v>
      </c>
      <c r="E274" s="88"/>
      <c r="F274" s="78" t="s">
        <v>1669</v>
      </c>
      <c r="G274" s="88"/>
      <c r="H274" s="15">
        <v>1750</v>
      </c>
      <c r="I274" s="241" t="s">
        <v>43</v>
      </c>
      <c r="J274" s="230"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Louisiana.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25">
      <c r="A275" s="76" t="str">
        <f>IF(ISBLANK(INDEX('Policy Characteristics'!A:A,MATCH($C275,'Policy Characteristics'!$C:$C,0))),"",INDEX('Policy Characteristics'!A:A,MATCH($C275,'Policy Characteristics'!$C:$C,0)))</f>
        <v>Electricity Supply</v>
      </c>
      <c r="B275" s="228" t="str">
        <f>IF(ISBLANK(INDEX('Policy Characteristics'!B:B,MATCH($C275,'Policy Characteristics'!$C:$C,0))),"",INDEX('Policy Characteristics'!B:B,MATCH($C275,'Policy Characteristics'!$C:$C,0)))</f>
        <v>Ban New Power Plants</v>
      </c>
      <c r="C275" s="76" t="str">
        <f t="shared" si="11"/>
        <v>Boolean Ban New Power Plants</v>
      </c>
      <c r="D275" s="78" t="s">
        <v>1665</v>
      </c>
      <c r="E275" s="88"/>
      <c r="F275" s="78" t="s">
        <v>1670</v>
      </c>
      <c r="G275" s="88"/>
      <c r="H275" s="15">
        <v>1751</v>
      </c>
      <c r="I275" s="241" t="s">
        <v>43</v>
      </c>
      <c r="J275" s="230"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Louisiana.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25">
      <c r="A276" s="76" t="str">
        <f>IF(ISBLANK(INDEX('Policy Characteristics'!A:A,MATCH($C276,'Policy Characteristics'!$C:$C,0))),"",INDEX('Policy Characteristics'!A:A,MATCH($C276,'Policy Characteristics'!$C:$C,0)))</f>
        <v>Electricity Supply</v>
      </c>
      <c r="B276" s="228" t="str">
        <f>IF(ISBLANK(INDEX('Policy Characteristics'!B:B,MATCH($C276,'Policy Characteristics'!$C:$C,0))),"",INDEX('Policy Characteristics'!B:B,MATCH($C276,'Policy Characteristics'!$C:$C,0)))</f>
        <v>Ban New Power Plants</v>
      </c>
      <c r="C276" s="76" t="str">
        <f t="shared" si="11"/>
        <v>Boolean Ban New Power Plants</v>
      </c>
      <c r="D276" s="78" t="s">
        <v>1752</v>
      </c>
      <c r="E276" s="88"/>
      <c r="F276" s="78" t="s">
        <v>1750</v>
      </c>
      <c r="G276" s="88"/>
      <c r="H276" s="15">
        <v>1752</v>
      </c>
      <c r="I276" s="241" t="s">
        <v>43</v>
      </c>
      <c r="J276" s="230"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Louisiana.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25">
      <c r="A277" s="76" t="str">
        <f>IF(ISBLANK(INDEX('Policy Characteristics'!A:A,MATCH($C277,'Policy Characteristics'!$C:$C,0))),"",INDEX('Policy Characteristics'!A:A,MATCH($C277,'Policy Characteristics'!$C:$C,0)))</f>
        <v>Electricity Supply</v>
      </c>
      <c r="B277" s="228" t="str">
        <f>IF(ISBLANK(INDEX('Policy Characteristics'!B:B,MATCH($C277,'Policy Characteristics'!$C:$C,0))),"",INDEX('Policy Characteristics'!B:B,MATCH($C277,'Policy Characteristics'!$C:$C,0)))</f>
        <v>Ban New Power Plants</v>
      </c>
      <c r="C277" s="76" t="str">
        <f t="shared" si="11"/>
        <v>Boolean Ban New Power Plants</v>
      </c>
      <c r="D277" s="78" t="s">
        <v>1753</v>
      </c>
      <c r="E277" s="88"/>
      <c r="F277" s="78" t="s">
        <v>1751</v>
      </c>
      <c r="G277" s="88"/>
      <c r="H277" s="15">
        <v>2236</v>
      </c>
      <c r="I277" s="241" t="s">
        <v>43</v>
      </c>
      <c r="J277" s="230"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Louisiana.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25">
      <c r="A278" s="76" t="str">
        <f>IF(ISBLANK(INDEX('Policy Characteristics'!A:A,MATCH($C278,'Policy Characteristics'!$C:$C,0))),"",INDEX('Policy Characteristics'!A:A,MATCH($C278,'Policy Characteristics'!$C:$C,0)))</f>
        <v>Electricity Supply</v>
      </c>
      <c r="B278" s="228" t="str">
        <f>IF(ISBLANK(INDEX('Policy Characteristics'!B:B,MATCH($C278,'Policy Characteristics'!$C:$C,0))),"",INDEX('Policy Characteristics'!B:B,MATCH($C278,'Policy Characteristics'!$C:$C,0)))</f>
        <v>Ban New Power Plant Retrofits</v>
      </c>
      <c r="C278" s="143" t="s">
        <v>1905</v>
      </c>
      <c r="D278" s="88" t="s">
        <v>445</v>
      </c>
      <c r="E278" s="88"/>
      <c r="F278" s="88" t="s">
        <v>444</v>
      </c>
      <c r="G278" s="88"/>
      <c r="H278" s="15">
        <v>2436</v>
      </c>
      <c r="I278" s="241" t="s">
        <v>44</v>
      </c>
      <c r="J278" s="230"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25">
      <c r="A279" s="76" t="str">
        <f>IF(ISBLANK(INDEX('Policy Characteristics'!A:A,MATCH($C279,'Policy Characteristics'!$C:$C,0))),"",INDEX('Policy Characteristics'!A:A,MATCH($C279,'Policy Characteristics'!$C:$C,0)))</f>
        <v>Electricity Supply</v>
      </c>
      <c r="B279" s="228" t="str">
        <f>IF(ISBLANK(INDEX('Policy Characteristics'!B:B,MATCH($C279,'Policy Characteristics'!$C:$C,0))),"",INDEX('Policy Characteristics'!B:B,MATCH($C279,'Policy Characteristics'!$C:$C,0)))</f>
        <v>Ban New Power Plant Retrofits</v>
      </c>
      <c r="C279" s="76" t="str">
        <f>C$278</f>
        <v>Boolean Ban New Power Plant Retrofits</v>
      </c>
      <c r="D279" s="78" t="s">
        <v>1660</v>
      </c>
      <c r="E279" s="88"/>
      <c r="F279" s="78" t="s">
        <v>1601</v>
      </c>
      <c r="G279" s="88"/>
      <c r="H279" s="15">
        <v>2437</v>
      </c>
      <c r="I279" s="241" t="s">
        <v>44</v>
      </c>
      <c r="J279" s="230"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25">
      <c r="A280" s="76" t="str">
        <f>IF(ISBLANK(INDEX('Policy Characteristics'!A:A,MATCH($C280,'Policy Characteristics'!$C:$C,0))),"",INDEX('Policy Characteristics'!A:A,MATCH($C280,'Policy Characteristics'!$C:$C,0)))</f>
        <v>Electricity Supply</v>
      </c>
      <c r="B280" s="228"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1661</v>
      </c>
      <c r="E280" s="88"/>
      <c r="F280" s="78" t="s">
        <v>1602</v>
      </c>
      <c r="G280" s="88"/>
      <c r="H280" s="15">
        <v>2438</v>
      </c>
      <c r="I280" s="241" t="s">
        <v>44</v>
      </c>
      <c r="J280" s="230"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25">
      <c r="A281" s="76" t="str">
        <f>IF(ISBLANK(INDEX('Policy Characteristics'!A:A,MATCH($C281,'Policy Characteristics'!$C:$C,0))),"",INDEX('Policy Characteristics'!A:A,MATCH($C281,'Policy Characteristics'!$C:$C,0)))</f>
        <v>Electricity Supply</v>
      </c>
      <c r="B281" s="228"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1671</v>
      </c>
      <c r="G281" s="88"/>
      <c r="H281" s="15">
        <v>2439</v>
      </c>
      <c r="I281" s="241" t="s">
        <v>44</v>
      </c>
      <c r="J281" s="230"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25">
      <c r="A282" s="76" t="str">
        <f>IF(ISBLANK(INDEX('Policy Characteristics'!A:A,MATCH($C282,'Policy Characteristics'!$C:$C,0))),"",INDEX('Policy Characteristics'!A:A,MATCH($C282,'Policy Characteristics'!$C:$C,0)))</f>
        <v>Electricity Supply</v>
      </c>
      <c r="B282" s="228"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41" t="s">
        <v>44</v>
      </c>
      <c r="J282" s="230"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25">
      <c r="A283" s="76" t="str">
        <f>IF(ISBLANK(INDEX('Policy Characteristics'!A:A,MATCH($C283,'Policy Characteristics'!$C:$C,0))),"",INDEX('Policy Characteristics'!A:A,MATCH($C283,'Policy Characteristics'!$C:$C,0)))</f>
        <v>Electricity Supply</v>
      </c>
      <c r="B283" s="228"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41" t="s">
        <v>44</v>
      </c>
      <c r="J283" s="230"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25">
      <c r="A284" s="76" t="str">
        <f>IF(ISBLANK(INDEX('Policy Characteristics'!A:A,MATCH($C284,'Policy Characteristics'!$C:$C,0))),"",INDEX('Policy Characteristics'!A:A,MATCH($C284,'Policy Characteristics'!$C:$C,0)))</f>
        <v>Electricity Supply</v>
      </c>
      <c r="B284" s="228"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41" t="s">
        <v>44</v>
      </c>
      <c r="J284" s="230"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25">
      <c r="A285" s="76" t="str">
        <f>IF(ISBLANK(INDEX('Policy Characteristics'!A:A,MATCH($C285,'Policy Characteristics'!$C:$C,0))),"",INDEX('Policy Characteristics'!A:A,MATCH($C285,'Policy Characteristics'!$C:$C,0)))</f>
        <v>Electricity Supply</v>
      </c>
      <c r="B285" s="228"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41" t="s">
        <v>44</v>
      </c>
      <c r="J285" s="230"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25">
      <c r="A286" s="76" t="str">
        <f>IF(ISBLANK(INDEX('Policy Characteristics'!A:A,MATCH($C286,'Policy Characteristics'!$C:$C,0))),"",INDEX('Policy Characteristics'!A:A,MATCH($C286,'Policy Characteristics'!$C:$C,0)))</f>
        <v>Electricity Supply</v>
      </c>
      <c r="B286" s="228"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41" t="s">
        <v>44</v>
      </c>
      <c r="J286" s="230"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25">
      <c r="A287" s="76" t="str">
        <f>IF(ISBLANK(INDEX('Policy Characteristics'!A:A,MATCH($C287,'Policy Characteristics'!$C:$C,0))),"",INDEX('Policy Characteristics'!A:A,MATCH($C287,'Policy Characteristics'!$C:$C,0)))</f>
        <v>Electricity Supply</v>
      </c>
      <c r="B287" s="228"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41" t="s">
        <v>44</v>
      </c>
      <c r="J287" s="230"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25">
      <c r="A288" s="76" t="str">
        <f>IF(ISBLANK(INDEX('Policy Characteristics'!A:A,MATCH($C288,'Policy Characteristics'!$C:$C,0))),"",INDEX('Policy Characteristics'!A:A,MATCH($C288,'Policy Characteristics'!$C:$C,0)))</f>
        <v>Electricity Supply</v>
      </c>
      <c r="B288" s="228"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41" t="s">
        <v>44</v>
      </c>
      <c r="J288" s="230"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25">
      <c r="A289" s="76" t="str">
        <f>IF(ISBLANK(INDEX('Policy Characteristics'!A:A,MATCH($C289,'Policy Characteristics'!$C:$C,0))),"",INDEX('Policy Characteristics'!A:A,MATCH($C289,'Policy Characteristics'!$C:$C,0)))</f>
        <v>Electricity Supply</v>
      </c>
      <c r="B289" s="228"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41" t="s">
        <v>44</v>
      </c>
      <c r="J289" s="230"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25">
      <c r="A290" s="76" t="str">
        <f>IF(ISBLANK(INDEX('Policy Characteristics'!A:A,MATCH($C290,'Policy Characteristics'!$C:$C,0))),"",INDEX('Policy Characteristics'!A:A,MATCH($C290,'Policy Characteristics'!$C:$C,0)))</f>
        <v>Electricity Supply</v>
      </c>
      <c r="B290" s="228"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41" t="s">
        <v>44</v>
      </c>
      <c r="J290" s="230"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25">
      <c r="A291" s="76" t="str">
        <f>IF(ISBLANK(INDEX('Policy Characteristics'!A:A,MATCH($C291,'Policy Characteristics'!$C:$C,0))),"",INDEX('Policy Characteristics'!A:A,MATCH($C291,'Policy Characteristics'!$C:$C,0)))</f>
        <v>Electricity Supply</v>
      </c>
      <c r="B291" s="228"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41" t="s">
        <v>44</v>
      </c>
      <c r="J291" s="230"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25">
      <c r="A292" s="76" t="str">
        <f>IF(ISBLANK(INDEX('Policy Characteristics'!A:A,MATCH($C292,'Policy Characteristics'!$C:$C,0))),"",INDEX('Policy Characteristics'!A:A,MATCH($C292,'Policy Characteristics'!$C:$C,0)))</f>
        <v>Electricity Supply</v>
      </c>
      <c r="B292" s="228"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41" t="s">
        <v>44</v>
      </c>
      <c r="J292" s="230"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25">
      <c r="A293" s="76" t="str">
        <f>IF(ISBLANK(INDEX('Policy Characteristics'!A:A,MATCH($C293,'Policy Characteristics'!$C:$C,0))),"",INDEX('Policy Characteristics'!A:A,MATCH($C293,'Policy Characteristics'!$C:$C,0)))</f>
        <v>Electricity Supply</v>
      </c>
      <c r="B293" s="228"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41" t="s">
        <v>44</v>
      </c>
      <c r="J293" s="230"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25">
      <c r="A294" s="76" t="str">
        <f>IF(ISBLANK(INDEX('Policy Characteristics'!A:A,MATCH($C294,'Policy Characteristics'!$C:$C,0))),"",INDEX('Policy Characteristics'!A:A,MATCH($C294,'Policy Characteristics'!$C:$C,0)))</f>
        <v>Electricity Supply</v>
      </c>
      <c r="B294" s="228"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41" t="s">
        <v>44</v>
      </c>
      <c r="J294" s="230"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25">
      <c r="A295" s="76" t="str">
        <f>IF(ISBLANK(INDEX('Policy Characteristics'!A:A,MATCH($C295,'Policy Characteristics'!$C:$C,0))),"",INDEX('Policy Characteristics'!A:A,MATCH($C295,'Policy Characteristics'!$C:$C,0)))</f>
        <v>Electricity Supply</v>
      </c>
      <c r="B295" s="228" t="str">
        <f>IF(ISBLANK(INDEX('Policy Characteristics'!B:B,MATCH($C295,'Policy Characteristics'!$C:$C,0))),"",INDEX('Policy Characteristics'!B:B,MATCH($C295,'Policy Characteristics'!$C:$C,0)))</f>
        <v>Ban New Power Plant Retrofits</v>
      </c>
      <c r="C295" s="76" t="str">
        <f t="shared" si="12"/>
        <v>Boolean Ban New Power Plant Retrofits</v>
      </c>
      <c r="D295" s="78" t="s">
        <v>1659</v>
      </c>
      <c r="E295" s="88"/>
      <c r="F295" s="78" t="s">
        <v>1666</v>
      </c>
      <c r="G295" s="88"/>
      <c r="H295" s="15">
        <v>2453</v>
      </c>
      <c r="I295" s="241" t="s">
        <v>43</v>
      </c>
      <c r="J295" s="230"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25">
      <c r="A296" s="76" t="str">
        <f>IF(ISBLANK(INDEX('Policy Characteristics'!A:A,MATCH($C296,'Policy Characteristics'!$C:$C,0))),"",INDEX('Policy Characteristics'!A:A,MATCH($C296,'Policy Characteristics'!$C:$C,0)))</f>
        <v>Electricity Supply</v>
      </c>
      <c r="B296" s="228" t="str">
        <f>IF(ISBLANK(INDEX('Policy Characteristics'!B:B,MATCH($C296,'Policy Characteristics'!$C:$C,0))),"",INDEX('Policy Characteristics'!B:B,MATCH($C296,'Policy Characteristics'!$C:$C,0)))</f>
        <v>Ban New Power Plant Retrofits</v>
      </c>
      <c r="C296" s="76" t="str">
        <f t="shared" si="12"/>
        <v>Boolean Ban New Power Plant Retrofits</v>
      </c>
      <c r="D296" s="78" t="s">
        <v>1662</v>
      </c>
      <c r="E296" s="88"/>
      <c r="F296" s="78" t="s">
        <v>1667</v>
      </c>
      <c r="G296" s="88"/>
      <c r="H296" s="15">
        <v>2454</v>
      </c>
      <c r="I296" s="241" t="s">
        <v>43</v>
      </c>
      <c r="J296" s="230"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25">
      <c r="A297" s="76" t="str">
        <f>IF(ISBLANK(INDEX('Policy Characteristics'!A:A,MATCH($C297,'Policy Characteristics'!$C:$C,0))),"",INDEX('Policy Characteristics'!A:A,MATCH($C297,'Policy Characteristics'!$C:$C,0)))</f>
        <v>Electricity Supply</v>
      </c>
      <c r="B297" s="228" t="str">
        <f>IF(ISBLANK(INDEX('Policy Characteristics'!B:B,MATCH($C297,'Policy Characteristics'!$C:$C,0))),"",INDEX('Policy Characteristics'!B:B,MATCH($C297,'Policy Characteristics'!$C:$C,0)))</f>
        <v>Ban New Power Plant Retrofits</v>
      </c>
      <c r="C297" s="76" t="str">
        <f t="shared" si="12"/>
        <v>Boolean Ban New Power Plant Retrofits</v>
      </c>
      <c r="D297" s="78" t="s">
        <v>1663</v>
      </c>
      <c r="E297" s="88"/>
      <c r="F297" s="78" t="s">
        <v>1668</v>
      </c>
      <c r="G297" s="88"/>
      <c r="H297" s="15">
        <v>2455</v>
      </c>
      <c r="I297" s="241" t="s">
        <v>43</v>
      </c>
      <c r="J297" s="230"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25">
      <c r="A298" s="76" t="str">
        <f>IF(ISBLANK(INDEX('Policy Characteristics'!A:A,MATCH($C298,'Policy Characteristics'!$C:$C,0))),"",INDEX('Policy Characteristics'!A:A,MATCH($C298,'Policy Characteristics'!$C:$C,0)))</f>
        <v>Electricity Supply</v>
      </c>
      <c r="B298" s="228" t="str">
        <f>IF(ISBLANK(INDEX('Policy Characteristics'!B:B,MATCH($C298,'Policy Characteristics'!$C:$C,0))),"",INDEX('Policy Characteristics'!B:B,MATCH($C298,'Policy Characteristics'!$C:$C,0)))</f>
        <v>Ban New Power Plant Retrofits</v>
      </c>
      <c r="C298" s="76" t="str">
        <f t="shared" si="12"/>
        <v>Boolean Ban New Power Plant Retrofits</v>
      </c>
      <c r="D298" s="78" t="s">
        <v>1664</v>
      </c>
      <c r="E298" s="88"/>
      <c r="F298" s="78" t="s">
        <v>1669</v>
      </c>
      <c r="G298" s="88"/>
      <c r="H298" s="15">
        <v>2456</v>
      </c>
      <c r="I298" s="241" t="s">
        <v>43</v>
      </c>
      <c r="J298" s="230"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25">
      <c r="A299" s="76" t="str">
        <f>IF(ISBLANK(INDEX('Policy Characteristics'!A:A,MATCH($C299,'Policy Characteristics'!$C:$C,0))),"",INDEX('Policy Characteristics'!A:A,MATCH($C299,'Policy Characteristics'!$C:$C,0)))</f>
        <v>Electricity Supply</v>
      </c>
      <c r="B299" s="228" t="str">
        <f>IF(ISBLANK(INDEX('Policy Characteristics'!B:B,MATCH($C299,'Policy Characteristics'!$C:$C,0))),"",INDEX('Policy Characteristics'!B:B,MATCH($C299,'Policy Characteristics'!$C:$C,0)))</f>
        <v>Ban New Power Plant Retrofits</v>
      </c>
      <c r="C299" s="76" t="str">
        <f t="shared" si="12"/>
        <v>Boolean Ban New Power Plant Retrofits</v>
      </c>
      <c r="D299" s="78" t="s">
        <v>1665</v>
      </c>
      <c r="E299" s="88"/>
      <c r="F299" s="78" t="s">
        <v>1670</v>
      </c>
      <c r="G299" s="88"/>
      <c r="H299" s="15">
        <v>2457</v>
      </c>
      <c r="I299" s="241" t="s">
        <v>44</v>
      </c>
      <c r="J299" s="230"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25">
      <c r="A300" s="76" t="str">
        <f>IF(ISBLANK(INDEX('Policy Characteristics'!A:A,MATCH($C300,'Policy Characteristics'!$C:$C,0))),"",INDEX('Policy Characteristics'!A:A,MATCH($C300,'Policy Characteristics'!$C:$C,0)))</f>
        <v>Electricity Supply</v>
      </c>
      <c r="B300" s="228" t="str">
        <f>IF(ISBLANK(INDEX('Policy Characteristics'!B:B,MATCH($C300,'Policy Characteristics'!$C:$C,0))),"",INDEX('Policy Characteristics'!B:B,MATCH($C300,'Policy Characteristics'!$C:$C,0)))</f>
        <v>Ban New Power Plant Retrofits</v>
      </c>
      <c r="C300" s="76" t="str">
        <f t="shared" si="12"/>
        <v>Boolean Ban New Power Plant Retrofits</v>
      </c>
      <c r="D300" s="78" t="s">
        <v>1752</v>
      </c>
      <c r="E300" s="88"/>
      <c r="F300" s="78" t="s">
        <v>1750</v>
      </c>
      <c r="G300" s="88"/>
      <c r="H300" s="15">
        <v>2458</v>
      </c>
      <c r="I300" s="241" t="s">
        <v>44</v>
      </c>
      <c r="J300" s="230"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25">
      <c r="A301" s="76" t="str">
        <f>IF(ISBLANK(INDEX('Policy Characteristics'!A:A,MATCH($C301,'Policy Characteristics'!$C:$C,0))),"",INDEX('Policy Characteristics'!A:A,MATCH($C301,'Policy Characteristics'!$C:$C,0)))</f>
        <v>Electricity Supply</v>
      </c>
      <c r="B301" s="228" t="str">
        <f>IF(ISBLANK(INDEX('Policy Characteristics'!B:B,MATCH($C301,'Policy Characteristics'!$C:$C,0))),"",INDEX('Policy Characteristics'!B:B,MATCH($C301,'Policy Characteristics'!$C:$C,0)))</f>
        <v>Ban New Power Plant Retrofits</v>
      </c>
      <c r="C301" s="76" t="str">
        <f t="shared" si="12"/>
        <v>Boolean Ban New Power Plant Retrofits</v>
      </c>
      <c r="D301" s="78" t="s">
        <v>1753</v>
      </c>
      <c r="E301" s="88"/>
      <c r="F301" s="78" t="s">
        <v>1751</v>
      </c>
      <c r="G301" s="88"/>
      <c r="H301" s="15">
        <v>2459</v>
      </c>
      <c r="I301" s="241" t="s">
        <v>44</v>
      </c>
      <c r="J301" s="230"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25">
      <c r="A302" s="76" t="str">
        <f>IF(ISBLANK(INDEX('Policy Characteristics'!A:A,MATCH($C302,'Policy Characteristics'!$C:$C,0))),"",INDEX('Policy Characteristics'!A:A,MATCH($C302,'Policy Characteristics'!$C:$C,0)))</f>
        <v>Electricity Supply</v>
      </c>
      <c r="B302" s="228" t="str">
        <f>IF(ISBLANK(INDEX('Policy Characteristics'!B:B,MATCH($C302,'Policy Characteristics'!$C:$C,0))),"",INDEX('Policy Characteristics'!B:B,MATCH($C302,'Policy Characteristics'!$C:$C,0)))</f>
        <v>Clean Electricity Standard</v>
      </c>
      <c r="C302" t="s">
        <v>980</v>
      </c>
      <c r="D302" s="88"/>
      <c r="E302" s="88"/>
      <c r="F302" s="88"/>
      <c r="G302" s="88"/>
      <c r="H302" s="15">
        <v>508</v>
      </c>
      <c r="I302" s="241" t="s">
        <v>43</v>
      </c>
      <c r="J302" s="230"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33">
        <f>IF(ISBLANK(INDEX('Policy Characteristics'!F:F,MATCH($C302,'Policy Characteristics'!$C:$C,0))),"",INDEX('Policy Characteristics'!F:F,MATCH($C302,'Policy Characteristics'!$C:$C,0)))</f>
        <v>0</v>
      </c>
      <c r="M302" s="233">
        <f>IF(ISBLANK(INDEX('Policy Characteristics'!G:G,MATCH($C302,'Policy Characteristics'!$C:$C,0))),"",INDEX('Policy Characteristics'!G:G,MATCH($C302,'Policy Characteristics'!$C:$C,0)))</f>
        <v>1</v>
      </c>
      <c r="N302" s="233">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25">
      <c r="A303" s="76" t="str">
        <f>IF(ISBLANK(INDEX('Policy Characteristics'!A:A,MATCH($C303,'Policy Characteristics'!$C:$C,0))),"",INDEX('Policy Characteristics'!A:A,MATCH($C303,'Policy Characteristics'!$C:$C,0)))</f>
        <v>Electricity Supply</v>
      </c>
      <c r="B303" s="228" t="str">
        <f>IF(ISBLANK(INDEX('Policy Characteristics'!B:B,MATCH($C303,'Policy Characteristics'!$C:$C,0))),"",INDEX('Policy Characteristics'!B:B,MATCH($C303,'Policy Characteristics'!$C:$C,0)))</f>
        <v>Clean Electricity Standard Foresight</v>
      </c>
      <c r="C303" t="s">
        <v>1716</v>
      </c>
      <c r="D303" s="88"/>
      <c r="E303" s="88"/>
      <c r="F303" s="88"/>
      <c r="G303" s="88"/>
      <c r="H303" s="15">
        <v>2234</v>
      </c>
      <c r="I303" s="241" t="s">
        <v>44</v>
      </c>
      <c r="J303" s="230"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34">
        <f>IF(ISBLANK(INDEX('Policy Characteristics'!F:F,MATCH($C303,'Policy Characteristics'!$C:$C,0))),"",INDEX('Policy Characteristics'!F:F,MATCH($C303,'Policy Characteristics'!$C:$C,0)))</f>
        <v>0</v>
      </c>
      <c r="M303" s="234">
        <f>IF(ISBLANK(INDEX('Policy Characteristics'!G:G,MATCH($C303,'Policy Characteristics'!$C:$C,0))),"",INDEX('Policy Characteristics'!G:G,MATCH($C303,'Policy Characteristics'!$C:$C,0)))</f>
        <v>1</v>
      </c>
      <c r="N303" s="234">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25">
      <c r="A304" s="76" t="str">
        <f>IF(ISBLANK(INDEX('Policy Characteristics'!A:A,MATCH($C304,'Policy Characteristics'!$C:$C,0))),"",INDEX('Policy Characteristics'!A:A,MATCH($C304,'Policy Characteristics'!$C:$C,0)))</f>
        <v>Electricity Supply</v>
      </c>
      <c r="B304" s="228" t="str">
        <f>IF(ISBLANK(INDEX('Policy Characteristics'!B:B,MATCH($C304,'Policy Characteristics'!$C:$C,0))),"",INDEX('Policy Characteristics'!B:B,MATCH($C304,'Policy Characteristics'!$C:$C,0)))</f>
        <v xml:space="preserve">Lift the Clean Electricity Standard Alternative Compliance Payment </v>
      </c>
      <c r="C304" t="s">
        <v>1893</v>
      </c>
      <c r="D304" s="88"/>
      <c r="E304" s="88"/>
      <c r="F304" s="88"/>
      <c r="G304" s="88"/>
      <c r="H304" s="15">
        <v>2285</v>
      </c>
      <c r="I304" s="241" t="s">
        <v>43</v>
      </c>
      <c r="J304" s="230"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34">
        <f>IF(ISBLANK(INDEX('Policy Characteristics'!F:F,MATCH($C304,'Policy Characteristics'!$C:$C,0))),"",INDEX('Policy Characteristics'!F:F,MATCH($C304,'Policy Characteristics'!$C:$C,0)))</f>
        <v>0</v>
      </c>
      <c r="M304" s="234">
        <f>IF(ISBLANK(INDEX('Policy Characteristics'!G:G,MATCH($C304,'Policy Characteristics'!$C:$C,0))),"",INDEX('Policy Characteristics'!G:G,MATCH($C304,'Policy Characteristics'!$C:$C,0)))</f>
        <v>1</v>
      </c>
      <c r="N304" s="234">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25">
      <c r="A305" s="76" t="str">
        <f>IF(ISBLANK(INDEX('Policy Characteristics'!A:A,MATCH($C305,'Policy Characteristics'!$C:$C,0))),"",INDEX('Policy Characteristics'!A:A,MATCH($C305,'Policy Characteristics'!$C:$C,0)))</f>
        <v>Electricity Supply</v>
      </c>
      <c r="B305" s="228" t="str">
        <f>IF(ISBLANK(INDEX('Policy Characteristics'!B:B,MATCH($C305,'Policy Characteristics'!$C:$C,0))),"",INDEX('Policy Characteristics'!B:B,MATCH($C305,'Policy Characteristics'!$C:$C,0)))</f>
        <v>Change Electricity Exports</v>
      </c>
      <c r="C305" s="143" t="s">
        <v>268</v>
      </c>
      <c r="D305" s="78"/>
      <c r="E305" s="78"/>
      <c r="F305" s="78"/>
      <c r="G305" s="78"/>
      <c r="H305" s="80">
        <v>148</v>
      </c>
      <c r="I305" s="241" t="s">
        <v>43</v>
      </c>
      <c r="J305" s="230"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33">
        <f>IF(ISBLANK(INDEX('Policy Characteristics'!F:F,MATCH($C305,'Policy Characteristics'!$C:$C,0))),"",INDEX('Policy Characteristics'!F:F,MATCH($C305,'Policy Characteristics'!$C:$C,0)))</f>
        <v>-0.5</v>
      </c>
      <c r="M305" s="233">
        <f>IF(ISBLANK(INDEX('Policy Characteristics'!G:G,MATCH($C305,'Policy Characteristics'!$C:$C,0))),"",INDEX('Policy Characteristics'!G:G,MATCH($C305,'Policy Characteristics'!$C:$C,0)))</f>
        <v>100</v>
      </c>
      <c r="N305" s="233">
        <f>IF(ISBLANK(INDEX('Policy Characteristics'!H:H,MATCH($C305,'Policy Characteristics'!$C:$C,0))),"",INDEX('Policy Characteristics'!H:H,MATCH($C305,'Policy Characteristics'!$C:$C,0)))</f>
        <v>0.1</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25">
      <c r="A306" s="76" t="str">
        <f>IF(ISBLANK(INDEX('Policy Characteristics'!A:A,MATCH($C306,'Policy Characteristics'!$C:$C,0))),"",INDEX('Policy Characteristics'!A:A,MATCH($C306,'Policy Characteristics'!$C:$C,0)))</f>
        <v>Electricity Supply</v>
      </c>
      <c r="B306" s="228"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41" t="s">
        <v>43</v>
      </c>
      <c r="J306" s="230"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33">
        <f>IF(ISBLANK(INDEX('Policy Characteristics'!F:F,MATCH($C306,'Policy Characteristics'!$C:$C,0))),"",INDEX('Policy Characteristics'!F:F,MATCH($C306,'Policy Characteristics'!$C:$C,0)))</f>
        <v>-0.5</v>
      </c>
      <c r="M306" s="233">
        <f>IF(ISBLANK(INDEX('Policy Characteristics'!G:G,MATCH($C306,'Policy Characteristics'!$C:$C,0))),"",INDEX('Policy Characteristics'!G:G,MATCH($C306,'Policy Characteristics'!$C:$C,0)))</f>
        <v>1</v>
      </c>
      <c r="N306" s="233">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25">
      <c r="A307" s="76" t="str">
        <f>IF(ISBLANK(INDEX('Policy Characteristics'!A:A,MATCH($C307,'Policy Characteristics'!$C:$C,0))),"",INDEX('Policy Characteristics'!A:A,MATCH($C307,'Policy Characteristics'!$C:$C,0)))</f>
        <v>Electricity Supply</v>
      </c>
      <c r="B307" s="228"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1660</v>
      </c>
      <c r="E307" s="88"/>
      <c r="F307" s="78" t="s">
        <v>1601</v>
      </c>
      <c r="G307" s="78"/>
      <c r="H307" s="80">
        <v>526</v>
      </c>
      <c r="I307" s="241" t="s">
        <v>43</v>
      </c>
      <c r="J307" s="230"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33">
        <f>IF(ISBLANK(INDEX('Policy Characteristics'!F:F,MATCH($C307,'Policy Characteristics'!$C:$C,0))),"",INDEX('Policy Characteristics'!F:F,MATCH($C307,'Policy Characteristics'!$C:$C,0)))</f>
        <v>-0.5</v>
      </c>
      <c r="M307" s="233">
        <f>IF(ISBLANK(INDEX('Policy Characteristics'!G:G,MATCH($C307,'Policy Characteristics'!$C:$C,0))),"",INDEX('Policy Characteristics'!G:G,MATCH($C307,'Policy Characteristics'!$C:$C,0)))</f>
        <v>1</v>
      </c>
      <c r="N307" s="233">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25">
      <c r="A308" s="76" t="str">
        <f>IF(ISBLANK(INDEX('Policy Characteristics'!A:A,MATCH($C308,'Policy Characteristics'!$C:$C,0))),"",INDEX('Policy Characteristics'!A:A,MATCH($C308,'Policy Characteristics'!$C:$C,0)))</f>
        <v>Electricity Supply</v>
      </c>
      <c r="B308" s="228" t="str">
        <f>IF(ISBLANK(INDEX('Policy Characteristics'!B:B,MATCH($C308,'Policy Characteristics'!$C:$C,0))),"",INDEX('Policy Characteristics'!B:B,MATCH($C308,'Policy Characteristics'!$C:$C,0)))</f>
        <v>Change Electricity Imports</v>
      </c>
      <c r="C308" s="76" t="str">
        <f t="shared" si="13"/>
        <v>Percent Change in Electricity Imports</v>
      </c>
      <c r="D308" s="78" t="s">
        <v>1661</v>
      </c>
      <c r="E308" s="88"/>
      <c r="F308" s="78" t="s">
        <v>1602</v>
      </c>
      <c r="G308" s="78"/>
      <c r="H308" s="80">
        <v>1753</v>
      </c>
      <c r="I308" s="241" t="s">
        <v>43</v>
      </c>
      <c r="J308" s="230"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33">
        <f>IF(ISBLANK(INDEX('Policy Characteristics'!F:F,MATCH($C308,'Policy Characteristics'!$C:$C,0))),"",INDEX('Policy Characteristics'!F:F,MATCH($C308,'Policy Characteristics'!$C:$C,0)))</f>
        <v>-0.5</v>
      </c>
      <c r="M308" s="233">
        <f>IF(ISBLANK(INDEX('Policy Characteristics'!G:G,MATCH($C308,'Policy Characteristics'!$C:$C,0))),"",INDEX('Policy Characteristics'!G:G,MATCH($C308,'Policy Characteristics'!$C:$C,0)))</f>
        <v>1</v>
      </c>
      <c r="N308" s="233">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25">
      <c r="A309" s="76" t="str">
        <f>IF(ISBLANK(INDEX('Policy Characteristics'!A:A,MATCH($C309,'Policy Characteristics'!$C:$C,0))),"",INDEX('Policy Characteristics'!A:A,MATCH($C309,'Policy Characteristics'!$C:$C,0)))</f>
        <v>Electricity Supply</v>
      </c>
      <c r="B309" s="228"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1671</v>
      </c>
      <c r="G309" s="78"/>
      <c r="H309" s="80">
        <v>527</v>
      </c>
      <c r="I309" s="241" t="s">
        <v>43</v>
      </c>
      <c r="J309" s="230"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33">
        <f>IF(ISBLANK(INDEX('Policy Characteristics'!F:F,MATCH($C309,'Policy Characteristics'!$C:$C,0))),"",INDEX('Policy Characteristics'!F:F,MATCH($C309,'Policy Characteristics'!$C:$C,0)))</f>
        <v>-0.5</v>
      </c>
      <c r="M309" s="233">
        <f>IF(ISBLANK(INDEX('Policy Characteristics'!G:G,MATCH($C309,'Policy Characteristics'!$C:$C,0))),"",INDEX('Policy Characteristics'!G:G,MATCH($C309,'Policy Characteristics'!$C:$C,0)))</f>
        <v>1</v>
      </c>
      <c r="N309" s="233">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25">
      <c r="A310" s="76" t="str">
        <f>IF(ISBLANK(INDEX('Policy Characteristics'!A:A,MATCH($C310,'Policy Characteristics'!$C:$C,0))),"",INDEX('Policy Characteristics'!A:A,MATCH($C310,'Policy Characteristics'!$C:$C,0)))</f>
        <v>Electricity Supply</v>
      </c>
      <c r="B310" s="228"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41" t="s">
        <v>43</v>
      </c>
      <c r="J310" s="230"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33">
        <f>IF(ISBLANK(INDEX('Policy Characteristics'!F:F,MATCH($C310,'Policy Characteristics'!$C:$C,0))),"",INDEX('Policy Characteristics'!F:F,MATCH($C310,'Policy Characteristics'!$C:$C,0)))</f>
        <v>-0.5</v>
      </c>
      <c r="M310" s="233">
        <f>IF(ISBLANK(INDEX('Policy Characteristics'!G:G,MATCH($C310,'Policy Characteristics'!$C:$C,0))),"",INDEX('Policy Characteristics'!G:G,MATCH($C310,'Policy Characteristics'!$C:$C,0)))</f>
        <v>1</v>
      </c>
      <c r="N310" s="233">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25">
      <c r="A311" s="76" t="str">
        <f>IF(ISBLANK(INDEX('Policy Characteristics'!A:A,MATCH($C311,'Policy Characteristics'!$C:$C,0))),"",INDEX('Policy Characteristics'!A:A,MATCH($C311,'Policy Characteristics'!$C:$C,0)))</f>
        <v>Electricity Supply</v>
      </c>
      <c r="B311" s="228"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41" t="s">
        <v>43</v>
      </c>
      <c r="J311" s="230"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33">
        <f>IF(ISBLANK(INDEX('Policy Characteristics'!F:F,MATCH($C311,'Policy Characteristics'!$C:$C,0))),"",INDEX('Policy Characteristics'!F:F,MATCH($C311,'Policy Characteristics'!$C:$C,0)))</f>
        <v>-0.5</v>
      </c>
      <c r="M311" s="233">
        <f>IF(ISBLANK(INDEX('Policy Characteristics'!G:G,MATCH($C311,'Policy Characteristics'!$C:$C,0))),"",INDEX('Policy Characteristics'!G:G,MATCH($C311,'Policy Characteristics'!$C:$C,0)))</f>
        <v>1</v>
      </c>
      <c r="N311" s="233">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25">
      <c r="A312" s="76" t="str">
        <f>IF(ISBLANK(INDEX('Policy Characteristics'!A:A,MATCH($C312,'Policy Characteristics'!$C:$C,0))),"",INDEX('Policy Characteristics'!A:A,MATCH($C312,'Policy Characteristics'!$C:$C,0)))</f>
        <v>Electricity Supply</v>
      </c>
      <c r="B312" s="228"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41" t="s">
        <v>43</v>
      </c>
      <c r="J312" s="230"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33">
        <f>IF(ISBLANK(INDEX('Policy Characteristics'!F:F,MATCH($C312,'Policy Characteristics'!$C:$C,0))),"",INDEX('Policy Characteristics'!F:F,MATCH($C312,'Policy Characteristics'!$C:$C,0)))</f>
        <v>-0.5</v>
      </c>
      <c r="M312" s="233">
        <f>IF(ISBLANK(INDEX('Policy Characteristics'!G:G,MATCH($C312,'Policy Characteristics'!$C:$C,0))),"",INDEX('Policy Characteristics'!G:G,MATCH($C312,'Policy Characteristics'!$C:$C,0)))</f>
        <v>1</v>
      </c>
      <c r="N312" s="233">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25">
      <c r="A313" s="76" t="str">
        <f>IF(ISBLANK(INDEX('Policy Characteristics'!A:A,MATCH($C313,'Policy Characteristics'!$C:$C,0))),"",INDEX('Policy Characteristics'!A:A,MATCH($C313,'Policy Characteristics'!$C:$C,0)))</f>
        <v>Electricity Supply</v>
      </c>
      <c r="B313" s="228"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41" t="s">
        <v>44</v>
      </c>
      <c r="J313" s="230"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33">
        <f>IF(ISBLANK(INDEX('Policy Characteristics'!F:F,MATCH($C313,'Policy Characteristics'!$C:$C,0))),"",INDEX('Policy Characteristics'!F:F,MATCH($C313,'Policy Characteristics'!$C:$C,0)))</f>
        <v>-0.5</v>
      </c>
      <c r="M313" s="233">
        <f>IF(ISBLANK(INDEX('Policy Characteristics'!G:G,MATCH($C313,'Policy Characteristics'!$C:$C,0))),"",INDEX('Policy Characteristics'!G:G,MATCH($C313,'Policy Characteristics'!$C:$C,0)))</f>
        <v>1</v>
      </c>
      <c r="N313" s="233">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25">
      <c r="A314" s="76" t="str">
        <f>IF(ISBLANK(INDEX('Policy Characteristics'!A:A,MATCH($C314,'Policy Characteristics'!$C:$C,0))),"",INDEX('Policy Characteristics'!A:A,MATCH($C314,'Policy Characteristics'!$C:$C,0)))</f>
        <v>Electricity Supply</v>
      </c>
      <c r="B314" s="228"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41" t="s">
        <v>43</v>
      </c>
      <c r="J314" s="230"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33">
        <f>IF(ISBLANK(INDEX('Policy Characteristics'!F:F,MATCH($C314,'Policy Characteristics'!$C:$C,0))),"",INDEX('Policy Characteristics'!F:F,MATCH($C314,'Policy Characteristics'!$C:$C,0)))</f>
        <v>-0.5</v>
      </c>
      <c r="M314" s="233">
        <f>IF(ISBLANK(INDEX('Policy Characteristics'!G:G,MATCH($C314,'Policy Characteristics'!$C:$C,0))),"",INDEX('Policy Characteristics'!G:G,MATCH($C314,'Policy Characteristics'!$C:$C,0)))</f>
        <v>1</v>
      </c>
      <c r="N314" s="233">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25">
      <c r="A315" s="76" t="str">
        <f>IF(ISBLANK(INDEX('Policy Characteristics'!A:A,MATCH($C315,'Policy Characteristics'!$C:$C,0))),"",INDEX('Policy Characteristics'!A:A,MATCH($C315,'Policy Characteristics'!$C:$C,0)))</f>
        <v>Electricity Supply</v>
      </c>
      <c r="B315" s="228"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41" t="s">
        <v>44</v>
      </c>
      <c r="J315" s="230"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33">
        <f>IF(ISBLANK(INDEX('Policy Characteristics'!F:F,MATCH($C315,'Policy Characteristics'!$C:$C,0))),"",INDEX('Policy Characteristics'!F:F,MATCH($C315,'Policy Characteristics'!$C:$C,0)))</f>
        <v>-0.5</v>
      </c>
      <c r="M315" s="233">
        <f>IF(ISBLANK(INDEX('Policy Characteristics'!G:G,MATCH($C315,'Policy Characteristics'!$C:$C,0))),"",INDEX('Policy Characteristics'!G:G,MATCH($C315,'Policy Characteristics'!$C:$C,0)))</f>
        <v>1</v>
      </c>
      <c r="N315" s="233">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25">
      <c r="A316" s="76" t="str">
        <f>IF(ISBLANK(INDEX('Policy Characteristics'!A:A,MATCH($C316,'Policy Characteristics'!$C:$C,0))),"",INDEX('Policy Characteristics'!A:A,MATCH($C316,'Policy Characteristics'!$C:$C,0)))</f>
        <v>Electricity Supply</v>
      </c>
      <c r="B316" s="228"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41" t="s">
        <v>43</v>
      </c>
      <c r="J316" s="230"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33">
        <f>IF(ISBLANK(INDEX('Policy Characteristics'!F:F,MATCH($C316,'Policy Characteristics'!$C:$C,0))),"",INDEX('Policy Characteristics'!F:F,MATCH($C316,'Policy Characteristics'!$C:$C,0)))</f>
        <v>-0.5</v>
      </c>
      <c r="M316" s="233">
        <f>IF(ISBLANK(INDEX('Policy Characteristics'!G:G,MATCH($C316,'Policy Characteristics'!$C:$C,0))),"",INDEX('Policy Characteristics'!G:G,MATCH($C316,'Policy Characteristics'!$C:$C,0)))</f>
        <v>1</v>
      </c>
      <c r="N316" s="233">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25">
      <c r="A317" s="76" t="str">
        <f>IF(ISBLANK(INDEX('Policy Characteristics'!A:A,MATCH($C317,'Policy Characteristics'!$C:$C,0))),"",INDEX('Policy Characteristics'!A:A,MATCH($C317,'Policy Characteristics'!$C:$C,0)))</f>
        <v>Electricity Supply</v>
      </c>
      <c r="B317" s="228"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41" t="s">
        <v>44</v>
      </c>
      <c r="J317" s="230"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33">
        <f>IF(ISBLANK(INDEX('Policy Characteristics'!F:F,MATCH($C317,'Policy Characteristics'!$C:$C,0))),"",INDEX('Policy Characteristics'!F:F,MATCH($C317,'Policy Characteristics'!$C:$C,0)))</f>
        <v>-0.5</v>
      </c>
      <c r="M317" s="233">
        <f>IF(ISBLANK(INDEX('Policy Characteristics'!G:G,MATCH($C317,'Policy Characteristics'!$C:$C,0))),"",INDEX('Policy Characteristics'!G:G,MATCH($C317,'Policy Characteristics'!$C:$C,0)))</f>
        <v>1</v>
      </c>
      <c r="N317" s="233">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25">
      <c r="A318" s="76" t="str">
        <f>IF(ISBLANK(INDEX('Policy Characteristics'!A:A,MATCH($C318,'Policy Characteristics'!$C:$C,0))),"",INDEX('Policy Characteristics'!A:A,MATCH($C318,'Policy Characteristics'!$C:$C,0)))</f>
        <v>Electricity Supply</v>
      </c>
      <c r="B318" s="228"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41" t="s">
        <v>44</v>
      </c>
      <c r="J318" s="230"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33">
        <f>IF(ISBLANK(INDEX('Policy Characteristics'!F:F,MATCH($C318,'Policy Characteristics'!$C:$C,0))),"",INDEX('Policy Characteristics'!F:F,MATCH($C318,'Policy Characteristics'!$C:$C,0)))</f>
        <v>-0.5</v>
      </c>
      <c r="M318" s="233">
        <f>IF(ISBLANK(INDEX('Policy Characteristics'!G:G,MATCH($C318,'Policy Characteristics'!$C:$C,0))),"",INDEX('Policy Characteristics'!G:G,MATCH($C318,'Policy Characteristics'!$C:$C,0)))</f>
        <v>1</v>
      </c>
      <c r="N318" s="233">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25">
      <c r="A319" s="76" t="str">
        <f>IF(ISBLANK(INDEX('Policy Characteristics'!A:A,MATCH($C319,'Policy Characteristics'!$C:$C,0))),"",INDEX('Policy Characteristics'!A:A,MATCH($C319,'Policy Characteristics'!$C:$C,0)))</f>
        <v>Electricity Supply</v>
      </c>
      <c r="B319" s="228"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41" t="s">
        <v>44</v>
      </c>
      <c r="J319" s="230"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33">
        <f>IF(ISBLANK(INDEX('Policy Characteristics'!F:F,MATCH($C319,'Policy Characteristics'!$C:$C,0))),"",INDEX('Policy Characteristics'!F:F,MATCH($C319,'Policy Characteristics'!$C:$C,0)))</f>
        <v>-0.5</v>
      </c>
      <c r="M319" s="233">
        <f>IF(ISBLANK(INDEX('Policy Characteristics'!G:G,MATCH($C319,'Policy Characteristics'!$C:$C,0))),"",INDEX('Policy Characteristics'!G:G,MATCH($C319,'Policy Characteristics'!$C:$C,0)))</f>
        <v>1</v>
      </c>
      <c r="N319" s="233">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25">
      <c r="A320" s="76" t="str">
        <f>IF(ISBLANK(INDEX('Policy Characteristics'!A:A,MATCH($C320,'Policy Characteristics'!$C:$C,0))),"",INDEX('Policy Characteristics'!A:A,MATCH($C320,'Policy Characteristics'!$C:$C,0)))</f>
        <v>Electricity Supply</v>
      </c>
      <c r="B320" s="228"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41" t="s">
        <v>44</v>
      </c>
      <c r="J320" s="230"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33">
        <f>IF(ISBLANK(INDEX('Policy Characteristics'!F:F,MATCH($C320,'Policy Characteristics'!$C:$C,0))),"",INDEX('Policy Characteristics'!F:F,MATCH($C320,'Policy Characteristics'!$C:$C,0)))</f>
        <v>-0.5</v>
      </c>
      <c r="M320" s="233">
        <f>IF(ISBLANK(INDEX('Policy Characteristics'!G:G,MATCH($C320,'Policy Characteristics'!$C:$C,0))),"",INDEX('Policy Characteristics'!G:G,MATCH($C320,'Policy Characteristics'!$C:$C,0)))</f>
        <v>1</v>
      </c>
      <c r="N320" s="233">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25">
      <c r="A321" s="76" t="str">
        <f>IF(ISBLANK(INDEX('Policy Characteristics'!A:A,MATCH($C321,'Policy Characteristics'!$C:$C,0))),"",INDEX('Policy Characteristics'!A:A,MATCH($C321,'Policy Characteristics'!$C:$C,0)))</f>
        <v>Electricity Supply</v>
      </c>
      <c r="B321" s="228"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41" t="s">
        <v>44</v>
      </c>
      <c r="J321" s="230"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33">
        <f>IF(ISBLANK(INDEX('Policy Characteristics'!F:F,MATCH($C321,'Policy Characteristics'!$C:$C,0))),"",INDEX('Policy Characteristics'!F:F,MATCH($C321,'Policy Characteristics'!$C:$C,0)))</f>
        <v>-0.5</v>
      </c>
      <c r="M321" s="233">
        <f>IF(ISBLANK(INDEX('Policy Characteristics'!G:G,MATCH($C321,'Policy Characteristics'!$C:$C,0))),"",INDEX('Policy Characteristics'!G:G,MATCH($C321,'Policy Characteristics'!$C:$C,0)))</f>
        <v>1</v>
      </c>
      <c r="N321" s="233">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25">
      <c r="A322" s="76" t="str">
        <f>IF(ISBLANK(INDEX('Policy Characteristics'!A:A,MATCH($C322,'Policy Characteristics'!$C:$C,0))),"",INDEX('Policy Characteristics'!A:A,MATCH($C322,'Policy Characteristics'!$C:$C,0)))</f>
        <v>Electricity Supply</v>
      </c>
      <c r="B322" s="228"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41" t="s">
        <v>44</v>
      </c>
      <c r="J322" s="230"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33">
        <f>IF(ISBLANK(INDEX('Policy Characteristics'!F:F,MATCH($C322,'Policy Characteristics'!$C:$C,0))),"",INDEX('Policy Characteristics'!F:F,MATCH($C322,'Policy Characteristics'!$C:$C,0)))</f>
        <v>-0.5</v>
      </c>
      <c r="M322" s="233">
        <f>IF(ISBLANK(INDEX('Policy Characteristics'!G:G,MATCH($C322,'Policy Characteristics'!$C:$C,0))),"",INDEX('Policy Characteristics'!G:G,MATCH($C322,'Policy Characteristics'!$C:$C,0)))</f>
        <v>1</v>
      </c>
      <c r="N322" s="233">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25">
      <c r="A323" s="76" t="str">
        <f>IF(ISBLANK(INDEX('Policy Characteristics'!A:A,MATCH($C323,'Policy Characteristics'!$C:$C,0))),"",INDEX('Policy Characteristics'!A:A,MATCH($C323,'Policy Characteristics'!$C:$C,0)))</f>
        <v>Electricity Supply</v>
      </c>
      <c r="B323" s="228" t="str">
        <f>IF(ISBLANK(INDEX('Policy Characteristics'!B:B,MATCH($C323,'Policy Characteristics'!$C:$C,0))),"",INDEX('Policy Characteristics'!B:B,MATCH($C323,'Policy Characteristics'!$C:$C,0)))</f>
        <v>Change Electricity Imports</v>
      </c>
      <c r="C323" s="76" t="str">
        <f t="shared" si="13"/>
        <v>Percent Change in Electricity Imports</v>
      </c>
      <c r="D323" s="78" t="s">
        <v>1659</v>
      </c>
      <c r="E323" s="88"/>
      <c r="F323" s="78" t="s">
        <v>1666</v>
      </c>
      <c r="G323" s="78"/>
      <c r="H323" s="80">
        <v>1754</v>
      </c>
      <c r="I323" s="241" t="s">
        <v>44</v>
      </c>
      <c r="J323" s="230"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33">
        <f>IF(ISBLANK(INDEX('Policy Characteristics'!F:F,MATCH($C323,'Policy Characteristics'!$C:$C,0))),"",INDEX('Policy Characteristics'!F:F,MATCH($C323,'Policy Characteristics'!$C:$C,0)))</f>
        <v>-0.5</v>
      </c>
      <c r="M323" s="233">
        <f>IF(ISBLANK(INDEX('Policy Characteristics'!G:G,MATCH($C323,'Policy Characteristics'!$C:$C,0))),"",INDEX('Policy Characteristics'!G:G,MATCH($C323,'Policy Characteristics'!$C:$C,0)))</f>
        <v>1</v>
      </c>
      <c r="N323" s="233">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25">
      <c r="A324" s="76" t="str">
        <f>IF(ISBLANK(INDEX('Policy Characteristics'!A:A,MATCH($C324,'Policy Characteristics'!$C:$C,0))),"",INDEX('Policy Characteristics'!A:A,MATCH($C324,'Policy Characteristics'!$C:$C,0)))</f>
        <v>Electricity Supply</v>
      </c>
      <c r="B324" s="228" t="str">
        <f>IF(ISBLANK(INDEX('Policy Characteristics'!B:B,MATCH($C324,'Policy Characteristics'!$C:$C,0))),"",INDEX('Policy Characteristics'!B:B,MATCH($C324,'Policy Characteristics'!$C:$C,0)))</f>
        <v>Change Electricity Imports</v>
      </c>
      <c r="C324" s="76" t="str">
        <f t="shared" si="13"/>
        <v>Percent Change in Electricity Imports</v>
      </c>
      <c r="D324" s="78" t="s">
        <v>1662</v>
      </c>
      <c r="E324" s="88"/>
      <c r="F324" s="78" t="s">
        <v>1667</v>
      </c>
      <c r="G324" s="78"/>
      <c r="H324" s="80">
        <v>1755</v>
      </c>
      <c r="I324" s="241" t="s">
        <v>44</v>
      </c>
      <c r="J324" s="230"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33">
        <f>IF(ISBLANK(INDEX('Policy Characteristics'!F:F,MATCH($C324,'Policy Characteristics'!$C:$C,0))),"",INDEX('Policy Characteristics'!F:F,MATCH($C324,'Policy Characteristics'!$C:$C,0)))</f>
        <v>-0.5</v>
      </c>
      <c r="M324" s="233">
        <f>IF(ISBLANK(INDEX('Policy Characteristics'!G:G,MATCH($C324,'Policy Characteristics'!$C:$C,0))),"",INDEX('Policy Characteristics'!G:G,MATCH($C324,'Policy Characteristics'!$C:$C,0)))</f>
        <v>1</v>
      </c>
      <c r="N324" s="233">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25">
      <c r="A325" s="76" t="str">
        <f>IF(ISBLANK(INDEX('Policy Characteristics'!A:A,MATCH($C325,'Policy Characteristics'!$C:$C,0))),"",INDEX('Policy Characteristics'!A:A,MATCH($C325,'Policy Characteristics'!$C:$C,0)))</f>
        <v>Electricity Supply</v>
      </c>
      <c r="B325" s="228" t="str">
        <f>IF(ISBLANK(INDEX('Policy Characteristics'!B:B,MATCH($C325,'Policy Characteristics'!$C:$C,0))),"",INDEX('Policy Characteristics'!B:B,MATCH($C325,'Policy Characteristics'!$C:$C,0)))</f>
        <v>Change Electricity Imports</v>
      </c>
      <c r="C325" s="76" t="str">
        <f t="shared" si="13"/>
        <v>Percent Change in Electricity Imports</v>
      </c>
      <c r="D325" s="78" t="s">
        <v>1663</v>
      </c>
      <c r="E325" s="88"/>
      <c r="F325" s="78" t="s">
        <v>1668</v>
      </c>
      <c r="G325" s="78"/>
      <c r="H325" s="80">
        <v>1756</v>
      </c>
      <c r="I325" s="241" t="s">
        <v>44</v>
      </c>
      <c r="J325" s="230"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33">
        <f>IF(ISBLANK(INDEX('Policy Characteristics'!F:F,MATCH($C325,'Policy Characteristics'!$C:$C,0))),"",INDEX('Policy Characteristics'!F:F,MATCH($C325,'Policy Characteristics'!$C:$C,0)))</f>
        <v>-0.5</v>
      </c>
      <c r="M325" s="233">
        <f>IF(ISBLANK(INDEX('Policy Characteristics'!G:G,MATCH($C325,'Policy Characteristics'!$C:$C,0))),"",INDEX('Policy Characteristics'!G:G,MATCH($C325,'Policy Characteristics'!$C:$C,0)))</f>
        <v>1</v>
      </c>
      <c r="N325" s="233">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25">
      <c r="A326" s="76" t="str">
        <f>IF(ISBLANK(INDEX('Policy Characteristics'!A:A,MATCH($C326,'Policy Characteristics'!$C:$C,0))),"",INDEX('Policy Characteristics'!A:A,MATCH($C326,'Policy Characteristics'!$C:$C,0)))</f>
        <v>Electricity Supply</v>
      </c>
      <c r="B326" s="228" t="str">
        <f>IF(ISBLANK(INDEX('Policy Characteristics'!B:B,MATCH($C326,'Policy Characteristics'!$C:$C,0))),"",INDEX('Policy Characteristics'!B:B,MATCH($C326,'Policy Characteristics'!$C:$C,0)))</f>
        <v>Change Electricity Imports</v>
      </c>
      <c r="C326" s="76" t="str">
        <f t="shared" si="13"/>
        <v>Percent Change in Electricity Imports</v>
      </c>
      <c r="D326" s="78" t="s">
        <v>1664</v>
      </c>
      <c r="E326" s="88"/>
      <c r="F326" s="78" t="s">
        <v>1669</v>
      </c>
      <c r="G326" s="78"/>
      <c r="H326" s="80">
        <v>1757</v>
      </c>
      <c r="I326" s="241" t="s">
        <v>44</v>
      </c>
      <c r="J326" s="230"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33">
        <f>IF(ISBLANK(INDEX('Policy Characteristics'!F:F,MATCH($C326,'Policy Characteristics'!$C:$C,0))),"",INDEX('Policy Characteristics'!F:F,MATCH($C326,'Policy Characteristics'!$C:$C,0)))</f>
        <v>-0.5</v>
      </c>
      <c r="M326" s="233">
        <f>IF(ISBLANK(INDEX('Policy Characteristics'!G:G,MATCH($C326,'Policy Characteristics'!$C:$C,0))),"",INDEX('Policy Characteristics'!G:G,MATCH($C326,'Policy Characteristics'!$C:$C,0)))</f>
        <v>1</v>
      </c>
      <c r="N326" s="233">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25">
      <c r="A327" s="76" t="str">
        <f>IF(ISBLANK(INDEX('Policy Characteristics'!A:A,MATCH($C327,'Policy Characteristics'!$C:$C,0))),"",INDEX('Policy Characteristics'!A:A,MATCH($C327,'Policy Characteristics'!$C:$C,0)))</f>
        <v>Electricity Supply</v>
      </c>
      <c r="B327" s="228" t="str">
        <f>IF(ISBLANK(INDEX('Policy Characteristics'!B:B,MATCH($C327,'Policy Characteristics'!$C:$C,0))),"",INDEX('Policy Characteristics'!B:B,MATCH($C327,'Policy Characteristics'!$C:$C,0)))</f>
        <v>Change Electricity Imports</v>
      </c>
      <c r="C327" s="76" t="str">
        <f t="shared" si="13"/>
        <v>Percent Change in Electricity Imports</v>
      </c>
      <c r="D327" s="78" t="s">
        <v>1665</v>
      </c>
      <c r="E327" s="88"/>
      <c r="F327" s="78" t="s">
        <v>1670</v>
      </c>
      <c r="G327" s="78"/>
      <c r="H327" s="80">
        <v>1758</v>
      </c>
      <c r="I327" s="241" t="s">
        <v>44</v>
      </c>
      <c r="J327" s="230"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33">
        <f>IF(ISBLANK(INDEX('Policy Characteristics'!F:F,MATCH($C327,'Policy Characteristics'!$C:$C,0))),"",INDEX('Policy Characteristics'!F:F,MATCH($C327,'Policy Characteristics'!$C:$C,0)))</f>
        <v>-0.5</v>
      </c>
      <c r="M327" s="233">
        <f>IF(ISBLANK(INDEX('Policy Characteristics'!G:G,MATCH($C327,'Policy Characteristics'!$C:$C,0))),"",INDEX('Policy Characteristics'!G:G,MATCH($C327,'Policy Characteristics'!$C:$C,0)))</f>
        <v>1</v>
      </c>
      <c r="N327" s="233">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25">
      <c r="A328" s="76" t="str">
        <f>IF(ISBLANK(INDEX('Policy Characteristics'!A:A,MATCH($C328,'Policy Characteristics'!$C:$C,0))),"",INDEX('Policy Characteristics'!A:A,MATCH($C328,'Policy Characteristics'!$C:$C,0)))</f>
        <v>Electricity Supply</v>
      </c>
      <c r="B328" s="228" t="str">
        <f>IF(ISBLANK(INDEX('Policy Characteristics'!B:B,MATCH($C328,'Policy Characteristics'!$C:$C,0))),"",INDEX('Policy Characteristics'!B:B,MATCH($C328,'Policy Characteristics'!$C:$C,0)))</f>
        <v>Change Electricity Imports</v>
      </c>
      <c r="C328" s="76" t="str">
        <f t="shared" si="13"/>
        <v>Percent Change in Electricity Imports</v>
      </c>
      <c r="D328" s="78" t="s">
        <v>1752</v>
      </c>
      <c r="E328" s="88"/>
      <c r="F328" s="78" t="s">
        <v>1750</v>
      </c>
      <c r="G328" s="78"/>
      <c r="H328" s="80">
        <v>1759</v>
      </c>
      <c r="I328" s="241" t="s">
        <v>44</v>
      </c>
      <c r="J328" s="230"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33">
        <f>IF(ISBLANK(INDEX('Policy Characteristics'!F:F,MATCH($C328,'Policy Characteristics'!$C:$C,0))),"",INDEX('Policy Characteristics'!F:F,MATCH($C328,'Policy Characteristics'!$C:$C,0)))</f>
        <v>-0.5</v>
      </c>
      <c r="M328" s="233">
        <f>IF(ISBLANK(INDEX('Policy Characteristics'!G:G,MATCH($C328,'Policy Characteristics'!$C:$C,0))),"",INDEX('Policy Characteristics'!G:G,MATCH($C328,'Policy Characteristics'!$C:$C,0)))</f>
        <v>1</v>
      </c>
      <c r="N328" s="233">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25">
      <c r="A329" s="76" t="str">
        <f>IF(ISBLANK(INDEX('Policy Characteristics'!A:A,MATCH($C329,'Policy Characteristics'!$C:$C,0))),"",INDEX('Policy Characteristics'!A:A,MATCH($C329,'Policy Characteristics'!$C:$C,0)))</f>
        <v>Electricity Supply</v>
      </c>
      <c r="B329" s="228" t="str">
        <f>IF(ISBLANK(INDEX('Policy Characteristics'!B:B,MATCH($C329,'Policy Characteristics'!$C:$C,0))),"",INDEX('Policy Characteristics'!B:B,MATCH($C329,'Policy Characteristics'!$C:$C,0)))</f>
        <v>Change Electricity Imports</v>
      </c>
      <c r="C329" s="76" t="str">
        <f t="shared" si="13"/>
        <v>Percent Change in Electricity Imports</v>
      </c>
      <c r="D329" s="78" t="s">
        <v>1753</v>
      </c>
      <c r="E329" s="88"/>
      <c r="F329" s="78" t="s">
        <v>1751</v>
      </c>
      <c r="G329" s="78"/>
      <c r="H329" s="80">
        <v>2237</v>
      </c>
      <c r="I329" s="241" t="s">
        <v>44</v>
      </c>
      <c r="J329" s="230"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33">
        <f>IF(ISBLANK(INDEX('Policy Characteristics'!F:F,MATCH($C329,'Policy Characteristics'!$C:$C,0))),"",INDEX('Policy Characteristics'!F:F,MATCH($C329,'Policy Characteristics'!$C:$C,0)))</f>
        <v>-0.5</v>
      </c>
      <c r="M329" s="233">
        <f>IF(ISBLANK(INDEX('Policy Characteristics'!G:G,MATCH($C329,'Policy Characteristics'!$C:$C,0))),"",INDEX('Policy Characteristics'!G:G,MATCH($C329,'Policy Characteristics'!$C:$C,0)))</f>
        <v>1</v>
      </c>
      <c r="N329" s="233">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25">
      <c r="A330" s="76" t="str">
        <f>IF(ISBLANK(INDEX('Policy Characteristics'!A:A,MATCH($C330,'Policy Characteristics'!$C:$C,0))),"",INDEX('Policy Characteristics'!A:A,MATCH($C330,'Policy Characteristics'!$C:$C,0)))</f>
        <v>Electricity Supply</v>
      </c>
      <c r="B330" s="228" t="str">
        <f>IF(ISBLANK(INDEX('Policy Characteristics'!B:B,MATCH($C330,'Policy Characteristics'!$C:$C,0))),"",INDEX('Policy Characteristics'!B:B,MATCH($C330,'Policy Characteristics'!$C:$C,0)))</f>
        <v>Non BAU Guaranteed Dispatch</v>
      </c>
      <c r="C330" t="s">
        <v>299</v>
      </c>
      <c r="D330" s="88"/>
      <c r="E330" s="88"/>
      <c r="F330" s="88"/>
      <c r="G330" s="88"/>
      <c r="H330" s="15">
        <v>619</v>
      </c>
      <c r="I330" s="241" t="s">
        <v>44</v>
      </c>
      <c r="J330" s="230"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33">
        <f>IF(ISBLANK(INDEX('Policy Characteristics'!F:F,MATCH($C330,'Policy Characteristics'!$C:$C,0))),"",INDEX('Policy Characteristics'!F:F,MATCH($C330,'Policy Characteristics'!$C:$C,0)))</f>
        <v>0</v>
      </c>
      <c r="M330" s="233">
        <f>IF(ISBLANK(INDEX('Policy Characteristics'!G:G,MATCH($C330,'Policy Characteristics'!$C:$C,0))),"",INDEX('Policy Characteristics'!G:G,MATCH($C330,'Policy Characteristics'!$C:$C,0)))</f>
        <v>1</v>
      </c>
      <c r="N330" s="233">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28" t="str">
        <f>IF(ISBLANK(INDEX('Policy Characteristics'!B:B,MATCH($C331,'Policy Characteristics'!$C:$C,0))),"",INDEX('Policy Characteristics'!B:B,MATCH($C331,'Policy Characteristics'!$C:$C,0)))</f>
        <v>Decrease Cost of Capital</v>
      </c>
      <c r="C331" t="s">
        <v>1654</v>
      </c>
      <c r="D331" s="88" t="s">
        <v>445</v>
      </c>
      <c r="E331" s="88"/>
      <c r="F331" s="88" t="s">
        <v>444</v>
      </c>
      <c r="G331" s="78"/>
      <c r="H331" s="15">
        <v>1730</v>
      </c>
      <c r="I331" s="229" t="s">
        <v>44</v>
      </c>
      <c r="J331" s="230"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33">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25">
      <c r="A332" s="76" t="str">
        <f>IF(ISBLANK(INDEX('Policy Characteristics'!A:A,MATCH($C332,'Policy Characteristics'!$C:$C,0))),"",INDEX('Policy Characteristics'!A:A,MATCH($C332,'Policy Characteristics'!$C:$C,0)))</f>
        <v>Electricity Supply</v>
      </c>
      <c r="B332" s="228"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1660</v>
      </c>
      <c r="E332" s="88"/>
      <c r="F332" s="78" t="s">
        <v>1601</v>
      </c>
      <c r="G332" s="78"/>
      <c r="H332" s="15">
        <v>1731</v>
      </c>
      <c r="I332" s="229" t="s">
        <v>44</v>
      </c>
      <c r="J332" s="230"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33">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25">
      <c r="A333" s="76" t="str">
        <f>IF(ISBLANK(INDEX('Policy Characteristics'!A:A,MATCH($C333,'Policy Characteristics'!$C:$C,0))),"",INDEX('Policy Characteristics'!A:A,MATCH($C333,'Policy Characteristics'!$C:$C,0)))</f>
        <v>Electricity Supply</v>
      </c>
      <c r="B333" s="228"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1661</v>
      </c>
      <c r="E333" s="88"/>
      <c r="F333" s="78" t="s">
        <v>1602</v>
      </c>
      <c r="G333" s="78"/>
      <c r="H333" s="15">
        <v>1803</v>
      </c>
      <c r="I333" s="229" t="s">
        <v>44</v>
      </c>
      <c r="J333" s="230"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33">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25">
      <c r="A334" s="76" t="str">
        <f>IF(ISBLANK(INDEX('Policy Characteristics'!A:A,MATCH($C334,'Policy Characteristics'!$C:$C,0))),"",INDEX('Policy Characteristics'!A:A,MATCH($C334,'Policy Characteristics'!$C:$C,0)))</f>
        <v>Electricity Supply</v>
      </c>
      <c r="B334" s="228"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1671</v>
      </c>
      <c r="G334" s="78"/>
      <c r="H334" s="15">
        <v>1732</v>
      </c>
      <c r="I334" s="229" t="s">
        <v>44</v>
      </c>
      <c r="J334" s="230"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33">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25">
      <c r="A335" s="76" t="str">
        <f>IF(ISBLANK(INDEX('Policy Characteristics'!A:A,MATCH($C335,'Policy Characteristics'!$C:$C,0))),"",INDEX('Policy Characteristics'!A:A,MATCH($C335,'Policy Characteristics'!$C:$C,0)))</f>
        <v>Electricity Supply</v>
      </c>
      <c r="B335" s="228"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29" t="s">
        <v>43</v>
      </c>
      <c r="J335" s="230"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33">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25">
      <c r="A336" s="76" t="str">
        <f>IF(ISBLANK(INDEX('Policy Characteristics'!A:A,MATCH($C336,'Policy Characteristics'!$C:$C,0))),"",INDEX('Policy Characteristics'!A:A,MATCH($C336,'Policy Characteristics'!$C:$C,0)))</f>
        <v>Electricity Supply</v>
      </c>
      <c r="B336" s="228"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29" t="s">
        <v>43</v>
      </c>
      <c r="J336" s="230"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33">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25">
      <c r="A337" s="76" t="str">
        <f>IF(ISBLANK(INDEX('Policy Characteristics'!A:A,MATCH($C337,'Policy Characteristics'!$C:$C,0))),"",INDEX('Policy Characteristics'!A:A,MATCH($C337,'Policy Characteristics'!$C:$C,0)))</f>
        <v>Electricity Supply</v>
      </c>
      <c r="B337" s="228"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29" t="s">
        <v>43</v>
      </c>
      <c r="J337" s="230"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33">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25">
      <c r="A338" s="76" t="str">
        <f>IF(ISBLANK(INDEX('Policy Characteristics'!A:A,MATCH($C338,'Policy Characteristics'!$C:$C,0))),"",INDEX('Policy Characteristics'!A:A,MATCH($C338,'Policy Characteristics'!$C:$C,0)))</f>
        <v>Electricity Supply</v>
      </c>
      <c r="B338" s="228"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29" t="s">
        <v>43</v>
      </c>
      <c r="J338" s="230"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33">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25">
      <c r="A339" s="76" t="str">
        <f>IF(ISBLANK(INDEX('Policy Characteristics'!A:A,MATCH($C339,'Policy Characteristics'!$C:$C,0))),"",INDEX('Policy Characteristics'!A:A,MATCH($C339,'Policy Characteristics'!$C:$C,0)))</f>
        <v>Electricity Supply</v>
      </c>
      <c r="B339" s="228"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29" t="s">
        <v>43</v>
      </c>
      <c r="J339" s="230"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33">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25">
      <c r="A340" s="76" t="str">
        <f>IF(ISBLANK(INDEX('Policy Characteristics'!A:A,MATCH($C340,'Policy Characteristics'!$C:$C,0))),"",INDEX('Policy Characteristics'!A:A,MATCH($C340,'Policy Characteristics'!$C:$C,0)))</f>
        <v>Electricity Supply</v>
      </c>
      <c r="B340" s="228"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29" t="s">
        <v>43</v>
      </c>
      <c r="J340" s="230"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33">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25">
      <c r="A341" s="76" t="str">
        <f>IF(ISBLANK(INDEX('Policy Characteristics'!A:A,MATCH($C341,'Policy Characteristics'!$C:$C,0))),"",INDEX('Policy Characteristics'!A:A,MATCH($C341,'Policy Characteristics'!$C:$C,0)))</f>
        <v>Electricity Supply</v>
      </c>
      <c r="B341" s="228"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29" t="s">
        <v>44</v>
      </c>
      <c r="J341" s="230"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33">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25">
      <c r="A342" s="76" t="str">
        <f>IF(ISBLANK(INDEX('Policy Characteristics'!A:A,MATCH($C342,'Policy Characteristics'!$C:$C,0))),"",INDEX('Policy Characteristics'!A:A,MATCH($C342,'Policy Characteristics'!$C:$C,0)))</f>
        <v>Electricity Supply</v>
      </c>
      <c r="B342" s="228"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29" t="s">
        <v>44</v>
      </c>
      <c r="J342" s="230"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33">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25">
      <c r="A343" s="76" t="str">
        <f>IF(ISBLANK(INDEX('Policy Characteristics'!A:A,MATCH($C343,'Policy Characteristics'!$C:$C,0))),"",INDEX('Policy Characteristics'!A:A,MATCH($C343,'Policy Characteristics'!$C:$C,0)))</f>
        <v>Electricity Supply</v>
      </c>
      <c r="B343" s="228"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29" t="s">
        <v>44</v>
      </c>
      <c r="J343" s="230"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33">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25">
      <c r="A344" s="76" t="str">
        <f>IF(ISBLANK(INDEX('Policy Characteristics'!A:A,MATCH($C344,'Policy Characteristics'!$C:$C,0))),"",INDEX('Policy Characteristics'!A:A,MATCH($C344,'Policy Characteristics'!$C:$C,0)))</f>
        <v>Electricity Supply</v>
      </c>
      <c r="B344" s="228"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29" t="s">
        <v>43</v>
      </c>
      <c r="J344" s="230"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33">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25">
      <c r="A345" s="76" t="str">
        <f>IF(ISBLANK(INDEX('Policy Characteristics'!A:A,MATCH($C345,'Policy Characteristics'!$C:$C,0))),"",INDEX('Policy Characteristics'!A:A,MATCH($C345,'Policy Characteristics'!$C:$C,0)))</f>
        <v>Electricity Supply</v>
      </c>
      <c r="B345" s="228"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29" t="s">
        <v>44</v>
      </c>
      <c r="J345" s="230"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33">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25">
      <c r="A346" s="76" t="str">
        <f>IF(ISBLANK(INDEX('Policy Characteristics'!A:A,MATCH($C346,'Policy Characteristics'!$C:$C,0))),"",INDEX('Policy Characteristics'!A:A,MATCH($C346,'Policy Characteristics'!$C:$C,0)))</f>
        <v>Electricity Supply</v>
      </c>
      <c r="B346" s="228"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29" t="s">
        <v>44</v>
      </c>
      <c r="J346" s="230"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33">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25">
      <c r="A347" s="76" t="str">
        <f>IF(ISBLANK(INDEX('Policy Characteristics'!A:A,MATCH($C347,'Policy Characteristics'!$C:$C,0))),"",INDEX('Policy Characteristics'!A:A,MATCH($C347,'Policy Characteristics'!$C:$C,0)))</f>
        <v>Electricity Supply</v>
      </c>
      <c r="B347" s="228"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29" t="s">
        <v>44</v>
      </c>
      <c r="J347" s="230"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33">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25">
      <c r="A348" s="76" t="str">
        <f>IF(ISBLANK(INDEX('Policy Characteristics'!A:A,MATCH($C348,'Policy Characteristics'!$C:$C,0))),"",INDEX('Policy Characteristics'!A:A,MATCH($C348,'Policy Characteristics'!$C:$C,0)))</f>
        <v>Electricity Supply</v>
      </c>
      <c r="B348" s="228"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1659</v>
      </c>
      <c r="E348" s="88"/>
      <c r="F348" s="78" t="s">
        <v>1666</v>
      </c>
      <c r="G348" s="78"/>
      <c r="H348" s="15">
        <v>1804</v>
      </c>
      <c r="I348" s="229" t="s">
        <v>43</v>
      </c>
      <c r="J348" s="230"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33">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25">
      <c r="A349" s="76" t="str">
        <f>IF(ISBLANK(INDEX('Policy Characteristics'!A:A,MATCH($C349,'Policy Characteristics'!$C:$C,0))),"",INDEX('Policy Characteristics'!A:A,MATCH($C349,'Policy Characteristics'!$C:$C,0)))</f>
        <v>Electricity Supply</v>
      </c>
      <c r="B349" s="228"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1662</v>
      </c>
      <c r="E349" s="88"/>
      <c r="F349" s="78" t="s">
        <v>1667</v>
      </c>
      <c r="G349" s="78"/>
      <c r="H349" s="15">
        <v>1805</v>
      </c>
      <c r="I349" s="229" t="s">
        <v>43</v>
      </c>
      <c r="J349" s="230"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33">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25">
      <c r="A350" s="76" t="str">
        <f>IF(ISBLANK(INDEX('Policy Characteristics'!A:A,MATCH($C350,'Policy Characteristics'!$C:$C,0))),"",INDEX('Policy Characteristics'!A:A,MATCH($C350,'Policy Characteristics'!$C:$C,0)))</f>
        <v>Electricity Supply</v>
      </c>
      <c r="B350" s="228"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1663</v>
      </c>
      <c r="E350" s="88"/>
      <c r="F350" s="78" t="s">
        <v>1668</v>
      </c>
      <c r="G350" s="78"/>
      <c r="H350" s="15">
        <v>1806</v>
      </c>
      <c r="I350" s="229" t="s">
        <v>43</v>
      </c>
      <c r="J350" s="230"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33">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25">
      <c r="A351" s="76" t="str">
        <f>IF(ISBLANK(INDEX('Policy Characteristics'!A:A,MATCH($C351,'Policy Characteristics'!$C:$C,0))),"",INDEX('Policy Characteristics'!A:A,MATCH($C351,'Policy Characteristics'!$C:$C,0)))</f>
        <v>Electricity Supply</v>
      </c>
      <c r="B351" s="228"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1664</v>
      </c>
      <c r="E351" s="88"/>
      <c r="F351" s="78" t="s">
        <v>1669</v>
      </c>
      <c r="G351" s="78"/>
      <c r="H351" s="15">
        <v>1807</v>
      </c>
      <c r="I351" s="229" t="s">
        <v>43</v>
      </c>
      <c r="J351" s="230"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33">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25">
      <c r="A352" s="76" t="str">
        <f>IF(ISBLANK(INDEX('Policy Characteristics'!A:A,MATCH($C352,'Policy Characteristics'!$C:$C,0))),"",INDEX('Policy Characteristics'!A:A,MATCH($C352,'Policy Characteristics'!$C:$C,0)))</f>
        <v>Electricity Supply</v>
      </c>
      <c r="B352" s="228"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1665</v>
      </c>
      <c r="E352" s="88"/>
      <c r="F352" s="78" t="s">
        <v>1670</v>
      </c>
      <c r="G352" s="78"/>
      <c r="H352" s="15">
        <v>1808</v>
      </c>
      <c r="I352" s="229" t="s">
        <v>43</v>
      </c>
      <c r="J352" s="230"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33">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25">
      <c r="A353" s="76" t="str">
        <f>IF(ISBLANK(INDEX('Policy Characteristics'!A:A,MATCH($C353,'Policy Characteristics'!$C:$C,0))),"",INDEX('Policy Characteristics'!A:A,MATCH($C353,'Policy Characteristics'!$C:$C,0)))</f>
        <v>Electricity Supply</v>
      </c>
      <c r="B353" s="228"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1752</v>
      </c>
      <c r="E353" s="88"/>
      <c r="F353" s="78" t="s">
        <v>1750</v>
      </c>
      <c r="G353" s="78"/>
      <c r="H353" s="15">
        <v>1809</v>
      </c>
      <c r="I353" s="229" t="s">
        <v>43</v>
      </c>
      <c r="J353" s="230"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33">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25">
      <c r="A354" s="76" t="str">
        <f>IF(ISBLANK(INDEX('Policy Characteristics'!A:A,MATCH($C354,'Policy Characteristics'!$C:$C,0))),"",INDEX('Policy Characteristics'!A:A,MATCH($C354,'Policy Characteristics'!$C:$C,0)))</f>
        <v>Electricity Supply</v>
      </c>
      <c r="B354" s="228"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1753</v>
      </c>
      <c r="E354" s="88"/>
      <c r="F354" s="78" t="s">
        <v>1751</v>
      </c>
      <c r="G354" s="78"/>
      <c r="H354" s="15">
        <v>2238</v>
      </c>
      <c r="I354" s="229" t="s">
        <v>43</v>
      </c>
      <c r="J354" s="230"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33">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25">
      <c r="A355" s="76" t="str">
        <f>IF(ISBLANK(INDEX('Policy Characteristics'!A:A,MATCH($C355,'Policy Characteristics'!$C:$C,0))),"",INDEX('Policy Characteristics'!A:A,MATCH($C355,'Policy Characteristics'!$C:$C,0)))</f>
        <v>Electricity Supply</v>
      </c>
      <c r="B355" s="228" t="str">
        <f>IF(ISBLANK(INDEX('Policy Characteristics'!B:B,MATCH($C355,'Policy Characteristics'!$C:$C,0))),"",INDEX('Policy Characteristics'!B:B,MATCH($C355,'Policy Characteristics'!$C:$C,0)))</f>
        <v>Demand Response</v>
      </c>
      <c r="C355" t="s">
        <v>27</v>
      </c>
      <c r="D355" s="88"/>
      <c r="E355" s="88"/>
      <c r="F355" s="88"/>
      <c r="G355" s="88"/>
      <c r="H355" s="15">
        <v>30</v>
      </c>
      <c r="I355" s="241" t="s">
        <v>43</v>
      </c>
      <c r="J355" s="230"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33">
        <f>IF(ISBLANK(INDEX('Policy Characteristics'!F:F,MATCH($C355,'Policy Characteristics'!$C:$C,0))),"",INDEX('Policy Characteristics'!F:F,MATCH($C355,'Policy Characteristics'!$C:$C,0)))</f>
        <v>0</v>
      </c>
      <c r="M355" s="233">
        <f>IF(ISBLANK(INDEX('Policy Characteristics'!G:G,MATCH($C355,'Policy Characteristics'!$C:$C,0))),"",INDEX('Policy Characteristics'!G:G,MATCH($C355,'Policy Characteristics'!$C:$C,0)))</f>
        <v>1</v>
      </c>
      <c r="N355" s="233">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5">
      <c r="A356" s="76" t="str">
        <f>IF(ISBLANK(INDEX('Policy Characteristics'!A:A,MATCH($C356,'Policy Characteristics'!$C:$C,0))),"",INDEX('Policy Characteristics'!A:A,MATCH($C356,'Policy Characteristics'!$C:$C,0)))</f>
        <v>Electricity Supply</v>
      </c>
      <c r="B356" s="228"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41" t="s">
        <v>43</v>
      </c>
      <c r="J356" s="230"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5">
      <c r="A357" s="76" t="str">
        <f>IF(ISBLANK(INDEX('Policy Characteristics'!A:A,MATCH($C357,'Policy Characteristics'!$C:$C,0))),"",INDEX('Policy Characteristics'!A:A,MATCH($C357,'Policy Characteristics'!$C:$C,0)))</f>
        <v>Electricity Supply</v>
      </c>
      <c r="B357" s="228" t="str">
        <f>IF(ISBLANK(INDEX('Policy Characteristics'!B:B,MATCH($C357,'Policy Characteristics'!$C:$C,0))),"",INDEX('Policy Characteristics'!B:B,MATCH($C357,'Policy Characteristics'!$C:$C,0)))</f>
        <v>Early Retirement of Power Plants</v>
      </c>
      <c r="C357" t="s">
        <v>127</v>
      </c>
      <c r="D357" s="78" t="s">
        <v>1660</v>
      </c>
      <c r="E357" s="88"/>
      <c r="F357" s="78" t="s">
        <v>1601</v>
      </c>
      <c r="G357" s="88"/>
      <c r="H357" s="15">
        <v>1760</v>
      </c>
      <c r="I357" s="241" t="s">
        <v>43</v>
      </c>
      <c r="J357" s="230"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28"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1661</v>
      </c>
      <c r="E358" s="88"/>
      <c r="F358" s="78" t="s">
        <v>1602</v>
      </c>
      <c r="G358" s="88"/>
      <c r="H358" s="15">
        <v>620</v>
      </c>
      <c r="I358" s="241" t="s">
        <v>43</v>
      </c>
      <c r="J358" s="230"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28"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1671</v>
      </c>
      <c r="G359" s="88"/>
      <c r="H359" s="15">
        <v>32</v>
      </c>
      <c r="I359" s="241" t="s">
        <v>43</v>
      </c>
      <c r="J359" s="230"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28"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41" t="s">
        <v>44</v>
      </c>
      <c r="J360" s="230"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28"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41" t="s">
        <v>44</v>
      </c>
      <c r="J361" s="230"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28"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41" t="s">
        <v>44</v>
      </c>
      <c r="J362" s="230"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28"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41" t="s">
        <v>44</v>
      </c>
      <c r="J363" s="230"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28"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41" t="s">
        <v>44</v>
      </c>
      <c r="J364" s="230"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28"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41" t="s">
        <v>44</v>
      </c>
      <c r="J365" s="230"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28"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41" t="s">
        <v>44</v>
      </c>
      <c r="J366" s="230"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28"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41" t="s">
        <v>43</v>
      </c>
      <c r="J367" s="230"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28"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41" t="s">
        <v>43</v>
      </c>
      <c r="J368" s="230"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28"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41" t="s">
        <v>44</v>
      </c>
      <c r="J369" s="230"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28"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41" t="s">
        <v>44</v>
      </c>
      <c r="J370" s="230"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28"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41" t="s">
        <v>44</v>
      </c>
      <c r="J371" s="230"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28"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41" t="s">
        <v>44</v>
      </c>
      <c r="J372" s="230"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28"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1659</v>
      </c>
      <c r="E373" s="88"/>
      <c r="F373" s="78" t="s">
        <v>1666</v>
      </c>
      <c r="G373" s="88"/>
      <c r="H373" s="15">
        <v>1761</v>
      </c>
      <c r="I373" s="241" t="s">
        <v>44</v>
      </c>
      <c r="J373" s="230"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28"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1662</v>
      </c>
      <c r="E374" s="88"/>
      <c r="F374" s="78" t="s">
        <v>1667</v>
      </c>
      <c r="G374" s="88"/>
      <c r="H374" s="15">
        <v>1762</v>
      </c>
      <c r="I374" s="241" t="s">
        <v>44</v>
      </c>
      <c r="J374" s="230"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28"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1663</v>
      </c>
      <c r="E375" s="88"/>
      <c r="F375" s="78" t="s">
        <v>1668</v>
      </c>
      <c r="G375" s="88"/>
      <c r="H375" s="15">
        <v>1763</v>
      </c>
      <c r="I375" s="241" t="s">
        <v>44</v>
      </c>
      <c r="J375" s="230"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28"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1664</v>
      </c>
      <c r="E376" s="88"/>
      <c r="F376" s="78" t="s">
        <v>1669</v>
      </c>
      <c r="G376" s="88"/>
      <c r="H376" s="15">
        <v>1764</v>
      </c>
      <c r="I376" s="241" t="s">
        <v>44</v>
      </c>
      <c r="J376" s="230"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28"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1665</v>
      </c>
      <c r="E377" s="88"/>
      <c r="F377" s="78" t="s">
        <v>1670</v>
      </c>
      <c r="G377" s="88"/>
      <c r="H377" s="15">
        <v>1765</v>
      </c>
      <c r="I377" s="241" t="s">
        <v>44</v>
      </c>
      <c r="J377" s="230"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28"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1752</v>
      </c>
      <c r="E378" s="88"/>
      <c r="F378" s="78" t="s">
        <v>1750</v>
      </c>
      <c r="G378" s="88"/>
      <c r="H378" s="15">
        <v>1766</v>
      </c>
      <c r="I378" s="241" t="s">
        <v>44</v>
      </c>
      <c r="J378" s="230"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28"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1753</v>
      </c>
      <c r="E379" s="88"/>
      <c r="F379" s="78" t="s">
        <v>1751</v>
      </c>
      <c r="G379" s="88"/>
      <c r="H379" s="15">
        <v>2239</v>
      </c>
      <c r="I379" s="241" t="s">
        <v>44</v>
      </c>
      <c r="J379" s="230"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28"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41" t="s">
        <v>43</v>
      </c>
      <c r="J380" s="230"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28"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1660</v>
      </c>
      <c r="E381" s="88"/>
      <c r="F381" s="78" t="s">
        <v>1601</v>
      </c>
      <c r="G381" s="88"/>
      <c r="H381" s="15">
        <v>861</v>
      </c>
      <c r="I381" s="241" t="s">
        <v>44</v>
      </c>
      <c r="J381" s="230"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28"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1661</v>
      </c>
      <c r="E382" s="88"/>
      <c r="F382" s="78" t="s">
        <v>1602</v>
      </c>
      <c r="G382" s="88"/>
      <c r="H382" s="15">
        <v>1767</v>
      </c>
      <c r="I382" s="241" t="s">
        <v>44</v>
      </c>
      <c r="J382" s="230"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28"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1671</v>
      </c>
      <c r="G383" s="88"/>
      <c r="H383" s="15">
        <v>862</v>
      </c>
      <c r="I383" s="241" t="s">
        <v>44</v>
      </c>
      <c r="J383" s="230"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28"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41" t="s">
        <v>44</v>
      </c>
      <c r="J384" s="230"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28"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41" t="s">
        <v>44</v>
      </c>
      <c r="J385" s="230"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28"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41" t="s">
        <v>44</v>
      </c>
      <c r="J386" s="230"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28"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41" t="s">
        <v>44</v>
      </c>
      <c r="J387" s="230"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28"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41" t="s">
        <v>44</v>
      </c>
      <c r="J388" s="230"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28"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41" t="s">
        <v>44</v>
      </c>
      <c r="J389" s="230"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28"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41" t="s">
        <v>44</v>
      </c>
      <c r="J390" s="230"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28"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41" t="s">
        <v>44</v>
      </c>
      <c r="J391" s="230"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28"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41" t="s">
        <v>43</v>
      </c>
      <c r="J392" s="230"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28"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41" t="s">
        <v>44</v>
      </c>
      <c r="J393" s="230"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28"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41" t="s">
        <v>44</v>
      </c>
      <c r="J394" s="230"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28"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41" t="s">
        <v>44</v>
      </c>
      <c r="J395" s="230"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28"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41" t="s">
        <v>44</v>
      </c>
      <c r="J396" s="230"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28"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1659</v>
      </c>
      <c r="E397" s="88"/>
      <c r="F397" s="78" t="s">
        <v>1666</v>
      </c>
      <c r="G397" s="88"/>
      <c r="H397" s="15">
        <v>1768</v>
      </c>
      <c r="I397" s="241" t="s">
        <v>43</v>
      </c>
      <c r="J397" s="230"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28"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1662</v>
      </c>
      <c r="E398" s="88"/>
      <c r="F398" s="78" t="s">
        <v>1667</v>
      </c>
      <c r="G398" s="88"/>
      <c r="H398" s="15">
        <v>1769</v>
      </c>
      <c r="I398" s="241" t="s">
        <v>44</v>
      </c>
      <c r="J398" s="230"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28"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1663</v>
      </c>
      <c r="E399" s="88"/>
      <c r="F399" s="78" t="s">
        <v>1668</v>
      </c>
      <c r="G399" s="88"/>
      <c r="H399" s="15">
        <v>1770</v>
      </c>
      <c r="I399" s="241" t="s">
        <v>44</v>
      </c>
      <c r="J399" s="230"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28"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1664</v>
      </c>
      <c r="E400" s="88"/>
      <c r="F400" s="78" t="s">
        <v>1669</v>
      </c>
      <c r="G400" s="88"/>
      <c r="H400" s="15">
        <v>1771</v>
      </c>
      <c r="I400" s="241" t="s">
        <v>44</v>
      </c>
      <c r="J400" s="230"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25">
      <c r="A401" s="76" t="str">
        <f>IF(ISBLANK(INDEX('Policy Characteristics'!A:A,MATCH($C401,'Policy Characteristics'!$C:$C,0))),"",INDEX('Policy Characteristics'!A:A,MATCH($C401,'Policy Characteristics'!$C:$C,0)))</f>
        <v>Electricity Supply</v>
      </c>
      <c r="B401" s="228"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1665</v>
      </c>
      <c r="E401" s="88"/>
      <c r="F401" s="78" t="s">
        <v>1670</v>
      </c>
      <c r="G401" s="88"/>
      <c r="H401" s="15">
        <v>1772</v>
      </c>
      <c r="I401" s="241" t="s">
        <v>44</v>
      </c>
      <c r="J401" s="230"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25">
      <c r="A402" s="76" t="str">
        <f>IF(ISBLANK(INDEX('Policy Characteristics'!A:A,MATCH($C402,'Policy Characteristics'!$C:$C,0))),"",INDEX('Policy Characteristics'!A:A,MATCH($C402,'Policy Characteristics'!$C:$C,0)))</f>
        <v>Electricity Supply</v>
      </c>
      <c r="B402" s="228"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1752</v>
      </c>
      <c r="E402" s="88"/>
      <c r="F402" s="78" t="s">
        <v>1750</v>
      </c>
      <c r="G402" s="88"/>
      <c r="H402" s="15">
        <v>1773</v>
      </c>
      <c r="I402" s="241" t="s">
        <v>44</v>
      </c>
      <c r="J402" s="230"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25">
      <c r="A403" s="76" t="str">
        <f>IF(ISBLANK(INDEX('Policy Characteristics'!A:A,MATCH($C403,'Policy Characteristics'!$C:$C,0))),"",INDEX('Policy Characteristics'!A:A,MATCH($C403,'Policy Characteristics'!$C:$C,0)))</f>
        <v>Electricity Supply</v>
      </c>
      <c r="B403" s="228"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1753</v>
      </c>
      <c r="E403" s="88"/>
      <c r="F403" s="78" t="s">
        <v>1751</v>
      </c>
      <c r="G403" s="88"/>
      <c r="H403" s="15">
        <v>2240</v>
      </c>
      <c r="I403" s="241" t="s">
        <v>44</v>
      </c>
      <c r="J403" s="230"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76"/>
      <c r="R403" s="76"/>
    </row>
    <row r="404" spans="1:18" s="76" customFormat="1" x14ac:dyDescent="0.25">
      <c r="A404" s="76" t="str">
        <f>IF(ISBLANK(INDEX('Policy Characteristics'!A:A,MATCH($C404,'Policy Characteristics'!$C:$C,0))),"",INDEX('Policy Characteristics'!A:A,MATCH($C404,'Policy Characteristics'!$C:$C,0)))</f>
        <v>Electricity Supply</v>
      </c>
      <c r="B404" s="228"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41" t="s">
        <v>44</v>
      </c>
      <c r="J404" s="230"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25">
      <c r="A405" s="76" t="str">
        <f>IF(ISBLANK(INDEX('Policy Characteristics'!A:A,MATCH($C405,'Policy Characteristics'!$C:$C,0))),"",INDEX('Policy Characteristics'!A:A,MATCH($C405,'Policy Characteristics'!$C:$C,0)))</f>
        <v>Electricity Supply</v>
      </c>
      <c r="B405" s="228"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1660</v>
      </c>
      <c r="E405" s="88"/>
      <c r="F405" s="78" t="s">
        <v>1601</v>
      </c>
      <c r="G405" s="88"/>
      <c r="H405" s="15">
        <v>634</v>
      </c>
      <c r="I405" s="241" t="s">
        <v>44</v>
      </c>
      <c r="J405" s="230"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25">
      <c r="A406" s="76" t="str">
        <f>IF(ISBLANK(INDEX('Policy Characteristics'!A:A,MATCH($C406,'Policy Characteristics'!$C:$C,0))),"",INDEX('Policy Characteristics'!A:A,MATCH($C406,'Policy Characteristics'!$C:$C,0)))</f>
        <v>Electricity Supply</v>
      </c>
      <c r="B406" s="228"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1661</v>
      </c>
      <c r="E406" s="88"/>
      <c r="F406" s="78" t="s">
        <v>1602</v>
      </c>
      <c r="G406" s="88"/>
      <c r="H406" s="15">
        <v>1774</v>
      </c>
      <c r="I406" s="241" t="s">
        <v>44</v>
      </c>
      <c r="J406" s="230"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25">
      <c r="A407" s="76" t="str">
        <f>IF(ISBLANK(INDEX('Policy Characteristics'!A:A,MATCH($C407,'Policy Characteristics'!$C:$C,0))),"",INDEX('Policy Characteristics'!A:A,MATCH($C407,'Policy Characteristics'!$C:$C,0)))</f>
        <v>Electricity Supply</v>
      </c>
      <c r="B407" s="228"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1671</v>
      </c>
      <c r="G407" s="88"/>
      <c r="H407" s="15">
        <v>635</v>
      </c>
      <c r="I407" s="241" t="s">
        <v>44</v>
      </c>
      <c r="J407" s="230"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25">
      <c r="A408" s="76" t="str">
        <f>IF(ISBLANK(INDEX('Policy Characteristics'!A:A,MATCH($C408,'Policy Characteristics'!$C:$C,0))),"",INDEX('Policy Characteristics'!A:A,MATCH($C408,'Policy Characteristics'!$C:$C,0)))</f>
        <v>Electricity Supply</v>
      </c>
      <c r="B408" s="228"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41" t="s">
        <v>44</v>
      </c>
      <c r="J408" s="230"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25">
      <c r="A409" s="76" t="str">
        <f>IF(ISBLANK(INDEX('Policy Characteristics'!A:A,MATCH($C409,'Policy Characteristics'!$C:$C,0))),"",INDEX('Policy Characteristics'!A:A,MATCH($C409,'Policy Characteristics'!$C:$C,0)))</f>
        <v>Electricity Supply</v>
      </c>
      <c r="B409" s="228"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41" t="s">
        <v>43</v>
      </c>
      <c r="J409" s="230"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25">
      <c r="A410" s="76" t="str">
        <f>IF(ISBLANK(INDEX('Policy Characteristics'!A:A,MATCH($C410,'Policy Characteristics'!$C:$C,0))),"",INDEX('Policy Characteristics'!A:A,MATCH($C410,'Policy Characteristics'!$C:$C,0)))</f>
        <v>Electricity Supply</v>
      </c>
      <c r="B410" s="228"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41" t="s">
        <v>43</v>
      </c>
      <c r="J410" s="230"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25">
      <c r="A411" s="76" t="str">
        <f>IF(ISBLANK(INDEX('Policy Characteristics'!A:A,MATCH($C411,'Policy Characteristics'!$C:$C,0))),"",INDEX('Policy Characteristics'!A:A,MATCH($C411,'Policy Characteristics'!$C:$C,0)))</f>
        <v>Electricity Supply</v>
      </c>
      <c r="B411" s="228"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41" t="s">
        <v>44</v>
      </c>
      <c r="J411" s="230"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25">
      <c r="A412" s="76" t="str">
        <f>IF(ISBLANK(INDEX('Policy Characteristics'!A:A,MATCH($C412,'Policy Characteristics'!$C:$C,0))),"",INDEX('Policy Characteristics'!A:A,MATCH($C412,'Policy Characteristics'!$C:$C,0)))</f>
        <v>Electricity Supply</v>
      </c>
      <c r="B412" s="228"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41" t="s">
        <v>44</v>
      </c>
      <c r="J412" s="230"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25">
      <c r="A413" s="76" t="str">
        <f>IF(ISBLANK(INDEX('Policy Characteristics'!A:A,MATCH($C413,'Policy Characteristics'!$C:$C,0))),"",INDEX('Policy Characteristics'!A:A,MATCH($C413,'Policy Characteristics'!$C:$C,0)))</f>
        <v>Electricity Supply</v>
      </c>
      <c r="B413" s="228"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41" t="s">
        <v>44</v>
      </c>
      <c r="J413" s="230"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25">
      <c r="A414" s="76" t="str">
        <f>IF(ISBLANK(INDEX('Policy Characteristics'!A:A,MATCH($C414,'Policy Characteristics'!$C:$C,0))),"",INDEX('Policy Characteristics'!A:A,MATCH($C414,'Policy Characteristics'!$C:$C,0)))</f>
        <v>Electricity Supply</v>
      </c>
      <c r="B414" s="228"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41" t="s">
        <v>44</v>
      </c>
      <c r="J414" s="230"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25">
      <c r="A415" s="76" t="str">
        <f>IF(ISBLANK(INDEX('Policy Characteristics'!A:A,MATCH($C415,'Policy Characteristics'!$C:$C,0))),"",INDEX('Policy Characteristics'!A:A,MATCH($C415,'Policy Characteristics'!$C:$C,0)))</f>
        <v>Electricity Supply</v>
      </c>
      <c r="B415" s="228"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41" t="s">
        <v>44</v>
      </c>
      <c r="J415" s="230"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25">
      <c r="A416" s="76" t="str">
        <f>IF(ISBLANK(INDEX('Policy Characteristics'!A:A,MATCH($C416,'Policy Characteristics'!$C:$C,0))),"",INDEX('Policy Characteristics'!A:A,MATCH($C416,'Policy Characteristics'!$C:$C,0)))</f>
        <v>Electricity Supply</v>
      </c>
      <c r="B416" s="228"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41" t="s">
        <v>44</v>
      </c>
      <c r="J416" s="230"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25">
      <c r="A417" s="76" t="str">
        <f>IF(ISBLANK(INDEX('Policy Characteristics'!A:A,MATCH($C417,'Policy Characteristics'!$C:$C,0))),"",INDEX('Policy Characteristics'!A:A,MATCH($C417,'Policy Characteristics'!$C:$C,0)))</f>
        <v>Electricity Supply</v>
      </c>
      <c r="B417" s="228"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41" t="s">
        <v>43</v>
      </c>
      <c r="J417" s="230"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25">
      <c r="A418" s="76" t="str">
        <f>IF(ISBLANK(INDEX('Policy Characteristics'!A:A,MATCH($C418,'Policy Characteristics'!$C:$C,0))),"",INDEX('Policy Characteristics'!A:A,MATCH($C418,'Policy Characteristics'!$C:$C,0)))</f>
        <v>Electricity Supply</v>
      </c>
      <c r="B418" s="228"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41" t="s">
        <v>44</v>
      </c>
      <c r="J418" s="230"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25">
      <c r="A419" s="76" t="str">
        <f>IF(ISBLANK(INDEX('Policy Characteristics'!A:A,MATCH($C419,'Policy Characteristics'!$C:$C,0))),"",INDEX('Policy Characteristics'!A:A,MATCH($C419,'Policy Characteristics'!$C:$C,0)))</f>
        <v>Electricity Supply</v>
      </c>
      <c r="B419" s="228"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41" t="s">
        <v>44</v>
      </c>
      <c r="J419" s="230"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25">
      <c r="A420" s="76" t="str">
        <f>IF(ISBLANK(INDEX('Policy Characteristics'!A:A,MATCH($C420,'Policy Characteristics'!$C:$C,0))),"",INDEX('Policy Characteristics'!A:A,MATCH($C420,'Policy Characteristics'!$C:$C,0)))</f>
        <v>Electricity Supply</v>
      </c>
      <c r="B420" s="228"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41" t="s">
        <v>44</v>
      </c>
      <c r="J420" s="230"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25">
      <c r="A421" s="76" t="str">
        <f>IF(ISBLANK(INDEX('Policy Characteristics'!A:A,MATCH($C421,'Policy Characteristics'!$C:$C,0))),"",INDEX('Policy Characteristics'!A:A,MATCH($C421,'Policy Characteristics'!$C:$C,0)))</f>
        <v>Electricity Supply</v>
      </c>
      <c r="B421" s="228"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1659</v>
      </c>
      <c r="E421" s="88"/>
      <c r="F421" s="78" t="s">
        <v>1666</v>
      </c>
      <c r="G421" s="88"/>
      <c r="H421" s="15">
        <v>1775</v>
      </c>
      <c r="I421" s="241" t="s">
        <v>44</v>
      </c>
      <c r="J421" s="230"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25">
      <c r="A422" s="76" t="str">
        <f>IF(ISBLANK(INDEX('Policy Characteristics'!A:A,MATCH($C422,'Policy Characteristics'!$C:$C,0))),"",INDEX('Policy Characteristics'!A:A,MATCH($C422,'Policy Characteristics'!$C:$C,0)))</f>
        <v>Electricity Supply</v>
      </c>
      <c r="B422" s="228"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1662</v>
      </c>
      <c r="E422" s="88"/>
      <c r="F422" s="78" t="s">
        <v>1667</v>
      </c>
      <c r="G422" s="88"/>
      <c r="H422" s="15">
        <v>1776</v>
      </c>
      <c r="I422" s="241" t="s">
        <v>44</v>
      </c>
      <c r="J422" s="230"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25">
      <c r="A423" s="76" t="str">
        <f>IF(ISBLANK(INDEX('Policy Characteristics'!A:A,MATCH($C423,'Policy Characteristics'!$C:$C,0))),"",INDEX('Policy Characteristics'!A:A,MATCH($C423,'Policy Characteristics'!$C:$C,0)))</f>
        <v>Electricity Supply</v>
      </c>
      <c r="B423" s="228"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1663</v>
      </c>
      <c r="E423" s="88"/>
      <c r="F423" s="78" t="s">
        <v>1668</v>
      </c>
      <c r="G423" s="88"/>
      <c r="H423" s="15">
        <v>1777</v>
      </c>
      <c r="I423" s="241" t="s">
        <v>44</v>
      </c>
      <c r="J423" s="230"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25">
      <c r="A424" s="76" t="str">
        <f>IF(ISBLANK(INDEX('Policy Characteristics'!A:A,MATCH($C424,'Policy Characteristics'!$C:$C,0))),"",INDEX('Policy Characteristics'!A:A,MATCH($C424,'Policy Characteristics'!$C:$C,0)))</f>
        <v>Electricity Supply</v>
      </c>
      <c r="B424" s="228"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1664</v>
      </c>
      <c r="E424" s="88"/>
      <c r="F424" s="78" t="s">
        <v>1669</v>
      </c>
      <c r="G424" s="88"/>
      <c r="H424" s="15">
        <v>1778</v>
      </c>
      <c r="I424" s="241" t="s">
        <v>44</v>
      </c>
      <c r="J424" s="230"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25">
      <c r="A425" s="76" t="str">
        <f>IF(ISBLANK(INDEX('Policy Characteristics'!A:A,MATCH($C425,'Policy Characteristics'!$C:$C,0))),"",INDEX('Policy Characteristics'!A:A,MATCH($C425,'Policy Characteristics'!$C:$C,0)))</f>
        <v>Electricity Supply</v>
      </c>
      <c r="B425" s="228"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1665</v>
      </c>
      <c r="E425" s="88"/>
      <c r="F425" s="78" t="s">
        <v>1670</v>
      </c>
      <c r="G425" s="88"/>
      <c r="H425" s="15">
        <v>1779</v>
      </c>
      <c r="I425" s="241" t="s">
        <v>44</v>
      </c>
      <c r="J425" s="230"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25">
      <c r="A426" s="76" t="str">
        <f>IF(ISBLANK(INDEX('Policy Characteristics'!A:A,MATCH($C426,'Policy Characteristics'!$C:$C,0))),"",INDEX('Policy Characteristics'!A:A,MATCH($C426,'Policy Characteristics'!$C:$C,0)))</f>
        <v>Electricity Supply</v>
      </c>
      <c r="B426" s="228"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1752</v>
      </c>
      <c r="E426" s="88"/>
      <c r="F426" s="78" t="s">
        <v>1750</v>
      </c>
      <c r="G426" s="88"/>
      <c r="H426" s="15">
        <v>1780</v>
      </c>
      <c r="I426" s="241" t="s">
        <v>44</v>
      </c>
      <c r="J426" s="230"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25">
      <c r="A427" s="76" t="str">
        <f>IF(ISBLANK(INDEX('Policy Characteristics'!A:A,MATCH($C427,'Policy Characteristics'!$C:$C,0))),"",INDEX('Policy Characteristics'!A:A,MATCH($C427,'Policy Characteristics'!$C:$C,0)))</f>
        <v>Electricity Supply</v>
      </c>
      <c r="B427" s="228"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1753</v>
      </c>
      <c r="E427" s="88"/>
      <c r="F427" s="78" t="s">
        <v>1751</v>
      </c>
      <c r="G427" s="88"/>
      <c r="H427" s="15">
        <v>2241</v>
      </c>
      <c r="I427" s="241" t="s">
        <v>44</v>
      </c>
      <c r="J427" s="230"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25">
      <c r="A428" s="76" t="str">
        <f>IF(ISBLANK(INDEX('Policy Characteristics'!A:A,MATCH($C428,'Policy Characteristics'!$C:$C,0))),"",INDEX('Policy Characteristics'!A:A,MATCH($C428,'Policy Characteristics'!$C:$C,0)))</f>
        <v>Electricity Supply</v>
      </c>
      <c r="B428" s="228" t="str">
        <f>IF(ISBLANK(INDEX('Policy Characteristics'!B:B,MATCH($C428,'Policy Characteristics'!$C:$C,0))),"",INDEX('Policy Characteristics'!B:B,MATCH($C428,'Policy Characteristics'!$C:$C,0)))</f>
        <v>Non BAU Mandated Capacity CCUS Retrofits</v>
      </c>
      <c r="C428" t="s">
        <v>1862</v>
      </c>
      <c r="D428" s="88" t="s">
        <v>445</v>
      </c>
      <c r="E428" s="88"/>
      <c r="F428" s="88" t="s">
        <v>444</v>
      </c>
      <c r="G428" s="88"/>
      <c r="H428" s="15">
        <v>2289</v>
      </c>
      <c r="I428" s="241" t="s">
        <v>44</v>
      </c>
      <c r="J428" s="230"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BAU scenario includes all planned CCUS retrofits (as modeled by the EPA for its latest GHG standards for power plants). This policy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25">
      <c r="A429" s="76" t="str">
        <f>IF(ISBLANK(INDEX('Policy Characteristics'!A:A,MATCH($C429,'Policy Characteristics'!$C:$C,0))),"",INDEX('Policy Characteristics'!A:A,MATCH($C429,'Policy Characteristics'!$C:$C,0)))</f>
        <v>Electricity Supply</v>
      </c>
      <c r="B429" s="228"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1660</v>
      </c>
      <c r="E429" s="88"/>
      <c r="F429" s="78" t="s">
        <v>1601</v>
      </c>
      <c r="G429" s="88"/>
      <c r="H429" s="15">
        <v>2290</v>
      </c>
      <c r="I429" s="241" t="s">
        <v>44</v>
      </c>
      <c r="J429" s="230"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BAU scenario includes all planned CCUS retrofits (as modeled by the EPA for its latest GHG standards for power plants). This policy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25">
      <c r="A430" s="76" t="str">
        <f>IF(ISBLANK(INDEX('Policy Characteristics'!A:A,MATCH($C430,'Policy Characteristics'!$C:$C,0))),"",INDEX('Policy Characteristics'!A:A,MATCH($C430,'Policy Characteristics'!$C:$C,0)))</f>
        <v>Electricity Supply</v>
      </c>
      <c r="B430" s="228"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1661</v>
      </c>
      <c r="E430" s="88"/>
      <c r="F430" s="78" t="s">
        <v>1602</v>
      </c>
      <c r="G430" s="88"/>
      <c r="H430" s="15">
        <v>2291</v>
      </c>
      <c r="I430" s="241" t="s">
        <v>44</v>
      </c>
      <c r="J430" s="230"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BAU scenario includes all planned CCUS retrofits (as modeled by the EPA for its latest GHG standards for power plants). This policy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25">
      <c r="A431" s="76" t="str">
        <f>IF(ISBLANK(INDEX('Policy Characteristics'!A:A,MATCH($C431,'Policy Characteristics'!$C:$C,0))),"",INDEX('Policy Characteristics'!A:A,MATCH($C431,'Policy Characteristics'!$C:$C,0)))</f>
        <v>Electricity Supply</v>
      </c>
      <c r="B431" s="228"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1671</v>
      </c>
      <c r="G431" s="88"/>
      <c r="H431" s="15">
        <v>2292</v>
      </c>
      <c r="I431" s="241" t="s">
        <v>44</v>
      </c>
      <c r="J431" s="230"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BAU scenario includes all planned CCUS retrofits (as modeled by the EPA for its latest GHG standards for power plants). This policy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25">
      <c r="A432" s="76" t="str">
        <f>IF(ISBLANK(INDEX('Policy Characteristics'!A:A,MATCH($C432,'Policy Characteristics'!$C:$C,0))),"",INDEX('Policy Characteristics'!A:A,MATCH($C432,'Policy Characteristics'!$C:$C,0)))</f>
        <v>Electricity Supply</v>
      </c>
      <c r="B432" s="228"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41" t="s">
        <v>44</v>
      </c>
      <c r="J432" s="230"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BAU scenario includes all planned CCUS retrofits (as modeled by the EPA for its latest GHG standards for power plants). This policy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25">
      <c r="A433" s="76" t="str">
        <f>IF(ISBLANK(INDEX('Policy Characteristics'!A:A,MATCH($C433,'Policy Characteristics'!$C:$C,0))),"",INDEX('Policy Characteristics'!A:A,MATCH($C433,'Policy Characteristics'!$C:$C,0)))</f>
        <v>Electricity Supply</v>
      </c>
      <c r="B433" s="228"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41" t="s">
        <v>44</v>
      </c>
      <c r="J433" s="230"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BAU scenario includes all planned CCUS retrofits (as modeled by the EPA for its latest GHG standards for power plants). This policy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25">
      <c r="A434" s="76" t="str">
        <f>IF(ISBLANK(INDEX('Policy Characteristics'!A:A,MATCH($C434,'Policy Characteristics'!$C:$C,0))),"",INDEX('Policy Characteristics'!A:A,MATCH($C434,'Policy Characteristics'!$C:$C,0)))</f>
        <v>Electricity Supply</v>
      </c>
      <c r="B434" s="228"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41" t="s">
        <v>44</v>
      </c>
      <c r="J434" s="230"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BAU scenario includes all planned CCUS retrofits (as modeled by the EPA for its latest GHG standards for power plants). This policy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25">
      <c r="A435" s="76" t="str">
        <f>IF(ISBLANK(INDEX('Policy Characteristics'!A:A,MATCH($C435,'Policy Characteristics'!$C:$C,0))),"",INDEX('Policy Characteristics'!A:A,MATCH($C435,'Policy Characteristics'!$C:$C,0)))</f>
        <v>Electricity Supply</v>
      </c>
      <c r="B435" s="228"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41" t="s">
        <v>44</v>
      </c>
      <c r="J435" s="230"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BAU scenario includes all planned CCUS retrofits (as modeled by the EPA for its latest GHG standards for power plants). This policy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25">
      <c r="A436" s="76" t="str">
        <f>IF(ISBLANK(INDEX('Policy Characteristics'!A:A,MATCH($C436,'Policy Characteristics'!$C:$C,0))),"",INDEX('Policy Characteristics'!A:A,MATCH($C436,'Policy Characteristics'!$C:$C,0)))</f>
        <v>Electricity Supply</v>
      </c>
      <c r="B436" s="228"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41" t="s">
        <v>44</v>
      </c>
      <c r="J436" s="230"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BAU scenario includes all planned CCUS retrofits (as modeled by the EPA for its latest GHG standards for power plants). This policy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25">
      <c r="A437" s="76" t="str">
        <f>IF(ISBLANK(INDEX('Policy Characteristics'!A:A,MATCH($C437,'Policy Characteristics'!$C:$C,0))),"",INDEX('Policy Characteristics'!A:A,MATCH($C437,'Policy Characteristics'!$C:$C,0)))</f>
        <v>Electricity Supply</v>
      </c>
      <c r="B437" s="228"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41" t="s">
        <v>44</v>
      </c>
      <c r="J437" s="230"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BAU scenario includes all planned CCUS retrofits (as modeled by the EPA for its latest GHG standards for power plants). This policy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25">
      <c r="A438" s="76" t="str">
        <f>IF(ISBLANK(INDEX('Policy Characteristics'!A:A,MATCH($C438,'Policy Characteristics'!$C:$C,0))),"",INDEX('Policy Characteristics'!A:A,MATCH($C438,'Policy Characteristics'!$C:$C,0)))</f>
        <v>Electricity Supply</v>
      </c>
      <c r="B438" s="228"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41" t="s">
        <v>44</v>
      </c>
      <c r="J438" s="230"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BAU scenario includes all planned CCUS retrofits (as modeled by the EPA for its latest GHG standards for power plants). This policy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25">
      <c r="A439" s="76" t="str">
        <f>IF(ISBLANK(INDEX('Policy Characteristics'!A:A,MATCH($C439,'Policy Characteristics'!$C:$C,0))),"",INDEX('Policy Characteristics'!A:A,MATCH($C439,'Policy Characteristics'!$C:$C,0)))</f>
        <v>Electricity Supply</v>
      </c>
      <c r="B439" s="228"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41" t="s">
        <v>44</v>
      </c>
      <c r="J439" s="230"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BAU scenario includes all planned CCUS retrofits (as modeled by the EPA for its latest GHG standards for power plants). This policy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25">
      <c r="A440" s="76" t="str">
        <f>IF(ISBLANK(INDEX('Policy Characteristics'!A:A,MATCH($C440,'Policy Characteristics'!$C:$C,0))),"",INDEX('Policy Characteristics'!A:A,MATCH($C440,'Policy Characteristics'!$C:$C,0)))</f>
        <v>Electricity Supply</v>
      </c>
      <c r="B440" s="228"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41" t="s">
        <v>44</v>
      </c>
      <c r="J440" s="230"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BAU scenario includes all planned CCUS retrofits (as modeled by the EPA for its latest GHG standards for power plants). This policy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25">
      <c r="A441" s="76" t="str">
        <f>IF(ISBLANK(INDEX('Policy Characteristics'!A:A,MATCH($C441,'Policy Characteristics'!$C:$C,0))),"",INDEX('Policy Characteristics'!A:A,MATCH($C441,'Policy Characteristics'!$C:$C,0)))</f>
        <v>Electricity Supply</v>
      </c>
      <c r="B441" s="228"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41" t="s">
        <v>44</v>
      </c>
      <c r="J441" s="230"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BAU scenario includes all planned CCUS retrofits (as modeled by the EPA for its latest GHG standards for power plants). This policy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25">
      <c r="A442" s="76" t="str">
        <f>IF(ISBLANK(INDEX('Policy Characteristics'!A:A,MATCH($C442,'Policy Characteristics'!$C:$C,0))),"",INDEX('Policy Characteristics'!A:A,MATCH($C442,'Policy Characteristics'!$C:$C,0)))</f>
        <v>Electricity Supply</v>
      </c>
      <c r="B442" s="228"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41" t="s">
        <v>44</v>
      </c>
      <c r="J442" s="230"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BAU scenario includes all planned CCUS retrofits (as modeled by the EPA for its latest GHG standards for power plants). This policy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25">
      <c r="A443" s="76" t="str">
        <f>IF(ISBLANK(INDEX('Policy Characteristics'!A:A,MATCH($C443,'Policy Characteristics'!$C:$C,0))),"",INDEX('Policy Characteristics'!A:A,MATCH($C443,'Policy Characteristics'!$C:$C,0)))</f>
        <v>Electricity Supply</v>
      </c>
      <c r="B443" s="228"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41" t="s">
        <v>44</v>
      </c>
      <c r="J443" s="230"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BAU scenario includes all planned CCUS retrofits (as modeled by the EPA for its latest GHG standards for power plants). This policy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25">
      <c r="A444" s="76" t="str">
        <f>IF(ISBLANK(INDEX('Policy Characteristics'!A:A,MATCH($C444,'Policy Characteristics'!$C:$C,0))),"",INDEX('Policy Characteristics'!A:A,MATCH($C444,'Policy Characteristics'!$C:$C,0)))</f>
        <v>Electricity Supply</v>
      </c>
      <c r="B444" s="228"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41" t="s">
        <v>44</v>
      </c>
      <c r="J444" s="230"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BAU scenario includes all planned CCUS retrofits (as modeled by the EPA for its latest GHG standards for power plants). This policy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25">
      <c r="A445" s="76" t="str">
        <f>IF(ISBLANK(INDEX('Policy Characteristics'!A:A,MATCH($C445,'Policy Characteristics'!$C:$C,0))),"",INDEX('Policy Characteristics'!A:A,MATCH($C445,'Policy Characteristics'!$C:$C,0)))</f>
        <v>Electricity Supply</v>
      </c>
      <c r="B445" s="228"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1659</v>
      </c>
      <c r="E445" s="88"/>
      <c r="F445" s="78" t="s">
        <v>1666</v>
      </c>
      <c r="G445" s="88"/>
      <c r="H445" s="15">
        <v>2306</v>
      </c>
      <c r="I445" s="241" t="s">
        <v>43</v>
      </c>
      <c r="J445" s="230"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BAU scenario includes all planned CCUS retrofits (as modeled by the EPA for its latest GHG standards for power plants). This policy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25">
      <c r="A446" s="76" t="str">
        <f>IF(ISBLANK(INDEX('Policy Characteristics'!A:A,MATCH($C446,'Policy Characteristics'!$C:$C,0))),"",INDEX('Policy Characteristics'!A:A,MATCH($C446,'Policy Characteristics'!$C:$C,0)))</f>
        <v>Electricity Supply</v>
      </c>
      <c r="B446" s="228"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1662</v>
      </c>
      <c r="E446" s="88"/>
      <c r="F446" s="78" t="s">
        <v>1667</v>
      </c>
      <c r="G446" s="88"/>
      <c r="H446" s="15">
        <v>2307</v>
      </c>
      <c r="I446" s="241" t="s">
        <v>44</v>
      </c>
      <c r="J446" s="230"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BAU scenario includes all planned CCUS retrofits (as modeled by the EPA for its latest GHG standards for power plants). This policy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25">
      <c r="A447" s="76" t="str">
        <f>IF(ISBLANK(INDEX('Policy Characteristics'!A:A,MATCH($C447,'Policy Characteristics'!$C:$C,0))),"",INDEX('Policy Characteristics'!A:A,MATCH($C447,'Policy Characteristics'!$C:$C,0)))</f>
        <v>Electricity Supply</v>
      </c>
      <c r="B447" s="228"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1663</v>
      </c>
      <c r="E447" s="88"/>
      <c r="F447" s="78" t="s">
        <v>1668</v>
      </c>
      <c r="G447" s="88"/>
      <c r="H447" s="15">
        <v>2308</v>
      </c>
      <c r="I447" s="241" t="s">
        <v>44</v>
      </c>
      <c r="J447" s="230"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BAU scenario includes all planned CCUS retrofits (as modeled by the EPA for its latest GHG standards for power plants). This policy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25">
      <c r="A448" s="76" t="str">
        <f>IF(ISBLANK(INDEX('Policy Characteristics'!A:A,MATCH($C448,'Policy Characteristics'!$C:$C,0))),"",INDEX('Policy Characteristics'!A:A,MATCH($C448,'Policy Characteristics'!$C:$C,0)))</f>
        <v>Electricity Supply</v>
      </c>
      <c r="B448" s="228"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1664</v>
      </c>
      <c r="E448" s="88"/>
      <c r="F448" s="78" t="s">
        <v>1669</v>
      </c>
      <c r="G448" s="88"/>
      <c r="H448" s="15">
        <v>2309</v>
      </c>
      <c r="I448" s="241" t="s">
        <v>44</v>
      </c>
      <c r="J448" s="230"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BAU scenario includes all planned CCUS retrofits (as modeled by the EPA for its latest GHG standards for power plants). This policy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25">
      <c r="A449" s="76" t="str">
        <f>IF(ISBLANK(INDEX('Policy Characteristics'!A:A,MATCH($C449,'Policy Characteristics'!$C:$C,0))),"",INDEX('Policy Characteristics'!A:A,MATCH($C449,'Policy Characteristics'!$C:$C,0)))</f>
        <v>Electricity Supply</v>
      </c>
      <c r="B449" s="228"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1665</v>
      </c>
      <c r="E449" s="88"/>
      <c r="F449" s="78" t="s">
        <v>1670</v>
      </c>
      <c r="G449" s="88"/>
      <c r="H449" s="15">
        <v>2310</v>
      </c>
      <c r="I449" s="241" t="s">
        <v>44</v>
      </c>
      <c r="J449" s="230"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BAU scenario includes all planned CCUS retrofits (as modeled by the EPA for its latest GHG standards for power plants). This policy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25">
      <c r="A450" s="76" t="str">
        <f>IF(ISBLANK(INDEX('Policy Characteristics'!A:A,MATCH($C450,'Policy Characteristics'!$C:$C,0))),"",INDEX('Policy Characteristics'!A:A,MATCH($C450,'Policy Characteristics'!$C:$C,0)))</f>
        <v>Electricity Supply</v>
      </c>
      <c r="B450" s="228"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1752</v>
      </c>
      <c r="E450" s="88"/>
      <c r="F450" s="78" t="s">
        <v>1750</v>
      </c>
      <c r="G450" s="88"/>
      <c r="H450" s="15">
        <v>2311</v>
      </c>
      <c r="I450" s="241" t="s">
        <v>44</v>
      </c>
      <c r="J450" s="230"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BAU scenario includes all planned CCUS retrofits (as modeled by the EPA for its latest GHG standards for power plants). This policy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25">
      <c r="A451" s="76" t="str">
        <f>IF(ISBLANK(INDEX('Policy Characteristics'!A:A,MATCH($C451,'Policy Characteristics'!$C:$C,0))),"",INDEX('Policy Characteristics'!A:A,MATCH($C451,'Policy Characteristics'!$C:$C,0)))</f>
        <v>Electricity Supply</v>
      </c>
      <c r="B451" s="228"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1753</v>
      </c>
      <c r="E451" s="88"/>
      <c r="F451" s="78" t="s">
        <v>1751</v>
      </c>
      <c r="G451" s="88"/>
      <c r="H451" s="15">
        <v>2312</v>
      </c>
      <c r="I451" s="241" t="s">
        <v>44</v>
      </c>
      <c r="J451" s="230"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BAU scenario includes all planned CCUS retrofits (as modeled by the EPA for its latest GHG standards for power plants). This policy assumes those retrofits do not happen.</v>
      </c>
    </row>
    <row r="452" spans="1:18" s="143" customFormat="1" x14ac:dyDescent="0.25">
      <c r="A452" s="76" t="str">
        <f>IF(ISBLANK(INDEX('Policy Characteristics'!A:A,MATCH($C452,'Policy Characteristics'!$C:$C,0))),"",INDEX('Policy Characteristics'!A:A,MATCH($C452,'Policy Characteristics'!$C:$C,0)))</f>
        <v>Electricity Supply</v>
      </c>
      <c r="B452" s="228" t="str">
        <f>IF(ISBLANK(INDEX('Policy Characteristics'!B:B,MATCH($C452,'Policy Characteristics'!$C:$C,0))),"",INDEX('Policy Characteristics'!B:B,MATCH($C452,'Policy Characteristics'!$C:$C,0)))</f>
        <v>Reduce Plant Downtime</v>
      </c>
      <c r="C452" t="s">
        <v>253</v>
      </c>
      <c r="D452" s="88" t="s">
        <v>445</v>
      </c>
      <c r="E452" s="88"/>
      <c r="F452" s="88" t="s">
        <v>444</v>
      </c>
      <c r="G452" s="78"/>
      <c r="H452" s="80">
        <v>652</v>
      </c>
      <c r="I452" s="229" t="s">
        <v>44</v>
      </c>
      <c r="J452" s="230"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33">
        <f>IF(ISBLANK(INDEX('Policy Characteristics'!F:F,MATCH($C452,'Policy Characteristics'!$C:$C,0))),"",INDEX('Policy Characteristics'!F:F,MATCH($C452,'Policy Characteristics'!$C:$C,0)))</f>
        <v>-0.3</v>
      </c>
      <c r="M452" s="233">
        <f>IF(ISBLANK(INDEX('Policy Characteristics'!G:G,MATCH($C452,'Policy Characteristics'!$C:$C,0))),"",INDEX('Policy Characteristics'!G:G,MATCH($C452,'Policy Characteristics'!$C:$C,0)))</f>
        <v>0.6</v>
      </c>
      <c r="N452" s="233">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25">
      <c r="A453" s="76" t="str">
        <f>IF(ISBLANK(INDEX('Policy Characteristics'!A:A,MATCH($C453,'Policy Characteristics'!$C:$C,0))),"",INDEX('Policy Characteristics'!A:A,MATCH($C453,'Policy Characteristics'!$C:$C,0)))</f>
        <v>Electricity Supply</v>
      </c>
      <c r="B453" s="228" t="str">
        <f>IF(ISBLANK(INDEX('Policy Characteristics'!B:B,MATCH($C453,'Policy Characteristics'!$C:$C,0))),"",INDEX('Policy Characteristics'!B:B,MATCH($C453,'Policy Characteristics'!$C:$C,0)))</f>
        <v>Reduce Plant Downtime</v>
      </c>
      <c r="C453" s="79" t="str">
        <f>$C$452</f>
        <v>Percentage Reduction in Plant Downtime</v>
      </c>
      <c r="D453" s="78" t="s">
        <v>1660</v>
      </c>
      <c r="E453" s="88"/>
      <c r="F453" s="78" t="s">
        <v>1601</v>
      </c>
      <c r="G453" s="78"/>
      <c r="H453" s="80">
        <v>654</v>
      </c>
      <c r="I453" s="229" t="s">
        <v>44</v>
      </c>
      <c r="J453" s="230"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33">
        <f>IF(ISBLANK(INDEX('Policy Characteristics'!F:F,MATCH($C453,'Policy Characteristics'!$C:$C,0))),"",INDEX('Policy Characteristics'!F:F,MATCH($C453,'Policy Characteristics'!$C:$C,0)))</f>
        <v>-0.3</v>
      </c>
      <c r="M453" s="233">
        <f>IF(ISBLANK(INDEX('Policy Characteristics'!G:G,MATCH($C453,'Policy Characteristics'!$C:$C,0))),"",INDEX('Policy Characteristics'!G:G,MATCH($C453,'Policy Characteristics'!$C:$C,0)))</f>
        <v>0.6</v>
      </c>
      <c r="N453" s="233">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25">
      <c r="A454" s="76" t="str">
        <f>IF(ISBLANK(INDEX('Policy Characteristics'!A:A,MATCH($C454,'Policy Characteristics'!$C:$C,0))),"",INDEX('Policy Characteristics'!A:A,MATCH($C454,'Policy Characteristics'!$C:$C,0)))</f>
        <v>Electricity Supply</v>
      </c>
      <c r="B454" s="228" t="str">
        <f>IF(ISBLANK(INDEX('Policy Characteristics'!B:B,MATCH($C454,'Policy Characteristics'!$C:$C,0))),"",INDEX('Policy Characteristics'!B:B,MATCH($C454,'Policy Characteristics'!$C:$C,0)))</f>
        <v>Reduce Plant Downtime</v>
      </c>
      <c r="C454" s="79" t="str">
        <f t="shared" ref="C454:C475" si="19">$C$452</f>
        <v>Percentage Reduction in Plant Downtime</v>
      </c>
      <c r="D454" s="78" t="s">
        <v>1661</v>
      </c>
      <c r="E454" s="88"/>
      <c r="F454" s="78" t="s">
        <v>1602</v>
      </c>
      <c r="G454" s="78"/>
      <c r="H454" s="80">
        <v>1781</v>
      </c>
      <c r="I454" s="229" t="s">
        <v>43</v>
      </c>
      <c r="J454" s="230"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33">
        <f>IF(ISBLANK(INDEX('Policy Characteristics'!F:F,MATCH($C454,'Policy Characteristics'!$C:$C,0))),"",INDEX('Policy Characteristics'!F:F,MATCH($C454,'Policy Characteristics'!$C:$C,0)))</f>
        <v>-0.3</v>
      </c>
      <c r="M454" s="233">
        <f>IF(ISBLANK(INDEX('Policy Characteristics'!G:G,MATCH($C454,'Policy Characteristics'!$C:$C,0))),"",INDEX('Policy Characteristics'!G:G,MATCH($C454,'Policy Characteristics'!$C:$C,0)))</f>
        <v>0.6</v>
      </c>
      <c r="N454" s="233">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25">
      <c r="A455" s="76" t="str">
        <f>IF(ISBLANK(INDEX('Policy Characteristics'!A:A,MATCH($C455,'Policy Characteristics'!$C:$C,0))),"",INDEX('Policy Characteristics'!A:A,MATCH($C455,'Policy Characteristics'!$C:$C,0)))</f>
        <v>Electricity Supply</v>
      </c>
      <c r="B455" s="228" t="str">
        <f>IF(ISBLANK(INDEX('Policy Characteristics'!B:B,MATCH($C455,'Policy Characteristics'!$C:$C,0))),"",INDEX('Policy Characteristics'!B:B,MATCH($C455,'Policy Characteristics'!$C:$C,0)))</f>
        <v>Reduce Plant Downtime</v>
      </c>
      <c r="C455" s="79" t="str">
        <f t="shared" si="19"/>
        <v>Percentage Reduction in Plant Downtime</v>
      </c>
      <c r="D455" s="78" t="s">
        <v>76</v>
      </c>
      <c r="E455" s="88"/>
      <c r="F455" s="78" t="s">
        <v>1671</v>
      </c>
      <c r="G455" s="78"/>
      <c r="H455" s="80">
        <v>657</v>
      </c>
      <c r="I455" s="229" t="s">
        <v>44</v>
      </c>
      <c r="J455" s="230"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33">
        <f>IF(ISBLANK(INDEX('Policy Characteristics'!F:F,MATCH($C455,'Policy Characteristics'!$C:$C,0))),"",INDEX('Policy Characteristics'!F:F,MATCH($C455,'Policy Characteristics'!$C:$C,0)))</f>
        <v>-0.3</v>
      </c>
      <c r="M455" s="233">
        <f>IF(ISBLANK(INDEX('Policy Characteristics'!G:G,MATCH($C455,'Policy Characteristics'!$C:$C,0))),"",INDEX('Policy Characteristics'!G:G,MATCH($C455,'Policy Characteristics'!$C:$C,0)))</f>
        <v>0.6</v>
      </c>
      <c r="N455" s="233">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25">
      <c r="A456" s="76" t="str">
        <f>IF(ISBLANK(INDEX('Policy Characteristics'!A:A,MATCH($C456,'Policy Characteristics'!$C:$C,0))),"",INDEX('Policy Characteristics'!A:A,MATCH($C456,'Policy Characteristics'!$C:$C,0)))</f>
        <v>Electricity Supply</v>
      </c>
      <c r="B456" s="228" t="str">
        <f>IF(ISBLANK(INDEX('Policy Characteristics'!B:B,MATCH($C456,'Policy Characteristics'!$C:$C,0))),"",INDEX('Policy Characteristics'!B:B,MATCH($C456,'Policy Characteristics'!$C:$C,0)))</f>
        <v>Reduce Plant Downtime</v>
      </c>
      <c r="C456" s="79" t="str">
        <f t="shared" si="19"/>
        <v>Percentage Reduction in Plant Downtime</v>
      </c>
      <c r="D456" s="78" t="s">
        <v>77</v>
      </c>
      <c r="E456" s="88"/>
      <c r="F456" s="78" t="s">
        <v>89</v>
      </c>
      <c r="G456" s="78"/>
      <c r="H456" s="80">
        <v>660</v>
      </c>
      <c r="I456" s="229" t="s">
        <v>44</v>
      </c>
      <c r="J456" s="230"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33">
        <f>IF(ISBLANK(INDEX('Policy Characteristics'!F:F,MATCH($C456,'Policy Characteristics'!$C:$C,0))),"",INDEX('Policy Characteristics'!F:F,MATCH($C456,'Policy Characteristics'!$C:$C,0)))</f>
        <v>-0.3</v>
      </c>
      <c r="M456" s="233">
        <f>IF(ISBLANK(INDEX('Policy Characteristics'!G:G,MATCH($C456,'Policy Characteristics'!$C:$C,0))),"",INDEX('Policy Characteristics'!G:G,MATCH($C456,'Policy Characteristics'!$C:$C,0)))</f>
        <v>0.6</v>
      </c>
      <c r="N456" s="233">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25">
      <c r="A457" s="76" t="str">
        <f>IF(ISBLANK(INDEX('Policy Characteristics'!A:A,MATCH($C457,'Policy Characteristics'!$C:$C,0))),"",INDEX('Policy Characteristics'!A:A,MATCH($C457,'Policy Characteristics'!$C:$C,0)))</f>
        <v>Electricity Supply</v>
      </c>
      <c r="B457" s="228" t="str">
        <f>IF(ISBLANK(INDEX('Policy Characteristics'!B:B,MATCH($C457,'Policy Characteristics'!$C:$C,0))),"",INDEX('Policy Characteristics'!B:B,MATCH($C457,'Policy Characteristics'!$C:$C,0)))</f>
        <v>Reduce Plant Downtime</v>
      </c>
      <c r="C457" s="79" t="str">
        <f t="shared" si="19"/>
        <v>Percentage Reduction in Plant Downtime</v>
      </c>
      <c r="D457" s="78" t="s">
        <v>446</v>
      </c>
      <c r="E457" s="88"/>
      <c r="F457" s="78" t="s">
        <v>449</v>
      </c>
      <c r="G457" s="78"/>
      <c r="H457" s="80">
        <v>143</v>
      </c>
      <c r="I457" s="229" t="s">
        <v>44</v>
      </c>
      <c r="J457" s="230"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33">
        <f>IF(ISBLANK(INDEX('Policy Characteristics'!F:F,MATCH($C457,'Policy Characteristics'!$C:$C,0))),"",INDEX('Policy Characteristics'!F:F,MATCH($C457,'Policy Characteristics'!$C:$C,0)))</f>
        <v>-0.3</v>
      </c>
      <c r="M457" s="233">
        <f>IF(ISBLANK(INDEX('Policy Characteristics'!G:G,MATCH($C457,'Policy Characteristics'!$C:$C,0))),"",INDEX('Policy Characteristics'!G:G,MATCH($C457,'Policy Characteristics'!$C:$C,0)))</f>
        <v>0.6</v>
      </c>
      <c r="N457" s="233">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25">
      <c r="A458" s="76" t="str">
        <f>IF(ISBLANK(INDEX('Policy Characteristics'!A:A,MATCH($C458,'Policy Characteristics'!$C:$C,0))),"",INDEX('Policy Characteristics'!A:A,MATCH($C458,'Policy Characteristics'!$C:$C,0)))</f>
        <v>Electricity Supply</v>
      </c>
      <c r="B458" s="228" t="str">
        <f>IF(ISBLANK(INDEX('Policy Characteristics'!B:B,MATCH($C458,'Policy Characteristics'!$C:$C,0))),"",INDEX('Policy Characteristics'!B:B,MATCH($C458,'Policy Characteristics'!$C:$C,0)))</f>
        <v>Reduce Plant Downtime</v>
      </c>
      <c r="C458" s="79" t="str">
        <f t="shared" si="19"/>
        <v>Percentage Reduction in Plant Downtime</v>
      </c>
      <c r="D458" s="78" t="s">
        <v>78</v>
      </c>
      <c r="E458" s="88"/>
      <c r="F458" s="78" t="s">
        <v>90</v>
      </c>
      <c r="G458" s="78"/>
      <c r="H458" s="80">
        <v>144</v>
      </c>
      <c r="I458" s="229" t="s">
        <v>44</v>
      </c>
      <c r="J458" s="230"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33">
        <f>IF(ISBLANK(INDEX('Policy Characteristics'!F:F,MATCH($C458,'Policy Characteristics'!$C:$C,0))),"",INDEX('Policy Characteristics'!F:F,MATCH($C458,'Policy Characteristics'!$C:$C,0)))</f>
        <v>-0.3</v>
      </c>
      <c r="M458" s="233">
        <f>IF(ISBLANK(INDEX('Policy Characteristics'!G:G,MATCH($C458,'Policy Characteristics'!$C:$C,0))),"",INDEX('Policy Characteristics'!G:G,MATCH($C458,'Policy Characteristics'!$C:$C,0)))</f>
        <v>0.6</v>
      </c>
      <c r="N458" s="233">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25">
      <c r="A459" s="76" t="str">
        <f>IF(ISBLANK(INDEX('Policy Characteristics'!A:A,MATCH($C459,'Policy Characteristics'!$C:$C,0))),"",INDEX('Policy Characteristics'!A:A,MATCH($C459,'Policy Characteristics'!$C:$C,0)))</f>
        <v>Electricity Supply</v>
      </c>
      <c r="B459" s="228" t="str">
        <f>IF(ISBLANK(INDEX('Policy Characteristics'!B:B,MATCH($C459,'Policy Characteristics'!$C:$C,0))),"",INDEX('Policy Characteristics'!B:B,MATCH($C459,'Policy Characteristics'!$C:$C,0)))</f>
        <v>Reduce Plant Downtime</v>
      </c>
      <c r="C459" s="79" t="str">
        <f t="shared" si="19"/>
        <v>Percentage Reduction in Plant Downtime</v>
      </c>
      <c r="D459" s="78" t="s">
        <v>79</v>
      </c>
      <c r="E459" s="88"/>
      <c r="F459" s="78" t="s">
        <v>91</v>
      </c>
      <c r="G459" s="78"/>
      <c r="H459" s="80">
        <v>667</v>
      </c>
      <c r="I459" s="229" t="s">
        <v>44</v>
      </c>
      <c r="J459" s="230"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33">
        <f>IF(ISBLANK(INDEX('Policy Characteristics'!F:F,MATCH($C459,'Policy Characteristics'!$C:$C,0))),"",INDEX('Policy Characteristics'!F:F,MATCH($C459,'Policy Characteristics'!$C:$C,0)))</f>
        <v>-0.3</v>
      </c>
      <c r="M459" s="233">
        <f>IF(ISBLANK(INDEX('Policy Characteristics'!G:G,MATCH($C459,'Policy Characteristics'!$C:$C,0))),"",INDEX('Policy Characteristics'!G:G,MATCH($C459,'Policy Characteristics'!$C:$C,0)))</f>
        <v>0.6</v>
      </c>
      <c r="N459" s="233">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25">
      <c r="A460" s="76" t="str">
        <f>IF(ISBLANK(INDEX('Policy Characteristics'!A:A,MATCH($C460,'Policy Characteristics'!$C:$C,0))),"",INDEX('Policy Characteristics'!A:A,MATCH($C460,'Policy Characteristics'!$C:$C,0)))</f>
        <v>Electricity Supply</v>
      </c>
      <c r="B460" s="228" t="str">
        <f>IF(ISBLANK(INDEX('Policy Characteristics'!B:B,MATCH($C460,'Policy Characteristics'!$C:$C,0))),"",INDEX('Policy Characteristics'!B:B,MATCH($C460,'Policy Characteristics'!$C:$C,0)))</f>
        <v>Reduce Plant Downtime</v>
      </c>
      <c r="C460" s="79" t="str">
        <f t="shared" si="19"/>
        <v>Percentage Reduction in Plant Downtime</v>
      </c>
      <c r="D460" s="78" t="s">
        <v>80</v>
      </c>
      <c r="E460" s="88"/>
      <c r="F460" s="78" t="s">
        <v>92</v>
      </c>
      <c r="G460" s="78"/>
      <c r="H460" s="80">
        <v>670</v>
      </c>
      <c r="I460" s="229" t="s">
        <v>44</v>
      </c>
      <c r="J460" s="230"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33">
        <f>IF(ISBLANK(INDEX('Policy Characteristics'!F:F,MATCH($C460,'Policy Characteristics'!$C:$C,0))),"",INDEX('Policy Characteristics'!F:F,MATCH($C460,'Policy Characteristics'!$C:$C,0)))</f>
        <v>-0.3</v>
      </c>
      <c r="M460" s="233">
        <f>IF(ISBLANK(INDEX('Policy Characteristics'!G:G,MATCH($C460,'Policy Characteristics'!$C:$C,0))),"",INDEX('Policy Characteristics'!G:G,MATCH($C460,'Policy Characteristics'!$C:$C,0)))</f>
        <v>0.6</v>
      </c>
      <c r="N460" s="233">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25">
      <c r="A461" s="76" t="str">
        <f>IF(ISBLANK(INDEX('Policy Characteristics'!A:A,MATCH($C461,'Policy Characteristics'!$C:$C,0))),"",INDEX('Policy Characteristics'!A:A,MATCH($C461,'Policy Characteristics'!$C:$C,0)))</f>
        <v>Electricity Supply</v>
      </c>
      <c r="B461" s="228" t="str">
        <f>IF(ISBLANK(INDEX('Policy Characteristics'!B:B,MATCH($C461,'Policy Characteristics'!$C:$C,0))),"",INDEX('Policy Characteristics'!B:B,MATCH($C461,'Policy Characteristics'!$C:$C,0)))</f>
        <v>Reduce Plant Downtime</v>
      </c>
      <c r="C461" s="79" t="str">
        <f t="shared" si="19"/>
        <v>Percentage Reduction in Plant Downtime</v>
      </c>
      <c r="D461" s="78" t="s">
        <v>668</v>
      </c>
      <c r="E461" s="88"/>
      <c r="F461" s="78" t="s">
        <v>434</v>
      </c>
      <c r="G461" s="78"/>
      <c r="H461" s="80">
        <v>673</v>
      </c>
      <c r="I461" s="229" t="s">
        <v>44</v>
      </c>
      <c r="J461" s="230"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33">
        <f>IF(ISBLANK(INDEX('Policy Characteristics'!F:F,MATCH($C461,'Policy Characteristics'!$C:$C,0))),"",INDEX('Policy Characteristics'!F:F,MATCH($C461,'Policy Characteristics'!$C:$C,0)))</f>
        <v>-0.3</v>
      </c>
      <c r="M461" s="233">
        <f>IF(ISBLANK(INDEX('Policy Characteristics'!G:G,MATCH($C461,'Policy Characteristics'!$C:$C,0))),"",INDEX('Policy Characteristics'!G:G,MATCH($C461,'Policy Characteristics'!$C:$C,0)))</f>
        <v>0.6</v>
      </c>
      <c r="N461" s="233">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25">
      <c r="A462" s="76" t="str">
        <f>IF(ISBLANK(INDEX('Policy Characteristics'!A:A,MATCH($C462,'Policy Characteristics'!$C:$C,0))),"",INDEX('Policy Characteristics'!A:A,MATCH($C462,'Policy Characteristics'!$C:$C,0)))</f>
        <v>Electricity Supply</v>
      </c>
      <c r="B462" s="228" t="str">
        <f>IF(ISBLANK(INDEX('Policy Characteristics'!B:B,MATCH($C462,'Policy Characteristics'!$C:$C,0))),"",INDEX('Policy Characteristics'!B:B,MATCH($C462,'Policy Characteristics'!$C:$C,0)))</f>
        <v>Reduce Plant Downtime</v>
      </c>
      <c r="C462" s="79" t="str">
        <f t="shared" si="19"/>
        <v>Percentage Reduction in Plant Downtime</v>
      </c>
      <c r="D462" s="78" t="s">
        <v>306</v>
      </c>
      <c r="E462" s="88"/>
      <c r="F462" s="78" t="s">
        <v>308</v>
      </c>
      <c r="G462" s="78"/>
      <c r="H462" s="80">
        <v>676</v>
      </c>
      <c r="I462" s="229" t="s">
        <v>44</v>
      </c>
      <c r="J462" s="230"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33">
        <f>IF(ISBLANK(INDEX('Policy Characteristics'!F:F,MATCH($C462,'Policy Characteristics'!$C:$C,0))),"",INDEX('Policy Characteristics'!F:F,MATCH($C462,'Policy Characteristics'!$C:$C,0)))</f>
        <v>-0.3</v>
      </c>
      <c r="M462" s="233">
        <f>IF(ISBLANK(INDEX('Policy Characteristics'!G:G,MATCH($C462,'Policy Characteristics'!$C:$C,0))),"",INDEX('Policy Characteristics'!G:G,MATCH($C462,'Policy Characteristics'!$C:$C,0)))</f>
        <v>0.6</v>
      </c>
      <c r="N462" s="233">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25">
      <c r="A463" s="76" t="str">
        <f>IF(ISBLANK(INDEX('Policy Characteristics'!A:A,MATCH($C463,'Policy Characteristics'!$C:$C,0))),"",INDEX('Policy Characteristics'!A:A,MATCH($C463,'Policy Characteristics'!$C:$C,0)))</f>
        <v>Electricity Supply</v>
      </c>
      <c r="B463" s="228" t="str">
        <f>IF(ISBLANK(INDEX('Policy Characteristics'!B:B,MATCH($C463,'Policy Characteristics'!$C:$C,0))),"",INDEX('Policy Characteristics'!B:B,MATCH($C463,'Policy Characteristics'!$C:$C,0)))</f>
        <v>Reduce Plant Downtime</v>
      </c>
      <c r="C463" s="79" t="str">
        <f t="shared" si="19"/>
        <v>Percentage Reduction in Plant Downtime</v>
      </c>
      <c r="D463" s="78" t="s">
        <v>307</v>
      </c>
      <c r="E463" s="88"/>
      <c r="F463" s="78" t="s">
        <v>309</v>
      </c>
      <c r="G463" s="78"/>
      <c r="H463" s="80">
        <v>679</v>
      </c>
      <c r="I463" s="229" t="s">
        <v>44</v>
      </c>
      <c r="J463" s="230"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33">
        <f>IF(ISBLANK(INDEX('Policy Characteristics'!F:F,MATCH($C463,'Policy Characteristics'!$C:$C,0))),"",INDEX('Policy Characteristics'!F:F,MATCH($C463,'Policy Characteristics'!$C:$C,0)))</f>
        <v>-0.3</v>
      </c>
      <c r="M463" s="233">
        <f>IF(ISBLANK(INDEX('Policy Characteristics'!G:G,MATCH($C463,'Policy Characteristics'!$C:$C,0))),"",INDEX('Policy Characteristics'!G:G,MATCH($C463,'Policy Characteristics'!$C:$C,0)))</f>
        <v>0.6</v>
      </c>
      <c r="N463" s="233">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25">
      <c r="A464" s="76" t="str">
        <f>IF(ISBLANK(INDEX('Policy Characteristics'!A:A,MATCH($C464,'Policy Characteristics'!$C:$C,0))),"",INDEX('Policy Characteristics'!A:A,MATCH($C464,'Policy Characteristics'!$C:$C,0)))</f>
        <v>Electricity Supply</v>
      </c>
      <c r="B464" s="228" t="str">
        <f>IF(ISBLANK(INDEX('Policy Characteristics'!B:B,MATCH($C464,'Policy Characteristics'!$C:$C,0))),"",INDEX('Policy Characteristics'!B:B,MATCH($C464,'Policy Characteristics'!$C:$C,0)))</f>
        <v>Reduce Plant Downtime</v>
      </c>
      <c r="C464" s="79" t="str">
        <f t="shared" si="19"/>
        <v>Percentage Reduction in Plant Downtime</v>
      </c>
      <c r="D464" s="78" t="s">
        <v>442</v>
      </c>
      <c r="E464" s="88"/>
      <c r="F464" s="78" t="s">
        <v>441</v>
      </c>
      <c r="G464" s="78"/>
      <c r="H464" s="80">
        <v>182</v>
      </c>
      <c r="I464" s="229" t="s">
        <v>44</v>
      </c>
      <c r="J464" s="230"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33">
        <f>IF(ISBLANK(INDEX('Policy Characteristics'!F:F,MATCH($C464,'Policy Characteristics'!$C:$C,0))),"",INDEX('Policy Characteristics'!F:F,MATCH($C464,'Policy Characteristics'!$C:$C,0)))</f>
        <v>-0.3</v>
      </c>
      <c r="M464" s="233">
        <f>IF(ISBLANK(INDEX('Policy Characteristics'!G:G,MATCH($C464,'Policy Characteristics'!$C:$C,0))),"",INDEX('Policy Characteristics'!G:G,MATCH($C464,'Policy Characteristics'!$C:$C,0)))</f>
        <v>0.6</v>
      </c>
      <c r="N464" s="233">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25">
      <c r="A465" s="76" t="str">
        <f>IF(ISBLANK(INDEX('Policy Characteristics'!A:A,MATCH($C465,'Policy Characteristics'!$C:$C,0))),"",INDEX('Policy Characteristics'!A:A,MATCH($C465,'Policy Characteristics'!$C:$C,0)))</f>
        <v>Electricity Supply</v>
      </c>
      <c r="B465" s="228" t="str">
        <f>IF(ISBLANK(INDEX('Policy Characteristics'!B:B,MATCH($C465,'Policy Characteristics'!$C:$C,0))),"",INDEX('Policy Characteristics'!B:B,MATCH($C465,'Policy Characteristics'!$C:$C,0)))</f>
        <v>Reduce Plant Downtime</v>
      </c>
      <c r="C465" s="79" t="str">
        <f t="shared" si="19"/>
        <v>Percentage Reduction in Plant Downtime</v>
      </c>
      <c r="D465" s="78" t="s">
        <v>451</v>
      </c>
      <c r="E465" s="88"/>
      <c r="F465" s="78" t="s">
        <v>452</v>
      </c>
      <c r="H465" s="80">
        <v>684</v>
      </c>
      <c r="I465" s="229" t="s">
        <v>44</v>
      </c>
      <c r="J465" s="230"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33">
        <f>IF(ISBLANK(INDEX('Policy Characteristics'!F:F,MATCH($C465,'Policy Characteristics'!$C:$C,0))),"",INDEX('Policy Characteristics'!F:F,MATCH($C465,'Policy Characteristics'!$C:$C,0)))</f>
        <v>-0.3</v>
      </c>
      <c r="M465" s="233">
        <f>IF(ISBLANK(INDEX('Policy Characteristics'!G:G,MATCH($C465,'Policy Characteristics'!$C:$C,0))),"",INDEX('Policy Characteristics'!G:G,MATCH($C465,'Policy Characteristics'!$C:$C,0)))</f>
        <v>0.6</v>
      </c>
      <c r="N465" s="233">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25">
      <c r="A466" s="76" t="str">
        <f>IF(ISBLANK(INDEX('Policy Characteristics'!A:A,MATCH($C466,'Policy Characteristics'!$C:$C,0))),"",INDEX('Policy Characteristics'!A:A,MATCH($C466,'Policy Characteristics'!$C:$C,0)))</f>
        <v>Electricity Supply</v>
      </c>
      <c r="B466" s="228" t="str">
        <f>IF(ISBLANK(INDEX('Policy Characteristics'!B:B,MATCH($C466,'Policy Characteristics'!$C:$C,0))),"",INDEX('Policy Characteristics'!B:B,MATCH($C466,'Policy Characteristics'!$C:$C,0)))</f>
        <v>Reduce Plant Downtime</v>
      </c>
      <c r="C466" s="79" t="str">
        <f t="shared" si="19"/>
        <v>Percentage Reduction in Plant Downtime</v>
      </c>
      <c r="D466" s="78" t="s">
        <v>988</v>
      </c>
      <c r="E466" s="88"/>
      <c r="F466" s="78" t="s">
        <v>712</v>
      </c>
      <c r="G466" s="78"/>
      <c r="H466" s="80">
        <v>687</v>
      </c>
      <c r="I466" s="229" t="s">
        <v>44</v>
      </c>
      <c r="J466" s="230"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33">
        <f>IF(ISBLANK(INDEX('Policy Characteristics'!F:F,MATCH($C466,'Policy Characteristics'!$C:$C,0))),"",INDEX('Policy Characteristics'!F:F,MATCH($C466,'Policy Characteristics'!$C:$C,0)))</f>
        <v>-0.3</v>
      </c>
      <c r="M466" s="233">
        <f>IF(ISBLANK(INDEX('Policy Characteristics'!G:G,MATCH($C466,'Policy Characteristics'!$C:$C,0))),"",INDEX('Policy Characteristics'!G:G,MATCH($C466,'Policy Characteristics'!$C:$C,0)))</f>
        <v>0.6</v>
      </c>
      <c r="N466" s="233">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25">
      <c r="A467" s="76" t="str">
        <f>IF(ISBLANK(INDEX('Policy Characteristics'!A:A,MATCH($C467,'Policy Characteristics'!$C:$C,0))),"",INDEX('Policy Characteristics'!A:A,MATCH($C467,'Policy Characteristics'!$C:$C,0)))</f>
        <v>Electricity Supply</v>
      </c>
      <c r="B467" s="228" t="str">
        <f>IF(ISBLANK(INDEX('Policy Characteristics'!B:B,MATCH($C467,'Policy Characteristics'!$C:$C,0))),"",INDEX('Policy Characteristics'!B:B,MATCH($C467,'Policy Characteristics'!$C:$C,0)))</f>
        <v>Reduce Plant Downtime</v>
      </c>
      <c r="C467" s="79" t="str">
        <f t="shared" si="19"/>
        <v>Percentage Reduction in Plant Downtime</v>
      </c>
      <c r="D467" s="78" t="s">
        <v>989</v>
      </c>
      <c r="E467" s="88"/>
      <c r="F467" s="78" t="s">
        <v>832</v>
      </c>
      <c r="G467" s="78"/>
      <c r="H467" s="80">
        <v>690</v>
      </c>
      <c r="I467" s="229" t="s">
        <v>44</v>
      </c>
      <c r="J467" s="230"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33">
        <f>IF(ISBLANK(INDEX('Policy Characteristics'!F:F,MATCH($C467,'Policy Characteristics'!$C:$C,0))),"",INDEX('Policy Characteristics'!F:F,MATCH($C467,'Policy Characteristics'!$C:$C,0)))</f>
        <v>-0.3</v>
      </c>
      <c r="M467" s="233">
        <f>IF(ISBLANK(INDEX('Policy Characteristics'!G:G,MATCH($C467,'Policy Characteristics'!$C:$C,0))),"",INDEX('Policy Characteristics'!G:G,MATCH($C467,'Policy Characteristics'!$C:$C,0)))</f>
        <v>0.6</v>
      </c>
      <c r="N467" s="233">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25">
      <c r="A468" s="76" t="str">
        <f>IF(ISBLANK(INDEX('Policy Characteristics'!A:A,MATCH($C468,'Policy Characteristics'!$C:$C,0))),"",INDEX('Policy Characteristics'!A:A,MATCH($C468,'Policy Characteristics'!$C:$C,0)))</f>
        <v>Electricity Supply</v>
      </c>
      <c r="B468" s="228" t="str">
        <f>IF(ISBLANK(INDEX('Policy Characteristics'!B:B,MATCH($C468,'Policy Characteristics'!$C:$C,0))),"",INDEX('Policy Characteristics'!B:B,MATCH($C468,'Policy Characteristics'!$C:$C,0)))</f>
        <v>Reduce Plant Downtime</v>
      </c>
      <c r="C468" s="79" t="str">
        <f t="shared" si="19"/>
        <v>Percentage Reduction in Plant Downtime</v>
      </c>
      <c r="D468" s="78" t="s">
        <v>990</v>
      </c>
      <c r="E468" s="88"/>
      <c r="F468" s="78" t="s">
        <v>714</v>
      </c>
      <c r="G468" s="78"/>
      <c r="H468" s="80">
        <v>1782</v>
      </c>
      <c r="I468" s="229" t="s">
        <v>44</v>
      </c>
      <c r="J468" s="230"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33">
        <f>IF(ISBLANK(INDEX('Policy Characteristics'!F:F,MATCH($C468,'Policy Characteristics'!$C:$C,0))),"",INDEX('Policy Characteristics'!F:F,MATCH($C468,'Policy Characteristics'!$C:$C,0)))</f>
        <v>-0.3</v>
      </c>
      <c r="M468" s="233">
        <f>IF(ISBLANK(INDEX('Policy Characteristics'!G:G,MATCH($C468,'Policy Characteristics'!$C:$C,0))),"",INDEX('Policy Characteristics'!G:G,MATCH($C468,'Policy Characteristics'!$C:$C,0)))</f>
        <v>0.6</v>
      </c>
      <c r="N468" s="233">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25">
      <c r="A469" s="76" t="str">
        <f>IF(ISBLANK(INDEX('Policy Characteristics'!A:A,MATCH($C469,'Policy Characteristics'!$C:$C,0))),"",INDEX('Policy Characteristics'!A:A,MATCH($C469,'Policy Characteristics'!$C:$C,0)))</f>
        <v>Electricity Supply</v>
      </c>
      <c r="B469" s="228" t="str">
        <f>IF(ISBLANK(INDEX('Policy Characteristics'!B:B,MATCH($C469,'Policy Characteristics'!$C:$C,0))),"",INDEX('Policy Characteristics'!B:B,MATCH($C469,'Policy Characteristics'!$C:$C,0)))</f>
        <v>Reduce Plant Downtime</v>
      </c>
      <c r="C469" s="79" t="str">
        <f t="shared" si="19"/>
        <v>Percentage Reduction in Plant Downtime</v>
      </c>
      <c r="D469" s="78" t="s">
        <v>1659</v>
      </c>
      <c r="E469" s="88"/>
      <c r="F469" s="78" t="s">
        <v>1666</v>
      </c>
      <c r="G469" s="78"/>
      <c r="H469" s="80">
        <v>1783</v>
      </c>
      <c r="I469" s="229" t="s">
        <v>44</v>
      </c>
      <c r="J469" s="230"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33">
        <f>IF(ISBLANK(INDEX('Policy Characteristics'!F:F,MATCH($C469,'Policy Characteristics'!$C:$C,0))),"",INDEX('Policy Characteristics'!F:F,MATCH($C469,'Policy Characteristics'!$C:$C,0)))</f>
        <v>-0.3</v>
      </c>
      <c r="M469" s="233">
        <f>IF(ISBLANK(INDEX('Policy Characteristics'!G:G,MATCH($C469,'Policy Characteristics'!$C:$C,0))),"",INDEX('Policy Characteristics'!G:G,MATCH($C469,'Policy Characteristics'!$C:$C,0)))</f>
        <v>0.6</v>
      </c>
      <c r="N469" s="233">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25">
      <c r="A470" s="76" t="str">
        <f>IF(ISBLANK(INDEX('Policy Characteristics'!A:A,MATCH($C470,'Policy Characteristics'!$C:$C,0))),"",INDEX('Policy Characteristics'!A:A,MATCH($C470,'Policy Characteristics'!$C:$C,0)))</f>
        <v>Electricity Supply</v>
      </c>
      <c r="B470" s="228" t="str">
        <f>IF(ISBLANK(INDEX('Policy Characteristics'!B:B,MATCH($C470,'Policy Characteristics'!$C:$C,0))),"",INDEX('Policy Characteristics'!B:B,MATCH($C470,'Policy Characteristics'!$C:$C,0)))</f>
        <v>Reduce Plant Downtime</v>
      </c>
      <c r="C470" s="79" t="str">
        <f t="shared" si="19"/>
        <v>Percentage Reduction in Plant Downtime</v>
      </c>
      <c r="D470" s="78" t="s">
        <v>1662</v>
      </c>
      <c r="E470" s="88"/>
      <c r="F470" s="78" t="s">
        <v>1667</v>
      </c>
      <c r="G470" s="78"/>
      <c r="H470" s="80">
        <v>1784</v>
      </c>
      <c r="I470" s="229" t="s">
        <v>44</v>
      </c>
      <c r="J470" s="230"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33">
        <f>IF(ISBLANK(INDEX('Policy Characteristics'!F:F,MATCH($C470,'Policy Characteristics'!$C:$C,0))),"",INDEX('Policy Characteristics'!F:F,MATCH($C470,'Policy Characteristics'!$C:$C,0)))</f>
        <v>-0.3</v>
      </c>
      <c r="M470" s="233">
        <f>IF(ISBLANK(INDEX('Policy Characteristics'!G:G,MATCH($C470,'Policy Characteristics'!$C:$C,0))),"",INDEX('Policy Characteristics'!G:G,MATCH($C470,'Policy Characteristics'!$C:$C,0)))</f>
        <v>0.6</v>
      </c>
      <c r="N470" s="233">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25">
      <c r="A471" s="76" t="str">
        <f>IF(ISBLANK(INDEX('Policy Characteristics'!A:A,MATCH($C471,'Policy Characteristics'!$C:$C,0))),"",INDEX('Policy Characteristics'!A:A,MATCH($C471,'Policy Characteristics'!$C:$C,0)))</f>
        <v>Electricity Supply</v>
      </c>
      <c r="B471" s="228" t="str">
        <f>IF(ISBLANK(INDEX('Policy Characteristics'!B:B,MATCH($C471,'Policy Characteristics'!$C:$C,0))),"",INDEX('Policy Characteristics'!B:B,MATCH($C471,'Policy Characteristics'!$C:$C,0)))</f>
        <v>Reduce Plant Downtime</v>
      </c>
      <c r="C471" s="79" t="str">
        <f t="shared" si="19"/>
        <v>Percentage Reduction in Plant Downtime</v>
      </c>
      <c r="D471" s="78" t="s">
        <v>1663</v>
      </c>
      <c r="E471" s="88"/>
      <c r="F471" s="78" t="s">
        <v>1668</v>
      </c>
      <c r="G471" s="78"/>
      <c r="H471" s="80">
        <v>1785</v>
      </c>
      <c r="I471" s="229" t="s">
        <v>44</v>
      </c>
      <c r="J471" s="230"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33">
        <f>IF(ISBLANK(INDEX('Policy Characteristics'!F:F,MATCH($C471,'Policy Characteristics'!$C:$C,0))),"",INDEX('Policy Characteristics'!F:F,MATCH($C471,'Policy Characteristics'!$C:$C,0)))</f>
        <v>-0.3</v>
      </c>
      <c r="M471" s="233">
        <f>IF(ISBLANK(INDEX('Policy Characteristics'!G:G,MATCH($C471,'Policy Characteristics'!$C:$C,0))),"",INDEX('Policy Characteristics'!G:G,MATCH($C471,'Policy Characteristics'!$C:$C,0)))</f>
        <v>0.6</v>
      </c>
      <c r="N471" s="233">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25">
      <c r="A472" s="76" t="str">
        <f>IF(ISBLANK(INDEX('Policy Characteristics'!A:A,MATCH($C472,'Policy Characteristics'!$C:$C,0))),"",INDEX('Policy Characteristics'!A:A,MATCH($C472,'Policy Characteristics'!$C:$C,0)))</f>
        <v>Electricity Supply</v>
      </c>
      <c r="B472" s="228" t="str">
        <f>IF(ISBLANK(INDEX('Policy Characteristics'!B:B,MATCH($C472,'Policy Characteristics'!$C:$C,0))),"",INDEX('Policy Characteristics'!B:B,MATCH($C472,'Policy Characteristics'!$C:$C,0)))</f>
        <v>Reduce Plant Downtime</v>
      </c>
      <c r="C472" s="79" t="str">
        <f t="shared" si="19"/>
        <v>Percentage Reduction in Plant Downtime</v>
      </c>
      <c r="D472" s="78" t="s">
        <v>1664</v>
      </c>
      <c r="E472" s="88"/>
      <c r="F472" s="78" t="s">
        <v>1669</v>
      </c>
      <c r="G472" s="78"/>
      <c r="H472" s="80">
        <v>1786</v>
      </c>
      <c r="I472" s="229" t="s">
        <v>44</v>
      </c>
      <c r="J472" s="230"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33">
        <f>IF(ISBLANK(INDEX('Policy Characteristics'!F:F,MATCH($C472,'Policy Characteristics'!$C:$C,0))),"",INDEX('Policy Characteristics'!F:F,MATCH($C472,'Policy Characteristics'!$C:$C,0)))</f>
        <v>-0.3</v>
      </c>
      <c r="M472" s="233">
        <f>IF(ISBLANK(INDEX('Policy Characteristics'!G:G,MATCH($C472,'Policy Characteristics'!$C:$C,0))),"",INDEX('Policy Characteristics'!G:G,MATCH($C472,'Policy Characteristics'!$C:$C,0)))</f>
        <v>0.6</v>
      </c>
      <c r="N472" s="233">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25">
      <c r="A473" s="76" t="str">
        <f>IF(ISBLANK(INDEX('Policy Characteristics'!A:A,MATCH($C473,'Policy Characteristics'!$C:$C,0))),"",INDEX('Policy Characteristics'!A:A,MATCH($C473,'Policy Characteristics'!$C:$C,0)))</f>
        <v>Electricity Supply</v>
      </c>
      <c r="B473" s="228" t="str">
        <f>IF(ISBLANK(INDEX('Policy Characteristics'!B:B,MATCH($C473,'Policy Characteristics'!$C:$C,0))),"",INDEX('Policy Characteristics'!B:B,MATCH($C473,'Policy Characteristics'!$C:$C,0)))</f>
        <v>Reduce Plant Downtime</v>
      </c>
      <c r="C473" s="79" t="str">
        <f t="shared" si="19"/>
        <v>Percentage Reduction in Plant Downtime</v>
      </c>
      <c r="D473" s="78" t="s">
        <v>1665</v>
      </c>
      <c r="E473" s="88"/>
      <c r="F473" s="78" t="s">
        <v>1670</v>
      </c>
      <c r="G473" s="78"/>
      <c r="H473" s="80">
        <v>1787</v>
      </c>
      <c r="I473" s="229" t="s">
        <v>44</v>
      </c>
      <c r="J473" s="230"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33">
        <f>IF(ISBLANK(INDEX('Policy Characteristics'!F:F,MATCH($C473,'Policy Characteristics'!$C:$C,0))),"",INDEX('Policy Characteristics'!F:F,MATCH($C473,'Policy Characteristics'!$C:$C,0)))</f>
        <v>-0.3</v>
      </c>
      <c r="M473" s="233">
        <f>IF(ISBLANK(INDEX('Policy Characteristics'!G:G,MATCH($C473,'Policy Characteristics'!$C:$C,0))),"",INDEX('Policy Characteristics'!G:G,MATCH($C473,'Policy Characteristics'!$C:$C,0)))</f>
        <v>0.6</v>
      </c>
      <c r="N473" s="233">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25">
      <c r="A474" s="76" t="str">
        <f>IF(ISBLANK(INDEX('Policy Characteristics'!A:A,MATCH($C474,'Policy Characteristics'!$C:$C,0))),"",INDEX('Policy Characteristics'!A:A,MATCH($C474,'Policy Characteristics'!$C:$C,0)))</f>
        <v>Electricity Supply</v>
      </c>
      <c r="B474" s="228" t="str">
        <f>IF(ISBLANK(INDEX('Policy Characteristics'!B:B,MATCH($C474,'Policy Characteristics'!$C:$C,0))),"",INDEX('Policy Characteristics'!B:B,MATCH($C474,'Policy Characteristics'!$C:$C,0)))</f>
        <v>Reduce Plant Downtime</v>
      </c>
      <c r="C474" s="79" t="str">
        <f t="shared" si="19"/>
        <v>Percentage Reduction in Plant Downtime</v>
      </c>
      <c r="D474" s="78" t="s">
        <v>1752</v>
      </c>
      <c r="E474" s="88"/>
      <c r="F474" s="78" t="s">
        <v>1750</v>
      </c>
      <c r="G474" s="78"/>
      <c r="H474" s="80">
        <v>1788</v>
      </c>
      <c r="I474" s="229" t="s">
        <v>44</v>
      </c>
      <c r="J474" s="230"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33">
        <f>IF(ISBLANK(INDEX('Policy Characteristics'!F:F,MATCH($C474,'Policy Characteristics'!$C:$C,0))),"",INDEX('Policy Characteristics'!F:F,MATCH($C474,'Policy Characteristics'!$C:$C,0)))</f>
        <v>-0.3</v>
      </c>
      <c r="M474" s="233">
        <f>IF(ISBLANK(INDEX('Policy Characteristics'!G:G,MATCH($C474,'Policy Characteristics'!$C:$C,0))),"",INDEX('Policy Characteristics'!G:G,MATCH($C474,'Policy Characteristics'!$C:$C,0)))</f>
        <v>0.6</v>
      </c>
      <c r="N474" s="233">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25">
      <c r="A475" s="76" t="str">
        <f>IF(ISBLANK(INDEX('Policy Characteristics'!A:A,MATCH($C475,'Policy Characteristics'!$C:$C,0))),"",INDEX('Policy Characteristics'!A:A,MATCH($C475,'Policy Characteristics'!$C:$C,0)))</f>
        <v>Electricity Supply</v>
      </c>
      <c r="B475" s="228" t="str">
        <f>IF(ISBLANK(INDEX('Policy Characteristics'!B:B,MATCH($C475,'Policy Characteristics'!$C:$C,0))),"",INDEX('Policy Characteristics'!B:B,MATCH($C475,'Policy Characteristics'!$C:$C,0)))</f>
        <v>Reduce Plant Downtime</v>
      </c>
      <c r="C475" s="79" t="str">
        <f t="shared" si="19"/>
        <v>Percentage Reduction in Plant Downtime</v>
      </c>
      <c r="D475" s="78" t="s">
        <v>1753</v>
      </c>
      <c r="E475" s="88"/>
      <c r="F475" s="78" t="s">
        <v>1751</v>
      </c>
      <c r="G475" s="78"/>
      <c r="H475" s="80">
        <v>2242</v>
      </c>
      <c r="I475" s="229" t="s">
        <v>44</v>
      </c>
      <c r="J475" s="230"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33">
        <f>IF(ISBLANK(INDEX('Policy Characteristics'!F:F,MATCH($C475,'Policy Characteristics'!$C:$C,0))),"",INDEX('Policy Characteristics'!F:F,MATCH($C475,'Policy Characteristics'!$C:$C,0)))</f>
        <v>-0.3</v>
      </c>
      <c r="M475" s="233">
        <f>IF(ISBLANK(INDEX('Policy Characteristics'!G:G,MATCH($C475,'Policy Characteristics'!$C:$C,0))),"",INDEX('Policy Characteristics'!G:G,MATCH($C475,'Policy Characteristics'!$C:$C,0)))</f>
        <v>0.6</v>
      </c>
      <c r="N475" s="233">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76" t="str">
        <f>IF(ISBLANK(INDEX('Policy Characteristics'!K:K,MATCH($C475,'Policy Characteristics'!$C:$C,0))),"",INDEX('Policy Characteristics'!K:K,MATCH($C475,'Policy Characteristics'!$C:$C,0)))</f>
        <v>electricity-sector-main.html#red-downtime</v>
      </c>
      <c r="R475" s="76"/>
    </row>
    <row r="476" spans="1:18" s="143" customFormat="1" x14ac:dyDescent="0.25">
      <c r="A476" s="76" t="str">
        <f>IF(ISBLANK(INDEX('Policy Characteristics'!A:A,MATCH($C476,'Policy Characteristics'!$C:$C,0))),"",INDEX('Policy Characteristics'!A:A,MATCH($C476,'Policy Characteristics'!$C:$C,0)))</f>
        <v>Electricity Supply</v>
      </c>
      <c r="B476" s="228"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29" t="s">
        <v>43</v>
      </c>
      <c r="J476" s="230"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33">
        <f>IF(ISBLANK(INDEX('Policy Characteristics'!F:F,MATCH($C476,'Policy Characteristics'!$C:$C,0))),"",INDEX('Policy Characteristics'!F:F,MATCH($C476,'Policy Characteristics'!$C:$C,0)))</f>
        <v>0</v>
      </c>
      <c r="M476" s="233">
        <f>IF(ISBLANK(INDEX('Policy Characteristics'!G:G,MATCH($C476,'Policy Characteristics'!$C:$C,0))),"",INDEX('Policy Characteristics'!G:G,MATCH($C476,'Policy Characteristics'!$C:$C,0)))</f>
        <v>0.9</v>
      </c>
      <c r="N476" s="233">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25">
      <c r="A477" s="76" t="str">
        <f>IF(ISBLANK(INDEX('Policy Characteristics'!A:A,MATCH($C477,'Policy Characteristics'!$C:$C,0))),"",INDEX('Policy Characteristics'!A:A,MATCH($C477,'Policy Characteristics'!$C:$C,0)))</f>
        <v>Electricity Supply</v>
      </c>
      <c r="B477" s="228"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29" t="s">
        <v>43</v>
      </c>
      <c r="J477" s="230"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33">
        <f>IF(ISBLANK(INDEX('Policy Characteristics'!F:F,MATCH($C477,'Policy Characteristics'!$C:$C,0))),"",INDEX('Policy Characteristics'!F:F,MATCH($C477,'Policy Characteristics'!$C:$C,0)))</f>
        <v>0</v>
      </c>
      <c r="M477" s="233">
        <f>IF(ISBLANK(INDEX('Policy Characteristics'!G:G,MATCH($C477,'Policy Characteristics'!$C:$C,0))),"",INDEX('Policy Characteristics'!G:G,MATCH($C477,'Policy Characteristics'!$C:$C,0)))</f>
        <v>0.9</v>
      </c>
      <c r="N477" s="233">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25">
      <c r="A478" s="76" t="str">
        <f>IF(ISBLANK(INDEX('Policy Characteristics'!A:A,MATCH($C478,'Policy Characteristics'!$C:$C,0))),"",INDEX('Policy Characteristics'!A:A,MATCH($C478,'Policy Characteristics'!$C:$C,0)))</f>
        <v>Electricity Supply</v>
      </c>
      <c r="B478" s="228"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29" t="s">
        <v>43</v>
      </c>
      <c r="J478" s="230"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33">
        <f>IF(ISBLANK(INDEX('Policy Characteristics'!F:F,MATCH($C478,'Policy Characteristics'!$C:$C,0))),"",INDEX('Policy Characteristics'!F:F,MATCH($C478,'Policy Characteristics'!$C:$C,0)))</f>
        <v>0</v>
      </c>
      <c r="M478" s="233">
        <f>IF(ISBLANK(INDEX('Policy Characteristics'!G:G,MATCH($C478,'Policy Characteristics'!$C:$C,0))),"",INDEX('Policy Characteristics'!G:G,MATCH($C478,'Policy Characteristics'!$C:$C,0)))</f>
        <v>0.9</v>
      </c>
      <c r="N478" s="233">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25">
      <c r="A479" s="76" t="str">
        <f>IF(ISBLANK(INDEX('Policy Characteristics'!A:A,MATCH($C479,'Policy Characteristics'!$C:$C,0))),"",INDEX('Policy Characteristics'!A:A,MATCH($C479,'Policy Characteristics'!$C:$C,0)))</f>
        <v>Electricity Supply</v>
      </c>
      <c r="B479" s="228"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29" t="s">
        <v>43</v>
      </c>
      <c r="J479" s="230"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33">
        <f>IF(ISBLANK(INDEX('Policy Characteristics'!F:F,MATCH($C479,'Policy Characteristics'!$C:$C,0))),"",INDEX('Policy Characteristics'!F:F,MATCH($C479,'Policy Characteristics'!$C:$C,0)))</f>
        <v>0</v>
      </c>
      <c r="M479" s="233">
        <f>IF(ISBLANK(INDEX('Policy Characteristics'!G:G,MATCH($C479,'Policy Characteristics'!$C:$C,0))),"",INDEX('Policy Characteristics'!G:G,MATCH($C479,'Policy Characteristics'!$C:$C,0)))</f>
        <v>0.4</v>
      </c>
      <c r="N479" s="233">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25">
      <c r="A480" s="76" t="str">
        <f>IF(ISBLANK(INDEX('Policy Characteristics'!A:A,MATCH($C480,'Policy Characteristics'!$C:$C,0))),"",INDEX('Policy Characteristics'!A:A,MATCH($C480,'Policy Characteristics'!$C:$C,0)))</f>
        <v>Electricity Supply</v>
      </c>
      <c r="B480" s="228"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29" t="s">
        <v>44</v>
      </c>
      <c r="J480" s="230"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33">
        <f>IF(ISBLANK(INDEX('Policy Characteristics'!F:F,MATCH($C480,'Policy Characteristics'!$C:$C,0))),"",INDEX('Policy Characteristics'!F:F,MATCH($C480,'Policy Characteristics'!$C:$C,0)))</f>
        <v>0</v>
      </c>
      <c r="M480" s="233">
        <f>IF(ISBLANK(INDEX('Policy Characteristics'!G:G,MATCH($C480,'Policy Characteristics'!$C:$C,0))),"",INDEX('Policy Characteristics'!G:G,MATCH($C480,'Policy Characteristics'!$C:$C,0)))</f>
        <v>0.95</v>
      </c>
      <c r="N480" s="233">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25">
      <c r="A481" s="76" t="str">
        <f>IF(ISBLANK(INDEX('Policy Characteristics'!A:A,MATCH($C481,'Policy Characteristics'!$C:$C,0))),"",INDEX('Policy Characteristics'!A:A,MATCH($C481,'Policy Characteristics'!$C:$C,0)))</f>
        <v>Electricity Supply</v>
      </c>
      <c r="B481" s="228" t="str">
        <f>IF(ISBLANK(INDEX('Policy Characteristics'!B:B,MATCH($C481,'Policy Characteristics'!$C:$C,0))),"",INDEX('Policy Characteristics'!B:B,MATCH($C481,'Policy Characteristics'!$C:$C,0)))</f>
        <v>Subsidy for Capacity Construction</v>
      </c>
      <c r="C481" s="79" t="str">
        <f>C$480</f>
        <v>Perc Subsidy for Elec Capacity Construction</v>
      </c>
      <c r="D481" s="78" t="s">
        <v>1660</v>
      </c>
      <c r="E481" s="88"/>
      <c r="F481" s="78" t="s">
        <v>1601</v>
      </c>
      <c r="G481" s="78"/>
      <c r="H481" s="80">
        <v>692</v>
      </c>
      <c r="I481" s="229" t="s">
        <v>44</v>
      </c>
      <c r="J481" s="230"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33">
        <f>IF(ISBLANK(INDEX('Policy Characteristics'!F:F,MATCH($C481,'Policy Characteristics'!$C:$C,0))),"",INDEX('Policy Characteristics'!F:F,MATCH($C481,'Policy Characteristics'!$C:$C,0)))</f>
        <v>0</v>
      </c>
      <c r="M481" s="233">
        <f>IF(ISBLANK(INDEX('Policy Characteristics'!G:G,MATCH($C481,'Policy Characteristics'!$C:$C,0))),"",INDEX('Policy Characteristics'!G:G,MATCH($C481,'Policy Characteristics'!$C:$C,0)))</f>
        <v>0.95</v>
      </c>
      <c r="N481" s="233">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25">
      <c r="A482" s="76" t="str">
        <f>IF(ISBLANK(INDEX('Policy Characteristics'!A:A,MATCH($C482,'Policy Characteristics'!$C:$C,0))),"",INDEX('Policy Characteristics'!A:A,MATCH($C482,'Policy Characteristics'!$C:$C,0)))</f>
        <v>Electricity Supply</v>
      </c>
      <c r="B482" s="228"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1661</v>
      </c>
      <c r="E482" s="88"/>
      <c r="F482" s="78" t="s">
        <v>1602</v>
      </c>
      <c r="G482" s="78"/>
      <c r="H482" s="80">
        <v>1789</v>
      </c>
      <c r="I482" s="229" t="s">
        <v>44</v>
      </c>
      <c r="J482" s="230"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33">
        <f>IF(ISBLANK(INDEX('Policy Characteristics'!F:F,MATCH($C482,'Policy Characteristics'!$C:$C,0))),"",INDEX('Policy Characteristics'!F:F,MATCH($C482,'Policy Characteristics'!$C:$C,0)))</f>
        <v>0</v>
      </c>
      <c r="M482" s="233">
        <f>IF(ISBLANK(INDEX('Policy Characteristics'!G:G,MATCH($C482,'Policy Characteristics'!$C:$C,0))),"",INDEX('Policy Characteristics'!G:G,MATCH($C482,'Policy Characteristics'!$C:$C,0)))</f>
        <v>0.95</v>
      </c>
      <c r="N482" s="233">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25">
      <c r="A483" s="76" t="str">
        <f>IF(ISBLANK(INDEX('Policy Characteristics'!A:A,MATCH($C483,'Policy Characteristics'!$C:$C,0))),"",INDEX('Policy Characteristics'!A:A,MATCH($C483,'Policy Characteristics'!$C:$C,0)))</f>
        <v>Electricity Supply</v>
      </c>
      <c r="B483" s="228"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1671</v>
      </c>
      <c r="G483" s="78"/>
      <c r="H483" s="80">
        <v>517</v>
      </c>
      <c r="I483" s="229" t="s">
        <v>43</v>
      </c>
      <c r="J483" s="230"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33">
        <f>IF(ISBLANK(INDEX('Policy Characteristics'!F:F,MATCH($C483,'Policy Characteristics'!$C:$C,0))),"",INDEX('Policy Characteristics'!F:F,MATCH($C483,'Policy Characteristics'!$C:$C,0)))</f>
        <v>0</v>
      </c>
      <c r="M483" s="233">
        <f>IF(ISBLANK(INDEX('Policy Characteristics'!G:G,MATCH($C483,'Policy Characteristics'!$C:$C,0))),"",INDEX('Policy Characteristics'!G:G,MATCH($C483,'Policy Characteristics'!$C:$C,0)))</f>
        <v>0.95</v>
      </c>
      <c r="N483" s="233">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25">
      <c r="A484" s="76" t="str">
        <f>IF(ISBLANK(INDEX('Policy Characteristics'!A:A,MATCH($C484,'Policy Characteristics'!$C:$C,0))),"",INDEX('Policy Characteristics'!A:A,MATCH($C484,'Policy Characteristics'!$C:$C,0)))</f>
        <v>Electricity Supply</v>
      </c>
      <c r="B484" s="228"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29" t="s">
        <v>44</v>
      </c>
      <c r="J484" s="230"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33">
        <f>IF(ISBLANK(INDEX('Policy Characteristics'!F:F,MATCH($C484,'Policy Characteristics'!$C:$C,0))),"",INDEX('Policy Characteristics'!F:F,MATCH($C484,'Policy Characteristics'!$C:$C,0)))</f>
        <v>0</v>
      </c>
      <c r="M484" s="233">
        <f>IF(ISBLANK(INDEX('Policy Characteristics'!G:G,MATCH($C484,'Policy Characteristics'!$C:$C,0))),"",INDEX('Policy Characteristics'!G:G,MATCH($C484,'Policy Characteristics'!$C:$C,0)))</f>
        <v>0.95</v>
      </c>
      <c r="N484" s="233">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25">
      <c r="A485" s="76" t="str">
        <f>IF(ISBLANK(INDEX('Policy Characteristics'!A:A,MATCH($C485,'Policy Characteristics'!$C:$C,0))),"",INDEX('Policy Characteristics'!A:A,MATCH($C485,'Policy Characteristics'!$C:$C,0)))</f>
        <v>Electricity Supply</v>
      </c>
      <c r="B485" s="228"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29" t="s">
        <v>43</v>
      </c>
      <c r="J485" s="230"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33">
        <f>IF(ISBLANK(INDEX('Policy Characteristics'!F:F,MATCH($C485,'Policy Characteristics'!$C:$C,0))),"",INDEX('Policy Characteristics'!F:F,MATCH($C485,'Policy Characteristics'!$C:$C,0)))</f>
        <v>0</v>
      </c>
      <c r="M485" s="233">
        <f>IF(ISBLANK(INDEX('Policy Characteristics'!G:G,MATCH($C485,'Policy Characteristics'!$C:$C,0))),"",INDEX('Policy Characteristics'!G:G,MATCH($C485,'Policy Characteristics'!$C:$C,0)))</f>
        <v>0.95</v>
      </c>
      <c r="N485" s="233">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25">
      <c r="A486" s="76" t="str">
        <f>IF(ISBLANK(INDEX('Policy Characteristics'!A:A,MATCH($C486,'Policy Characteristics'!$C:$C,0))),"",INDEX('Policy Characteristics'!A:A,MATCH($C486,'Policy Characteristics'!$C:$C,0)))</f>
        <v>Electricity Supply</v>
      </c>
      <c r="B486" s="228"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29" t="s">
        <v>43</v>
      </c>
      <c r="J486" s="230"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33">
        <f>IF(ISBLANK(INDEX('Policy Characteristics'!F:F,MATCH($C486,'Policy Characteristics'!$C:$C,0))),"",INDEX('Policy Characteristics'!F:F,MATCH($C486,'Policy Characteristics'!$C:$C,0)))</f>
        <v>0</v>
      </c>
      <c r="M486" s="233">
        <f>IF(ISBLANK(INDEX('Policy Characteristics'!G:G,MATCH($C486,'Policy Characteristics'!$C:$C,0))),"",INDEX('Policy Characteristics'!G:G,MATCH($C486,'Policy Characteristics'!$C:$C,0)))</f>
        <v>0.95</v>
      </c>
      <c r="N486" s="233">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25">
      <c r="A487" s="76" t="str">
        <f>IF(ISBLANK(INDEX('Policy Characteristics'!A:A,MATCH($C487,'Policy Characteristics'!$C:$C,0))),"",INDEX('Policy Characteristics'!A:A,MATCH($C487,'Policy Characteristics'!$C:$C,0)))</f>
        <v>Electricity Supply</v>
      </c>
      <c r="B487" s="228"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29" t="s">
        <v>43</v>
      </c>
      <c r="J487" s="230"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33">
        <f>IF(ISBLANK(INDEX('Policy Characteristics'!F:F,MATCH($C487,'Policy Characteristics'!$C:$C,0))),"",INDEX('Policy Characteristics'!F:F,MATCH($C487,'Policy Characteristics'!$C:$C,0)))</f>
        <v>0</v>
      </c>
      <c r="M487" s="233">
        <f>IF(ISBLANK(INDEX('Policy Characteristics'!G:G,MATCH($C487,'Policy Characteristics'!$C:$C,0))),"",INDEX('Policy Characteristics'!G:G,MATCH($C487,'Policy Characteristics'!$C:$C,0)))</f>
        <v>0.95</v>
      </c>
      <c r="N487" s="233">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25">
      <c r="A488" s="76" t="str">
        <f>IF(ISBLANK(INDEX('Policy Characteristics'!A:A,MATCH($C488,'Policy Characteristics'!$C:$C,0))),"",INDEX('Policy Characteristics'!A:A,MATCH($C488,'Policy Characteristics'!$C:$C,0)))</f>
        <v>Electricity Supply</v>
      </c>
      <c r="B488" s="228"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29" t="s">
        <v>43</v>
      </c>
      <c r="J488" s="230"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33">
        <f>IF(ISBLANK(INDEX('Policy Characteristics'!F:F,MATCH($C488,'Policy Characteristics'!$C:$C,0))),"",INDEX('Policy Characteristics'!F:F,MATCH($C488,'Policy Characteristics'!$C:$C,0)))</f>
        <v>0</v>
      </c>
      <c r="M488" s="233">
        <f>IF(ISBLANK(INDEX('Policy Characteristics'!G:G,MATCH($C488,'Policy Characteristics'!$C:$C,0))),"",INDEX('Policy Characteristics'!G:G,MATCH($C488,'Policy Characteristics'!$C:$C,0)))</f>
        <v>0.95</v>
      </c>
      <c r="N488" s="233">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25">
      <c r="A489" s="76" t="str">
        <f>IF(ISBLANK(INDEX('Policy Characteristics'!A:A,MATCH($C489,'Policy Characteristics'!$C:$C,0))),"",INDEX('Policy Characteristics'!A:A,MATCH($C489,'Policy Characteristics'!$C:$C,0)))</f>
        <v>Electricity Supply</v>
      </c>
      <c r="B489" s="228"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29" t="s">
        <v>43</v>
      </c>
      <c r="J489" s="230"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33">
        <f>IF(ISBLANK(INDEX('Policy Characteristics'!F:F,MATCH($C489,'Policy Characteristics'!$C:$C,0))),"",INDEX('Policy Characteristics'!F:F,MATCH($C489,'Policy Characteristics'!$C:$C,0)))</f>
        <v>0</v>
      </c>
      <c r="M489" s="233">
        <f>IF(ISBLANK(INDEX('Policy Characteristics'!G:G,MATCH($C489,'Policy Characteristics'!$C:$C,0))),"",INDEX('Policy Characteristics'!G:G,MATCH($C489,'Policy Characteristics'!$C:$C,0)))</f>
        <v>0.95</v>
      </c>
      <c r="N489" s="233">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25">
      <c r="A490" s="76" t="str">
        <f>IF(ISBLANK(INDEX('Policy Characteristics'!A:A,MATCH($C490,'Policy Characteristics'!$C:$C,0))),"",INDEX('Policy Characteristics'!A:A,MATCH($C490,'Policy Characteristics'!$C:$C,0)))</f>
        <v>Electricity Supply</v>
      </c>
      <c r="B490" s="228"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29" t="s">
        <v>44</v>
      </c>
      <c r="J490" s="230"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33">
        <f>IF(ISBLANK(INDEX('Policy Characteristics'!F:F,MATCH($C490,'Policy Characteristics'!$C:$C,0))),"",INDEX('Policy Characteristics'!F:F,MATCH($C490,'Policy Characteristics'!$C:$C,0)))</f>
        <v>0</v>
      </c>
      <c r="M490" s="233">
        <f>IF(ISBLANK(INDEX('Policy Characteristics'!G:G,MATCH($C490,'Policy Characteristics'!$C:$C,0))),"",INDEX('Policy Characteristics'!G:G,MATCH($C490,'Policy Characteristics'!$C:$C,0)))</f>
        <v>0.95</v>
      </c>
      <c r="N490" s="233">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25">
      <c r="A491" s="76" t="str">
        <f>IF(ISBLANK(INDEX('Policy Characteristics'!A:A,MATCH($C491,'Policy Characteristics'!$C:$C,0))),"",INDEX('Policy Characteristics'!A:A,MATCH($C491,'Policy Characteristics'!$C:$C,0)))</f>
        <v>Electricity Supply</v>
      </c>
      <c r="B491" s="228"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29" t="s">
        <v>44</v>
      </c>
      <c r="J491" s="230"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33">
        <f>IF(ISBLANK(INDEX('Policy Characteristics'!F:F,MATCH($C491,'Policy Characteristics'!$C:$C,0))),"",INDEX('Policy Characteristics'!F:F,MATCH($C491,'Policy Characteristics'!$C:$C,0)))</f>
        <v>0</v>
      </c>
      <c r="M491" s="233">
        <f>IF(ISBLANK(INDEX('Policy Characteristics'!G:G,MATCH($C491,'Policy Characteristics'!$C:$C,0))),"",INDEX('Policy Characteristics'!G:G,MATCH($C491,'Policy Characteristics'!$C:$C,0)))</f>
        <v>0.95</v>
      </c>
      <c r="N491" s="233">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25">
      <c r="A492" s="76" t="str">
        <f>IF(ISBLANK(INDEX('Policy Characteristics'!A:A,MATCH($C492,'Policy Characteristics'!$C:$C,0))),"",INDEX('Policy Characteristics'!A:A,MATCH($C492,'Policy Characteristics'!$C:$C,0)))</f>
        <v>Electricity Supply</v>
      </c>
      <c r="B492" s="228"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29" t="s">
        <v>44</v>
      </c>
      <c r="J492" s="230"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33">
        <f>IF(ISBLANK(INDEX('Policy Characteristics'!F:F,MATCH($C492,'Policy Characteristics'!$C:$C,0))),"",INDEX('Policy Characteristics'!F:F,MATCH($C492,'Policy Characteristics'!$C:$C,0)))</f>
        <v>0</v>
      </c>
      <c r="M492" s="233">
        <f>IF(ISBLANK(INDEX('Policy Characteristics'!G:G,MATCH($C492,'Policy Characteristics'!$C:$C,0))),"",INDEX('Policy Characteristics'!G:G,MATCH($C492,'Policy Characteristics'!$C:$C,0)))</f>
        <v>0.95</v>
      </c>
      <c r="N492" s="233">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25">
      <c r="A493" s="76" t="str">
        <f>IF(ISBLANK(INDEX('Policy Characteristics'!A:A,MATCH($C493,'Policy Characteristics'!$C:$C,0))),"",INDEX('Policy Characteristics'!A:A,MATCH($C493,'Policy Characteristics'!$C:$C,0)))</f>
        <v>Electricity Supply</v>
      </c>
      <c r="B493" s="228"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29" t="s">
        <v>43</v>
      </c>
      <c r="J493" s="230"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33">
        <f>IF(ISBLANK(INDEX('Policy Characteristics'!F:F,MATCH($C493,'Policy Characteristics'!$C:$C,0))),"",INDEX('Policy Characteristics'!F:F,MATCH($C493,'Policy Characteristics'!$C:$C,0)))</f>
        <v>0</v>
      </c>
      <c r="M493" s="233">
        <f>IF(ISBLANK(INDEX('Policy Characteristics'!G:G,MATCH($C493,'Policy Characteristics'!$C:$C,0))),"",INDEX('Policy Characteristics'!G:G,MATCH($C493,'Policy Characteristics'!$C:$C,0)))</f>
        <v>0.95</v>
      </c>
      <c r="N493" s="233">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25">
      <c r="A494" s="76" t="str">
        <f>IF(ISBLANK(INDEX('Policy Characteristics'!A:A,MATCH($C494,'Policy Characteristics'!$C:$C,0))),"",INDEX('Policy Characteristics'!A:A,MATCH($C494,'Policy Characteristics'!$C:$C,0)))</f>
        <v>Electricity Supply</v>
      </c>
      <c r="B494" s="228"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29" t="s">
        <v>44</v>
      </c>
      <c r="J494" s="230"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33">
        <f>IF(ISBLANK(INDEX('Policy Characteristics'!F:F,MATCH($C494,'Policy Characteristics'!$C:$C,0))),"",INDEX('Policy Characteristics'!F:F,MATCH($C494,'Policy Characteristics'!$C:$C,0)))</f>
        <v>0</v>
      </c>
      <c r="M494" s="233">
        <f>IF(ISBLANK(INDEX('Policy Characteristics'!G:G,MATCH($C494,'Policy Characteristics'!$C:$C,0))),"",INDEX('Policy Characteristics'!G:G,MATCH($C494,'Policy Characteristics'!$C:$C,0)))</f>
        <v>0.95</v>
      </c>
      <c r="N494" s="233">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25">
      <c r="A495" s="76" t="str">
        <f>IF(ISBLANK(INDEX('Policy Characteristics'!A:A,MATCH($C495,'Policy Characteristics'!$C:$C,0))),"",INDEX('Policy Characteristics'!A:A,MATCH($C495,'Policy Characteristics'!$C:$C,0)))</f>
        <v>Electricity Supply</v>
      </c>
      <c r="B495" s="228"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29" t="s">
        <v>44</v>
      </c>
      <c r="J495" s="230"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33">
        <f>IF(ISBLANK(INDEX('Policy Characteristics'!F:F,MATCH($C495,'Policy Characteristics'!$C:$C,0))),"",INDEX('Policy Characteristics'!F:F,MATCH($C495,'Policy Characteristics'!$C:$C,0)))</f>
        <v>0</v>
      </c>
      <c r="M495" s="233">
        <f>IF(ISBLANK(INDEX('Policy Characteristics'!G:G,MATCH($C495,'Policy Characteristics'!$C:$C,0))),"",INDEX('Policy Characteristics'!G:G,MATCH($C495,'Policy Characteristics'!$C:$C,0)))</f>
        <v>0.95</v>
      </c>
      <c r="N495" s="233">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25">
      <c r="A496" s="76" t="str">
        <f>IF(ISBLANK(INDEX('Policy Characteristics'!A:A,MATCH($C496,'Policy Characteristics'!$C:$C,0))),"",INDEX('Policy Characteristics'!A:A,MATCH($C496,'Policy Characteristics'!$C:$C,0)))</f>
        <v>Electricity Supply</v>
      </c>
      <c r="B496" s="228"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29" t="s">
        <v>44</v>
      </c>
      <c r="J496" s="230"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33">
        <f>IF(ISBLANK(INDEX('Policy Characteristics'!F:F,MATCH($C496,'Policy Characteristics'!$C:$C,0))),"",INDEX('Policy Characteristics'!F:F,MATCH($C496,'Policy Characteristics'!$C:$C,0)))</f>
        <v>0</v>
      </c>
      <c r="M496" s="233">
        <f>IF(ISBLANK(INDEX('Policy Characteristics'!G:G,MATCH($C496,'Policy Characteristics'!$C:$C,0))),"",INDEX('Policy Characteristics'!G:G,MATCH($C496,'Policy Characteristics'!$C:$C,0)))</f>
        <v>0.95</v>
      </c>
      <c r="N496" s="233">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25">
      <c r="A497" s="76" t="str">
        <f>IF(ISBLANK(INDEX('Policy Characteristics'!A:A,MATCH($C497,'Policy Characteristics'!$C:$C,0))),"",INDEX('Policy Characteristics'!A:A,MATCH($C497,'Policy Characteristics'!$C:$C,0)))</f>
        <v>Electricity Supply</v>
      </c>
      <c r="B497" s="228"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1659</v>
      </c>
      <c r="E497" s="88"/>
      <c r="F497" s="78" t="s">
        <v>1666</v>
      </c>
      <c r="G497" s="78"/>
      <c r="H497" s="80">
        <v>1790</v>
      </c>
      <c r="I497" s="229" t="s">
        <v>43</v>
      </c>
      <c r="J497" s="230"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33">
        <f>IF(ISBLANK(INDEX('Policy Characteristics'!F:F,MATCH($C497,'Policy Characteristics'!$C:$C,0))),"",INDEX('Policy Characteristics'!F:F,MATCH($C497,'Policy Characteristics'!$C:$C,0)))</f>
        <v>0</v>
      </c>
      <c r="M497" s="233">
        <f>IF(ISBLANK(INDEX('Policy Characteristics'!G:G,MATCH($C497,'Policy Characteristics'!$C:$C,0))),"",INDEX('Policy Characteristics'!G:G,MATCH($C497,'Policy Characteristics'!$C:$C,0)))</f>
        <v>0.95</v>
      </c>
      <c r="N497" s="233">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25">
      <c r="A498" s="76" t="str">
        <f>IF(ISBLANK(INDEX('Policy Characteristics'!A:A,MATCH($C498,'Policy Characteristics'!$C:$C,0))),"",INDEX('Policy Characteristics'!A:A,MATCH($C498,'Policy Characteristics'!$C:$C,0)))</f>
        <v>Electricity Supply</v>
      </c>
      <c r="B498" s="228"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1662</v>
      </c>
      <c r="E498" s="88"/>
      <c r="F498" s="78" t="s">
        <v>1667</v>
      </c>
      <c r="G498" s="78"/>
      <c r="H498" s="80">
        <v>1791</v>
      </c>
      <c r="I498" s="229" t="s">
        <v>43</v>
      </c>
      <c r="J498" s="230"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33">
        <f>IF(ISBLANK(INDEX('Policy Characteristics'!F:F,MATCH($C498,'Policy Characteristics'!$C:$C,0))),"",INDEX('Policy Characteristics'!F:F,MATCH($C498,'Policy Characteristics'!$C:$C,0)))</f>
        <v>0</v>
      </c>
      <c r="M498" s="233">
        <f>IF(ISBLANK(INDEX('Policy Characteristics'!G:G,MATCH($C498,'Policy Characteristics'!$C:$C,0))),"",INDEX('Policy Characteristics'!G:G,MATCH($C498,'Policy Characteristics'!$C:$C,0)))</f>
        <v>0.95</v>
      </c>
      <c r="N498" s="233">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25">
      <c r="A499" s="76" t="str">
        <f>IF(ISBLANK(INDEX('Policy Characteristics'!A:A,MATCH($C499,'Policy Characteristics'!$C:$C,0))),"",INDEX('Policy Characteristics'!A:A,MATCH($C499,'Policy Characteristics'!$C:$C,0)))</f>
        <v>Electricity Supply</v>
      </c>
      <c r="B499" s="228"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1663</v>
      </c>
      <c r="E499" s="88"/>
      <c r="F499" s="78" t="s">
        <v>1668</v>
      </c>
      <c r="G499" s="78"/>
      <c r="H499" s="80">
        <v>1792</v>
      </c>
      <c r="I499" s="229" t="s">
        <v>43</v>
      </c>
      <c r="J499" s="230"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33">
        <f>IF(ISBLANK(INDEX('Policy Characteristics'!F:F,MATCH($C499,'Policy Characteristics'!$C:$C,0))),"",INDEX('Policy Characteristics'!F:F,MATCH($C499,'Policy Characteristics'!$C:$C,0)))</f>
        <v>0</v>
      </c>
      <c r="M499" s="233">
        <f>IF(ISBLANK(INDEX('Policy Characteristics'!G:G,MATCH($C499,'Policy Characteristics'!$C:$C,0))),"",INDEX('Policy Characteristics'!G:G,MATCH($C499,'Policy Characteristics'!$C:$C,0)))</f>
        <v>0.95</v>
      </c>
      <c r="N499" s="233">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25">
      <c r="A500" s="76" t="str">
        <f>IF(ISBLANK(INDEX('Policy Characteristics'!A:A,MATCH($C500,'Policy Characteristics'!$C:$C,0))),"",INDEX('Policy Characteristics'!A:A,MATCH($C500,'Policy Characteristics'!$C:$C,0)))</f>
        <v>Electricity Supply</v>
      </c>
      <c r="B500" s="228"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1664</v>
      </c>
      <c r="E500" s="88"/>
      <c r="F500" s="78" t="s">
        <v>1669</v>
      </c>
      <c r="G500" s="78"/>
      <c r="H500" s="80">
        <v>1793</v>
      </c>
      <c r="I500" s="229" t="s">
        <v>43</v>
      </c>
      <c r="J500" s="230"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33">
        <f>IF(ISBLANK(INDEX('Policy Characteristics'!F:F,MATCH($C500,'Policy Characteristics'!$C:$C,0))),"",INDEX('Policy Characteristics'!F:F,MATCH($C500,'Policy Characteristics'!$C:$C,0)))</f>
        <v>0</v>
      </c>
      <c r="M500" s="233">
        <f>IF(ISBLANK(INDEX('Policy Characteristics'!G:G,MATCH($C500,'Policy Characteristics'!$C:$C,0))),"",INDEX('Policy Characteristics'!G:G,MATCH($C500,'Policy Characteristics'!$C:$C,0)))</f>
        <v>0.95</v>
      </c>
      <c r="N500" s="233">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25">
      <c r="A501" s="76" t="str">
        <f>IF(ISBLANK(INDEX('Policy Characteristics'!A:A,MATCH($C501,'Policy Characteristics'!$C:$C,0))),"",INDEX('Policy Characteristics'!A:A,MATCH($C501,'Policy Characteristics'!$C:$C,0)))</f>
        <v>Electricity Supply</v>
      </c>
      <c r="B501" s="228"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1665</v>
      </c>
      <c r="E501" s="88"/>
      <c r="F501" s="78" t="s">
        <v>1670</v>
      </c>
      <c r="G501" s="78"/>
      <c r="H501" s="80">
        <v>1794</v>
      </c>
      <c r="I501" s="229" t="s">
        <v>43</v>
      </c>
      <c r="J501" s="230"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33">
        <f>IF(ISBLANK(INDEX('Policy Characteristics'!F:F,MATCH($C501,'Policy Characteristics'!$C:$C,0))),"",INDEX('Policy Characteristics'!F:F,MATCH($C501,'Policy Characteristics'!$C:$C,0)))</f>
        <v>0</v>
      </c>
      <c r="M501" s="233">
        <f>IF(ISBLANK(INDEX('Policy Characteristics'!G:G,MATCH($C501,'Policy Characteristics'!$C:$C,0))),"",INDEX('Policy Characteristics'!G:G,MATCH($C501,'Policy Characteristics'!$C:$C,0)))</f>
        <v>0.95</v>
      </c>
      <c r="N501" s="233">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25">
      <c r="A502" s="76" t="str">
        <f>IF(ISBLANK(INDEX('Policy Characteristics'!A:A,MATCH($C502,'Policy Characteristics'!$C:$C,0))),"",INDEX('Policy Characteristics'!A:A,MATCH($C502,'Policy Characteristics'!$C:$C,0)))</f>
        <v>Electricity Supply</v>
      </c>
      <c r="B502" s="228"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1752</v>
      </c>
      <c r="E502" s="88"/>
      <c r="F502" s="78" t="s">
        <v>1750</v>
      </c>
      <c r="G502" s="78"/>
      <c r="H502" s="80">
        <v>1795</v>
      </c>
      <c r="I502" s="229" t="s">
        <v>43</v>
      </c>
      <c r="J502" s="230"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33">
        <f>IF(ISBLANK(INDEX('Policy Characteristics'!F:F,MATCH($C502,'Policy Characteristics'!$C:$C,0))),"",INDEX('Policy Characteristics'!F:F,MATCH($C502,'Policy Characteristics'!$C:$C,0)))</f>
        <v>0</v>
      </c>
      <c r="M502" s="233">
        <f>IF(ISBLANK(INDEX('Policy Characteristics'!G:G,MATCH($C502,'Policy Characteristics'!$C:$C,0))),"",INDEX('Policy Characteristics'!G:G,MATCH($C502,'Policy Characteristics'!$C:$C,0)))</f>
        <v>0.95</v>
      </c>
      <c r="N502" s="233">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25">
      <c r="A503" s="76" t="str">
        <f>IF(ISBLANK(INDEX('Policy Characteristics'!A:A,MATCH($C503,'Policy Characteristics'!$C:$C,0))),"",INDEX('Policy Characteristics'!A:A,MATCH($C503,'Policy Characteristics'!$C:$C,0)))</f>
        <v>Electricity Supply</v>
      </c>
      <c r="B503" s="228"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1753</v>
      </c>
      <c r="E503" s="88"/>
      <c r="F503" s="78" t="s">
        <v>1751</v>
      </c>
      <c r="G503" s="78"/>
      <c r="H503" s="80">
        <v>2243</v>
      </c>
      <c r="I503" s="229" t="s">
        <v>43</v>
      </c>
      <c r="J503" s="230"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33">
        <f>IF(ISBLANK(INDEX('Policy Characteristics'!F:F,MATCH($C503,'Policy Characteristics'!$C:$C,0))),"",INDEX('Policy Characteristics'!F:F,MATCH($C503,'Policy Characteristics'!$C:$C,0)))</f>
        <v>0</v>
      </c>
      <c r="M503" s="233">
        <f>IF(ISBLANK(INDEX('Policy Characteristics'!G:G,MATCH($C503,'Policy Characteristics'!$C:$C,0))),"",INDEX('Policy Characteristics'!G:G,MATCH($C503,'Policy Characteristics'!$C:$C,0)))</f>
        <v>0.95</v>
      </c>
      <c r="N503" s="233">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Louisiana does not have a capacity construction subsidy. However, the Investment Tax Credit, a similar program for solar power, covers 30% of system costs through 2019, with declining amounts thereafter.//**Solar PV: **Louisiana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**Louisiana does not have a capacity construction subsidy. However, the Investment Tax Credit, a similar program for solar power, covers 30% of system costs through 2019, with declining amounts thereafter.</v>
      </c>
      <c r="Q503" s="76" t="str">
        <f>IF(ISBLANK(INDEX('Policy Characteristics'!K:K,MATCH($C503,'Policy Characteristics'!$C:$C,0))),"",INDEX('Policy Characteristics'!K:K,MATCH($C503,'Policy Characteristics'!$C:$C,0)))</f>
        <v>electricity-sector-main.html#subsidies</v>
      </c>
      <c r="R503" s="76"/>
    </row>
    <row r="504" spans="1:19" s="76" customFormat="1" x14ac:dyDescent="0.25">
      <c r="A504" s="76" t="str">
        <f>IF(ISBLANK(INDEX('Policy Characteristics'!A:A,MATCH($C504,'Policy Characteristics'!$C:$C,0))),"",INDEX('Policy Characteristics'!A:A,MATCH($C504,'Policy Characteristics'!$C:$C,0)))</f>
        <v>Electricity Supply</v>
      </c>
      <c r="B504" s="228"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29" t="s">
        <v>44</v>
      </c>
      <c r="J504" s="230"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25">
      <c r="A505" s="76" t="str">
        <f>IF(ISBLANK(INDEX('Policy Characteristics'!A:A,MATCH($C505,'Policy Characteristics'!$C:$C,0))),"",INDEX('Policy Characteristics'!A:A,MATCH($C505,'Policy Characteristics'!$C:$C,0)))</f>
        <v>Electricity Supply</v>
      </c>
      <c r="B505" s="228"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1660</v>
      </c>
      <c r="E505" s="88"/>
      <c r="F505" s="78" t="s">
        <v>1601</v>
      </c>
      <c r="G505" s="78"/>
      <c r="H505" s="15">
        <v>1566</v>
      </c>
      <c r="I505" s="229" t="s">
        <v>44</v>
      </c>
      <c r="J505" s="230"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25">
      <c r="A506" s="76" t="str">
        <f>IF(ISBLANK(INDEX('Policy Characteristics'!A:A,MATCH($C506,'Policy Characteristics'!$C:$C,0))),"",INDEX('Policy Characteristics'!A:A,MATCH($C506,'Policy Characteristics'!$C:$C,0)))</f>
        <v>Electricity Supply</v>
      </c>
      <c r="B506" s="228" t="str">
        <f>IF(ISBLANK(INDEX('Policy Characteristics'!B:B,MATCH($C506,'Policy Characteristics'!$C:$C,0))),"",INDEX('Policy Characteristics'!B:B,MATCH($C506,'Policy Characteristics'!$C:$C,0)))</f>
        <v>Subsidy for Electricity Production</v>
      </c>
      <c r="C506" s="76" t="str">
        <f t="shared" si="22"/>
        <v>Subsidy for Elec Production by Fuel</v>
      </c>
      <c r="D506" s="78" t="s">
        <v>1661</v>
      </c>
      <c r="E506" s="88"/>
      <c r="F506" s="78" t="s">
        <v>1602</v>
      </c>
      <c r="G506" s="78"/>
      <c r="H506" s="15">
        <v>1796</v>
      </c>
      <c r="I506" s="229" t="s">
        <v>44</v>
      </c>
      <c r="J506" s="230"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25">
      <c r="A507" s="76" t="str">
        <f>IF(ISBLANK(INDEX('Policy Characteristics'!A:A,MATCH($C507,'Policy Characteristics'!$C:$C,0))),"",INDEX('Policy Characteristics'!A:A,MATCH($C507,'Policy Characteristics'!$C:$C,0)))</f>
        <v>Electricity Supply</v>
      </c>
      <c r="B507" s="228"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1671</v>
      </c>
      <c r="G507" s="78"/>
      <c r="H507" s="15">
        <v>1568</v>
      </c>
      <c r="I507" s="241" t="s">
        <v>43</v>
      </c>
      <c r="J507" s="230"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25">
      <c r="A508" s="76" t="str">
        <f>IF(ISBLANK(INDEX('Policy Characteristics'!A:A,MATCH($C508,'Policy Characteristics'!$C:$C,0))),"",INDEX('Policy Characteristics'!A:A,MATCH($C508,'Policy Characteristics'!$C:$C,0)))</f>
        <v>Electricity Supply</v>
      </c>
      <c r="B508" s="228"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41" t="s">
        <v>43</v>
      </c>
      <c r="J508" s="230"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25">
      <c r="A509" s="76" t="str">
        <f>IF(ISBLANK(INDEX('Policy Characteristics'!A:A,MATCH($C509,'Policy Characteristics'!$C:$C,0))),"",INDEX('Policy Characteristics'!A:A,MATCH($C509,'Policy Characteristics'!$C:$C,0)))</f>
        <v>Electricity Supply</v>
      </c>
      <c r="B509" s="228"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41" t="s">
        <v>43</v>
      </c>
      <c r="J509" s="230"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25">
      <c r="A510" s="76" t="str">
        <f>IF(ISBLANK(INDEX('Policy Characteristics'!A:A,MATCH($C510,'Policy Characteristics'!$C:$C,0))),"",INDEX('Policy Characteristics'!A:A,MATCH($C510,'Policy Characteristics'!$C:$C,0)))</f>
        <v>Electricity Supply</v>
      </c>
      <c r="B510" s="228"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41" t="s">
        <v>43</v>
      </c>
      <c r="J510" s="230"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25">
      <c r="A511" s="76" t="str">
        <f>IF(ISBLANK(INDEX('Policy Characteristics'!A:A,MATCH($C511,'Policy Characteristics'!$C:$C,0))),"",INDEX('Policy Characteristics'!A:A,MATCH($C511,'Policy Characteristics'!$C:$C,0)))</f>
        <v>Electricity Supply</v>
      </c>
      <c r="B511" s="228"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41" t="s">
        <v>43</v>
      </c>
      <c r="J511" s="230"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25">
      <c r="A512" s="76" t="str">
        <f>IF(ISBLANK(INDEX('Policy Characteristics'!A:A,MATCH($C512,'Policy Characteristics'!$C:$C,0))),"",INDEX('Policy Characteristics'!A:A,MATCH($C512,'Policy Characteristics'!$C:$C,0)))</f>
        <v>Electricity Supply</v>
      </c>
      <c r="B512" s="228"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41" t="s">
        <v>43</v>
      </c>
      <c r="J512" s="230"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25">
      <c r="A513" s="76" t="str">
        <f>IF(ISBLANK(INDEX('Policy Characteristics'!A:A,MATCH($C513,'Policy Characteristics'!$C:$C,0))),"",INDEX('Policy Characteristics'!A:A,MATCH($C513,'Policy Characteristics'!$C:$C,0)))</f>
        <v>Electricity Supply</v>
      </c>
      <c r="B513" s="228"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41" t="s">
        <v>43</v>
      </c>
      <c r="J513" s="230"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25">
      <c r="A514" s="76" t="str">
        <f>IF(ISBLANK(INDEX('Policy Characteristics'!A:A,MATCH($C514,'Policy Characteristics'!$C:$C,0))),"",INDEX('Policy Characteristics'!A:A,MATCH($C514,'Policy Characteristics'!$C:$C,0)))</f>
        <v>Electricity Supply</v>
      </c>
      <c r="B514" s="228"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29" t="s">
        <v>44</v>
      </c>
      <c r="J514" s="230"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25">
      <c r="A515" s="76" t="str">
        <f>IF(ISBLANK(INDEX('Policy Characteristics'!A:A,MATCH($C515,'Policy Characteristics'!$C:$C,0))),"",INDEX('Policy Characteristics'!A:A,MATCH($C515,'Policy Characteristics'!$C:$C,0)))</f>
        <v>Electricity Supply</v>
      </c>
      <c r="B515" s="228"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29" t="s">
        <v>44</v>
      </c>
      <c r="J515" s="230"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25">
      <c r="A516" s="76" t="str">
        <f>IF(ISBLANK(INDEX('Policy Characteristics'!A:A,MATCH($C516,'Policy Characteristics'!$C:$C,0))),"",INDEX('Policy Characteristics'!A:A,MATCH($C516,'Policy Characteristics'!$C:$C,0)))</f>
        <v>Electricity Supply</v>
      </c>
      <c r="B516" s="228"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29" t="s">
        <v>44</v>
      </c>
      <c r="J516" s="230"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25">
      <c r="A517" s="76" t="str">
        <f>IF(ISBLANK(INDEX('Policy Characteristics'!A:A,MATCH($C517,'Policy Characteristics'!$C:$C,0))),"",INDEX('Policy Characteristics'!A:A,MATCH($C517,'Policy Characteristics'!$C:$C,0)))</f>
        <v>Electricity Supply</v>
      </c>
      <c r="B517" s="228"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41" t="s">
        <v>43</v>
      </c>
      <c r="J517" s="230"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25">
      <c r="A518" s="76" t="str">
        <f>IF(ISBLANK(INDEX('Policy Characteristics'!A:A,MATCH($C518,'Policy Characteristics'!$C:$C,0))),"",INDEX('Policy Characteristics'!A:A,MATCH($C518,'Policy Characteristics'!$C:$C,0)))</f>
        <v>Electricity Supply</v>
      </c>
      <c r="B518" s="228"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29" t="s">
        <v>44</v>
      </c>
      <c r="J518" s="230"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25">
      <c r="A519" s="76" t="str">
        <f>IF(ISBLANK(INDEX('Policy Characteristics'!A:A,MATCH($C519,'Policy Characteristics'!$C:$C,0))),"",INDEX('Policy Characteristics'!A:A,MATCH($C519,'Policy Characteristics'!$C:$C,0)))</f>
        <v>Electricity Supply</v>
      </c>
      <c r="B519" s="228"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29" t="s">
        <v>44</v>
      </c>
      <c r="J519" s="230"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25">
      <c r="A520" s="76" t="str">
        <f>IF(ISBLANK(INDEX('Policy Characteristics'!A:A,MATCH($C520,'Policy Characteristics'!$C:$C,0))),"",INDEX('Policy Characteristics'!A:A,MATCH($C520,'Policy Characteristics'!$C:$C,0)))</f>
        <v>Electricity Supply</v>
      </c>
      <c r="B520" s="228"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29" t="s">
        <v>43</v>
      </c>
      <c r="J520" s="230"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25">
      <c r="A521" s="76" t="str">
        <f>IF(ISBLANK(INDEX('Policy Characteristics'!A:A,MATCH($C521,'Policy Characteristics'!$C:$C,0))),"",INDEX('Policy Characteristics'!A:A,MATCH($C521,'Policy Characteristics'!$C:$C,0)))</f>
        <v>Electricity Supply</v>
      </c>
      <c r="B521" s="228" t="str">
        <f>IF(ISBLANK(INDEX('Policy Characteristics'!B:B,MATCH($C521,'Policy Characteristics'!$C:$C,0))),"",INDEX('Policy Characteristics'!B:B,MATCH($C521,'Policy Characteristics'!$C:$C,0)))</f>
        <v>Subsidy for Electricity Production</v>
      </c>
      <c r="C521" s="76" t="str">
        <f t="shared" si="22"/>
        <v>Subsidy for Elec Production by Fuel</v>
      </c>
      <c r="D521" s="78" t="s">
        <v>1659</v>
      </c>
      <c r="E521" s="88"/>
      <c r="F521" s="78" t="s">
        <v>1666</v>
      </c>
      <c r="G521" s="78"/>
      <c r="H521" s="15">
        <v>1797</v>
      </c>
      <c r="I521" s="229" t="s">
        <v>43</v>
      </c>
      <c r="J521" s="230"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25">
      <c r="A522" s="76" t="str">
        <f>IF(ISBLANK(INDEX('Policy Characteristics'!A:A,MATCH($C522,'Policy Characteristics'!$C:$C,0))),"",INDEX('Policy Characteristics'!A:A,MATCH($C522,'Policy Characteristics'!$C:$C,0)))</f>
        <v>Electricity Supply</v>
      </c>
      <c r="B522" s="228" t="str">
        <f>IF(ISBLANK(INDEX('Policy Characteristics'!B:B,MATCH($C522,'Policy Characteristics'!$C:$C,0))),"",INDEX('Policy Characteristics'!B:B,MATCH($C522,'Policy Characteristics'!$C:$C,0)))</f>
        <v>Subsidy for Electricity Production</v>
      </c>
      <c r="C522" s="76" t="str">
        <f t="shared" si="22"/>
        <v>Subsidy for Elec Production by Fuel</v>
      </c>
      <c r="D522" s="78" t="s">
        <v>1662</v>
      </c>
      <c r="E522" s="88"/>
      <c r="F522" s="78" t="s">
        <v>1667</v>
      </c>
      <c r="G522" s="78"/>
      <c r="H522" s="15">
        <v>1798</v>
      </c>
      <c r="I522" s="229" t="s">
        <v>43</v>
      </c>
      <c r="J522" s="230"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25">
      <c r="A523" s="76" t="str">
        <f>IF(ISBLANK(INDEX('Policy Characteristics'!A:A,MATCH($C523,'Policy Characteristics'!$C:$C,0))),"",INDEX('Policy Characteristics'!A:A,MATCH($C523,'Policy Characteristics'!$C:$C,0)))</f>
        <v>Electricity Supply</v>
      </c>
      <c r="B523" s="228" t="str">
        <f>IF(ISBLANK(INDEX('Policy Characteristics'!B:B,MATCH($C523,'Policy Characteristics'!$C:$C,0))),"",INDEX('Policy Characteristics'!B:B,MATCH($C523,'Policy Characteristics'!$C:$C,0)))</f>
        <v>Subsidy for Electricity Production</v>
      </c>
      <c r="C523" s="76" t="str">
        <f t="shared" si="22"/>
        <v>Subsidy for Elec Production by Fuel</v>
      </c>
      <c r="D523" s="78" t="s">
        <v>1663</v>
      </c>
      <c r="E523" s="88"/>
      <c r="F523" s="78" t="s">
        <v>1668</v>
      </c>
      <c r="G523" s="78"/>
      <c r="H523" s="15">
        <v>1799</v>
      </c>
      <c r="I523" s="229" t="s">
        <v>43</v>
      </c>
      <c r="J523" s="230"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25">
      <c r="A524" s="76" t="str">
        <f>IF(ISBLANK(INDEX('Policy Characteristics'!A:A,MATCH($C524,'Policy Characteristics'!$C:$C,0))),"",INDEX('Policy Characteristics'!A:A,MATCH($C524,'Policy Characteristics'!$C:$C,0)))</f>
        <v>Electricity Supply</v>
      </c>
      <c r="B524" s="228" t="str">
        <f>IF(ISBLANK(INDEX('Policy Characteristics'!B:B,MATCH($C524,'Policy Characteristics'!$C:$C,0))),"",INDEX('Policy Characteristics'!B:B,MATCH($C524,'Policy Characteristics'!$C:$C,0)))</f>
        <v>Subsidy for Electricity Production</v>
      </c>
      <c r="C524" s="76" t="str">
        <f t="shared" si="22"/>
        <v>Subsidy for Elec Production by Fuel</v>
      </c>
      <c r="D524" s="78" t="s">
        <v>1664</v>
      </c>
      <c r="E524" s="88"/>
      <c r="F524" s="78" t="s">
        <v>1669</v>
      </c>
      <c r="G524" s="78"/>
      <c r="H524" s="15">
        <v>1800</v>
      </c>
      <c r="I524" s="229" t="s">
        <v>43</v>
      </c>
      <c r="J524" s="230"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25">
      <c r="A525" s="76" t="str">
        <f>IF(ISBLANK(INDEX('Policy Characteristics'!A:A,MATCH($C525,'Policy Characteristics'!$C:$C,0))),"",INDEX('Policy Characteristics'!A:A,MATCH($C525,'Policy Characteristics'!$C:$C,0)))</f>
        <v>Electricity Supply</v>
      </c>
      <c r="B525" s="228" t="str">
        <f>IF(ISBLANK(INDEX('Policy Characteristics'!B:B,MATCH($C525,'Policy Characteristics'!$C:$C,0))),"",INDEX('Policy Characteristics'!B:B,MATCH($C525,'Policy Characteristics'!$C:$C,0)))</f>
        <v>Subsidy for Electricity Production</v>
      </c>
      <c r="C525" s="76" t="str">
        <f t="shared" si="22"/>
        <v>Subsidy for Elec Production by Fuel</v>
      </c>
      <c r="D525" s="78" t="s">
        <v>1665</v>
      </c>
      <c r="E525" s="88"/>
      <c r="F525" s="78" t="s">
        <v>1670</v>
      </c>
      <c r="G525" s="78"/>
      <c r="H525" s="15">
        <v>1801</v>
      </c>
      <c r="I525" s="229" t="s">
        <v>43</v>
      </c>
      <c r="J525" s="230"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25">
      <c r="A526" s="76" t="str">
        <f>IF(ISBLANK(INDEX('Policy Characteristics'!A:A,MATCH($C526,'Policy Characteristics'!$C:$C,0))),"",INDEX('Policy Characteristics'!A:A,MATCH($C526,'Policy Characteristics'!$C:$C,0)))</f>
        <v>Electricity Supply</v>
      </c>
      <c r="B526" s="228" t="str">
        <f>IF(ISBLANK(INDEX('Policy Characteristics'!B:B,MATCH($C526,'Policy Characteristics'!$C:$C,0))),"",INDEX('Policy Characteristics'!B:B,MATCH($C526,'Policy Characteristics'!$C:$C,0)))</f>
        <v>Subsidy for Electricity Production</v>
      </c>
      <c r="C526" s="76" t="str">
        <f t="shared" si="22"/>
        <v>Subsidy for Elec Production by Fuel</v>
      </c>
      <c r="D526" s="78" t="s">
        <v>1752</v>
      </c>
      <c r="E526" s="88"/>
      <c r="F526" s="78" t="s">
        <v>1750</v>
      </c>
      <c r="G526" s="78"/>
      <c r="H526" s="15">
        <v>1802</v>
      </c>
      <c r="I526" s="229" t="s">
        <v>43</v>
      </c>
      <c r="J526" s="230"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25">
      <c r="A527" s="76" t="str">
        <f>IF(ISBLANK(INDEX('Policy Characteristics'!A:A,MATCH($C527,'Policy Characteristics'!$C:$C,0))),"",INDEX('Policy Characteristics'!A:A,MATCH($C527,'Policy Characteristics'!$C:$C,0)))</f>
        <v>Electricity Supply</v>
      </c>
      <c r="B527" s="228" t="str">
        <f>IF(ISBLANK(INDEX('Policy Characteristics'!B:B,MATCH($C527,'Policy Characteristics'!$C:$C,0))),"",INDEX('Policy Characteristics'!B:B,MATCH($C527,'Policy Characteristics'!$C:$C,0)))</f>
        <v>Subsidy for Electricity Production</v>
      </c>
      <c r="C527" s="76" t="str">
        <f t="shared" si="22"/>
        <v>Subsidy for Elec Production by Fuel</v>
      </c>
      <c r="D527" s="78" t="s">
        <v>1753</v>
      </c>
      <c r="E527" s="88"/>
      <c r="F527" s="78" t="s">
        <v>1751</v>
      </c>
      <c r="G527" s="78"/>
      <c r="H527" s="15">
        <v>2244</v>
      </c>
      <c r="I527" s="229" t="s">
        <v>43</v>
      </c>
      <c r="J527" s="230"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25">
      <c r="A528" s="76" t="str">
        <f>IF(ISBLANK(INDEX('Policy Characteristics'!A:A,MATCH($C528,'Policy Characteristics'!$C:$C,0))),"",INDEX('Policy Characteristics'!A:A,MATCH($C528,'Policy Characteristics'!$C:$C,0)))</f>
        <v>Electricity Supply</v>
      </c>
      <c r="B528" s="228" t="str">
        <f>IF(ISBLANK(INDEX('Policy Characteristics'!B:B,MATCH($C528,'Policy Characteristics'!$C:$C,0))),"",INDEX('Policy Characteristics'!B:B,MATCH($C528,'Policy Characteristics'!$C:$C,0)))</f>
        <v>Use EVs for Grid Balancing</v>
      </c>
      <c r="C528" t="s">
        <v>1745</v>
      </c>
      <c r="D528" s="78"/>
      <c r="E528" s="88"/>
      <c r="F528" s="78"/>
      <c r="G528" s="78"/>
      <c r="H528" s="15">
        <v>2235</v>
      </c>
      <c r="I528" s="229" t="s">
        <v>43</v>
      </c>
      <c r="J528" s="230"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31">
        <f>IF(ISBLANK(INDEX('Policy Characteristics'!F:F,MATCH($C528,'Policy Characteristics'!$C:$C,0))),"",INDEX('Policy Characteristics'!F:F,MATCH($C528,'Policy Characteristics'!$C:$C,0)))</f>
        <v>0</v>
      </c>
      <c r="M528" s="231">
        <f>IF(ISBLANK(INDEX('Policy Characteristics'!G:G,MATCH($C528,'Policy Characteristics'!$C:$C,0))),"",INDEX('Policy Characteristics'!G:G,MATCH($C528,'Policy Characteristics'!$C:$C,0)))</f>
        <v>1</v>
      </c>
      <c r="N528" s="231">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25">
      <c r="A529" s="76" t="str">
        <f>IF(ISBLANK(INDEX('Policy Characteristics'!A:A,MATCH($C529,'Policy Characteristics'!$C:$C,0))),"",INDEX('Policy Characteristics'!A:A,MATCH($C529,'Policy Characteristics'!$C:$C,0)))</f>
        <v>Electricity Supply</v>
      </c>
      <c r="B529" s="228" t="str">
        <f>IF(ISBLANK(INDEX('Policy Characteristics'!B:B,MATCH($C529,'Policy Characteristics'!$C:$C,0))),"",INDEX('Policy Characteristics'!B:B,MATCH($C529,'Policy Characteristics'!$C:$C,0)))</f>
        <v>Subsidy for Grid Battery Production</v>
      </c>
      <c r="C529" t="s">
        <v>2594</v>
      </c>
      <c r="D529" s="78"/>
      <c r="E529" s="88"/>
      <c r="F529" s="78"/>
      <c r="G529" s="78"/>
      <c r="H529" s="15">
        <v>2769</v>
      </c>
      <c r="I529" s="229" t="s">
        <v>43</v>
      </c>
      <c r="J529" s="230"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5</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25">
      <c r="A530" s="76" t="str">
        <f>IF(ISBLANK(INDEX('Policy Characteristics'!A:A,MATCH($C530,'Policy Characteristics'!$C:$C,0))),"",INDEX('Policy Characteristics'!A:A,MATCH($C530,'Policy Characteristics'!$C:$C,0)))</f>
        <v>Electricity Supply</v>
      </c>
      <c r="B530" s="228" t="str">
        <f>IF(ISBLANK(INDEX('Policy Characteristics'!B:B,MATCH($C530,'Policy Characteristics'!$C:$C,0))),"",INDEX('Policy Characteristics'!B:B,MATCH($C530,'Policy Characteristics'!$C:$C,0)))</f>
        <v>Subsidy for Grid Battery Output</v>
      </c>
      <c r="C530" t="s">
        <v>1798</v>
      </c>
      <c r="D530" s="78"/>
      <c r="E530" s="88"/>
      <c r="F530" s="78"/>
      <c r="G530" s="78"/>
      <c r="H530" s="15">
        <v>2258</v>
      </c>
      <c r="I530" s="229" t="s">
        <v>43</v>
      </c>
      <c r="J530" s="230"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5</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25">
      <c r="A531" s="76" t="str">
        <f>IF(ISBLANK(INDEX('Policy Characteristics'!A:A,MATCH($C531,'Policy Characteristics'!$C:$C,0))),"",INDEX('Policy Characteristics'!A:A,MATCH($C531,'Policy Characteristics'!$C:$C,0)))</f>
        <v>Electricity Supply</v>
      </c>
      <c r="B531" s="228" t="str">
        <f>IF(ISBLANK(INDEX('Policy Characteristics'!B:B,MATCH($C531,'Policy Characteristics'!$C:$C,0))),"",INDEX('Policy Characteristics'!B:B,MATCH($C531,'Policy Characteristics'!$C:$C,0)))</f>
        <v>Subsidy for Grid Battery Capacity</v>
      </c>
      <c r="C531" t="s">
        <v>1802</v>
      </c>
      <c r="D531" s="78"/>
      <c r="E531" s="88"/>
      <c r="F531" s="78"/>
      <c r="G531" s="78"/>
      <c r="H531" s="15">
        <v>2259</v>
      </c>
      <c r="I531" s="229" t="s">
        <v>43</v>
      </c>
      <c r="J531" s="230"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31">
        <f>IF(ISBLANK(INDEX('Policy Characteristics'!F:F,MATCH($C531,'Policy Characteristics'!$C:$C,0))),"",INDEX('Policy Characteristics'!F:F,MATCH($C531,'Policy Characteristics'!$C:$C,0)))</f>
        <v>-1</v>
      </c>
      <c r="M531" s="231">
        <f>IF(ISBLANK(INDEX('Policy Characteristics'!G:G,MATCH($C531,'Policy Characteristics'!$C:$C,0))),"",INDEX('Policy Characteristics'!G:G,MATCH($C531,'Policy Characteristics'!$C:$C,0)))</f>
        <v>1</v>
      </c>
      <c r="N531" s="231">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25">
      <c r="A532" s="76" t="str">
        <f>IF(ISBLANK(INDEX('Policy Characteristics'!A:A,MATCH($C532,'Policy Characteristics'!$C:$C,0))),"",INDEX('Policy Characteristics'!A:A,MATCH($C532,'Policy Characteristics'!$C:$C,0)))</f>
        <v>Electricity Supply</v>
      </c>
      <c r="B532" s="228" t="str">
        <f>IF(ISBLANK(INDEX('Policy Characteristics'!B:B,MATCH($C532,'Policy Characteristics'!$C:$C,0))),"",INDEX('Policy Characteristics'!B:B,MATCH($C532,'Policy Characteristics'!$C:$C,0)))</f>
        <v>Electricity CCS Subsidy</v>
      </c>
      <c r="C532" t="s">
        <v>1808</v>
      </c>
      <c r="D532" s="88" t="s">
        <v>445</v>
      </c>
      <c r="F532" s="88" t="s">
        <v>444</v>
      </c>
      <c r="H532" s="15">
        <v>2260</v>
      </c>
      <c r="I532" t="s">
        <v>44</v>
      </c>
      <c r="J532" s="230"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31">
        <f>IF(ISBLANK(INDEX('Policy Characteristics'!F:F,MATCH($C532,'Policy Characteristics'!$C:$C,0))),"",INDEX('Policy Characteristics'!F:F,MATCH($C532,'Policy Characteristics'!$C:$C,0)))</f>
        <v>-100</v>
      </c>
      <c r="M532" s="231">
        <f>IF(ISBLANK(INDEX('Policy Characteristics'!G:G,MATCH($C532,'Policy Characteristics'!$C:$C,0))),"",INDEX('Policy Characteristics'!G:G,MATCH($C532,'Policy Characteristics'!$C:$C,0)))</f>
        <v>100</v>
      </c>
      <c r="N532" s="231">
        <f>IF(ISBLANK(INDEX('Policy Characteristics'!H:H,MATCH($C532,'Policy Characteristics'!$C:$C,0))),"",INDEX('Policy Characteristics'!H:H,MATCH($C532,'Policy Characteristics'!$C:$C,0)))</f>
        <v>5</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28" t="str">
        <f>IF(ISBLANK(INDEX('Policy Characteristics'!B:B,MATCH($C533,'Policy Characteristics'!$C:$C,0))),"",INDEX('Policy Characteristics'!B:B,MATCH($C533,'Policy Characteristics'!$C:$C,0)))</f>
        <v>Electricity CCS Subsidy</v>
      </c>
      <c r="C533" s="76" t="str">
        <f>$C$532</f>
        <v>Additional Subsidy for Elec CCS</v>
      </c>
      <c r="D533" s="78" t="s">
        <v>1660</v>
      </c>
      <c r="F533" s="78" t="s">
        <v>1601</v>
      </c>
      <c r="H533" s="15">
        <v>2261</v>
      </c>
      <c r="I533" t="s">
        <v>44</v>
      </c>
      <c r="J533" s="230"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31">
        <f>IF(ISBLANK(INDEX('Policy Characteristics'!F:F,MATCH($C533,'Policy Characteristics'!$C:$C,0))),"",INDEX('Policy Characteristics'!F:F,MATCH($C533,'Policy Characteristics'!$C:$C,0)))</f>
        <v>-100</v>
      </c>
      <c r="M533" s="231">
        <f>IF(ISBLANK(INDEX('Policy Characteristics'!G:G,MATCH($C533,'Policy Characteristics'!$C:$C,0))),"",INDEX('Policy Characteristics'!G:G,MATCH($C533,'Policy Characteristics'!$C:$C,0)))</f>
        <v>100</v>
      </c>
      <c r="N533" s="231">
        <f>IF(ISBLANK(INDEX('Policy Characteristics'!H:H,MATCH($C533,'Policy Characteristics'!$C:$C,0))),"",INDEX('Policy Characteristics'!H:H,MATCH($C533,'Policy Characteristics'!$C:$C,0)))</f>
        <v>5</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28" t="str">
        <f>IF(ISBLANK(INDEX('Policy Characteristics'!B:B,MATCH($C534,'Policy Characteristics'!$C:$C,0))),"",INDEX('Policy Characteristics'!B:B,MATCH($C534,'Policy Characteristics'!$C:$C,0)))</f>
        <v>Electricity CCS Subsidy</v>
      </c>
      <c r="C534" s="76" t="str">
        <f t="shared" ref="C534:C555" si="23">$C$532</f>
        <v>Additional Subsidy for Elec CCS</v>
      </c>
      <c r="D534" s="78" t="s">
        <v>1661</v>
      </c>
      <c r="F534" s="78" t="s">
        <v>1602</v>
      </c>
      <c r="H534" s="15">
        <v>2262</v>
      </c>
      <c r="I534" t="s">
        <v>44</v>
      </c>
      <c r="J534" s="230"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31">
        <f>IF(ISBLANK(INDEX('Policy Characteristics'!F:F,MATCH($C534,'Policy Characteristics'!$C:$C,0))),"",INDEX('Policy Characteristics'!F:F,MATCH($C534,'Policy Characteristics'!$C:$C,0)))</f>
        <v>-100</v>
      </c>
      <c r="M534" s="231">
        <f>IF(ISBLANK(INDEX('Policy Characteristics'!G:G,MATCH($C534,'Policy Characteristics'!$C:$C,0))),"",INDEX('Policy Characteristics'!G:G,MATCH($C534,'Policy Characteristics'!$C:$C,0)))</f>
        <v>100</v>
      </c>
      <c r="N534" s="231">
        <f>IF(ISBLANK(INDEX('Policy Characteristics'!H:H,MATCH($C534,'Policy Characteristics'!$C:$C,0))),"",INDEX('Policy Characteristics'!H:H,MATCH($C534,'Policy Characteristics'!$C:$C,0)))</f>
        <v>5</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28"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1671</v>
      </c>
      <c r="H535" s="15">
        <v>2263</v>
      </c>
      <c r="I535" t="s">
        <v>44</v>
      </c>
      <c r="J535" s="230"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31">
        <f>IF(ISBLANK(INDEX('Policy Characteristics'!F:F,MATCH($C535,'Policy Characteristics'!$C:$C,0))),"",INDEX('Policy Characteristics'!F:F,MATCH($C535,'Policy Characteristics'!$C:$C,0)))</f>
        <v>-100</v>
      </c>
      <c r="M535" s="231">
        <f>IF(ISBLANK(INDEX('Policy Characteristics'!G:G,MATCH($C535,'Policy Characteristics'!$C:$C,0))),"",INDEX('Policy Characteristics'!G:G,MATCH($C535,'Policy Characteristics'!$C:$C,0)))</f>
        <v>100</v>
      </c>
      <c r="N535" s="231">
        <f>IF(ISBLANK(INDEX('Policy Characteristics'!H:H,MATCH($C535,'Policy Characteristics'!$C:$C,0))),"",INDEX('Policy Characteristics'!H:H,MATCH($C535,'Policy Characteristics'!$C:$C,0)))</f>
        <v>5</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28"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30"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31">
        <f>IF(ISBLANK(INDEX('Policy Characteristics'!F:F,MATCH($C536,'Policy Characteristics'!$C:$C,0))),"",INDEX('Policy Characteristics'!F:F,MATCH($C536,'Policy Characteristics'!$C:$C,0)))</f>
        <v>-100</v>
      </c>
      <c r="M536" s="231">
        <f>IF(ISBLANK(INDEX('Policy Characteristics'!G:G,MATCH($C536,'Policy Characteristics'!$C:$C,0))),"",INDEX('Policy Characteristics'!G:G,MATCH($C536,'Policy Characteristics'!$C:$C,0)))</f>
        <v>100</v>
      </c>
      <c r="N536" s="231">
        <f>IF(ISBLANK(INDEX('Policy Characteristics'!H:H,MATCH($C536,'Policy Characteristics'!$C:$C,0))),"",INDEX('Policy Characteristics'!H:H,MATCH($C536,'Policy Characteristics'!$C:$C,0)))</f>
        <v>5</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28"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30"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31">
        <f>IF(ISBLANK(INDEX('Policy Characteristics'!F:F,MATCH($C537,'Policy Characteristics'!$C:$C,0))),"",INDEX('Policy Characteristics'!F:F,MATCH($C537,'Policy Characteristics'!$C:$C,0)))</f>
        <v>-100</v>
      </c>
      <c r="M537" s="231">
        <f>IF(ISBLANK(INDEX('Policy Characteristics'!G:G,MATCH($C537,'Policy Characteristics'!$C:$C,0))),"",INDEX('Policy Characteristics'!G:G,MATCH($C537,'Policy Characteristics'!$C:$C,0)))</f>
        <v>100</v>
      </c>
      <c r="N537" s="231">
        <f>IF(ISBLANK(INDEX('Policy Characteristics'!H:H,MATCH($C537,'Policy Characteristics'!$C:$C,0))),"",INDEX('Policy Characteristics'!H:H,MATCH($C537,'Policy Characteristics'!$C:$C,0)))</f>
        <v>5</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28"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30"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31">
        <f>IF(ISBLANK(INDEX('Policy Characteristics'!F:F,MATCH($C538,'Policy Characteristics'!$C:$C,0))),"",INDEX('Policy Characteristics'!F:F,MATCH($C538,'Policy Characteristics'!$C:$C,0)))</f>
        <v>-100</v>
      </c>
      <c r="M538" s="231">
        <f>IF(ISBLANK(INDEX('Policy Characteristics'!G:G,MATCH($C538,'Policy Characteristics'!$C:$C,0))),"",INDEX('Policy Characteristics'!G:G,MATCH($C538,'Policy Characteristics'!$C:$C,0)))</f>
        <v>100</v>
      </c>
      <c r="N538" s="231">
        <f>IF(ISBLANK(INDEX('Policy Characteristics'!H:H,MATCH($C538,'Policy Characteristics'!$C:$C,0))),"",INDEX('Policy Characteristics'!H:H,MATCH($C538,'Policy Characteristics'!$C:$C,0)))</f>
        <v>5</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28"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30"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31">
        <f>IF(ISBLANK(INDEX('Policy Characteristics'!F:F,MATCH($C539,'Policy Characteristics'!$C:$C,0))),"",INDEX('Policy Characteristics'!F:F,MATCH($C539,'Policy Characteristics'!$C:$C,0)))</f>
        <v>-100</v>
      </c>
      <c r="M539" s="231">
        <f>IF(ISBLANK(INDEX('Policy Characteristics'!G:G,MATCH($C539,'Policy Characteristics'!$C:$C,0))),"",INDEX('Policy Characteristics'!G:G,MATCH($C539,'Policy Characteristics'!$C:$C,0)))</f>
        <v>100</v>
      </c>
      <c r="N539" s="231">
        <f>IF(ISBLANK(INDEX('Policy Characteristics'!H:H,MATCH($C539,'Policy Characteristics'!$C:$C,0))),"",INDEX('Policy Characteristics'!H:H,MATCH($C539,'Policy Characteristics'!$C:$C,0)))</f>
        <v>5</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28"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30"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31">
        <f>IF(ISBLANK(INDEX('Policy Characteristics'!F:F,MATCH($C540,'Policy Characteristics'!$C:$C,0))),"",INDEX('Policy Characteristics'!F:F,MATCH($C540,'Policy Characteristics'!$C:$C,0)))</f>
        <v>-100</v>
      </c>
      <c r="M540" s="231">
        <f>IF(ISBLANK(INDEX('Policy Characteristics'!G:G,MATCH($C540,'Policy Characteristics'!$C:$C,0))),"",INDEX('Policy Characteristics'!G:G,MATCH($C540,'Policy Characteristics'!$C:$C,0)))</f>
        <v>100</v>
      </c>
      <c r="N540" s="231">
        <f>IF(ISBLANK(INDEX('Policy Characteristics'!H:H,MATCH($C540,'Policy Characteristics'!$C:$C,0))),"",INDEX('Policy Characteristics'!H:H,MATCH($C540,'Policy Characteristics'!$C:$C,0)))</f>
        <v>5</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28"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30"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31">
        <f>IF(ISBLANK(INDEX('Policy Characteristics'!F:F,MATCH($C541,'Policy Characteristics'!$C:$C,0))),"",INDEX('Policy Characteristics'!F:F,MATCH($C541,'Policy Characteristics'!$C:$C,0)))</f>
        <v>-100</v>
      </c>
      <c r="M541" s="231">
        <f>IF(ISBLANK(INDEX('Policy Characteristics'!G:G,MATCH($C541,'Policy Characteristics'!$C:$C,0))),"",INDEX('Policy Characteristics'!G:G,MATCH($C541,'Policy Characteristics'!$C:$C,0)))</f>
        <v>100</v>
      </c>
      <c r="N541" s="231">
        <f>IF(ISBLANK(INDEX('Policy Characteristics'!H:H,MATCH($C541,'Policy Characteristics'!$C:$C,0))),"",INDEX('Policy Characteristics'!H:H,MATCH($C541,'Policy Characteristics'!$C:$C,0)))</f>
        <v>5</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28"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30"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31">
        <f>IF(ISBLANK(INDEX('Policy Characteristics'!F:F,MATCH($C542,'Policy Characteristics'!$C:$C,0))),"",INDEX('Policy Characteristics'!F:F,MATCH($C542,'Policy Characteristics'!$C:$C,0)))</f>
        <v>-100</v>
      </c>
      <c r="M542" s="231">
        <f>IF(ISBLANK(INDEX('Policy Characteristics'!G:G,MATCH($C542,'Policy Characteristics'!$C:$C,0))),"",INDEX('Policy Characteristics'!G:G,MATCH($C542,'Policy Characteristics'!$C:$C,0)))</f>
        <v>100</v>
      </c>
      <c r="N542" s="231">
        <f>IF(ISBLANK(INDEX('Policy Characteristics'!H:H,MATCH($C542,'Policy Characteristics'!$C:$C,0))),"",INDEX('Policy Characteristics'!H:H,MATCH($C542,'Policy Characteristics'!$C:$C,0)))</f>
        <v>5</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28"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30"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31">
        <f>IF(ISBLANK(INDEX('Policy Characteristics'!F:F,MATCH($C543,'Policy Characteristics'!$C:$C,0))),"",INDEX('Policy Characteristics'!F:F,MATCH($C543,'Policy Characteristics'!$C:$C,0)))</f>
        <v>-100</v>
      </c>
      <c r="M543" s="231">
        <f>IF(ISBLANK(INDEX('Policy Characteristics'!G:G,MATCH($C543,'Policy Characteristics'!$C:$C,0))),"",INDEX('Policy Characteristics'!G:G,MATCH($C543,'Policy Characteristics'!$C:$C,0)))</f>
        <v>100</v>
      </c>
      <c r="N543" s="231">
        <f>IF(ISBLANK(INDEX('Policy Characteristics'!H:H,MATCH($C543,'Policy Characteristics'!$C:$C,0))),"",INDEX('Policy Characteristics'!H:H,MATCH($C543,'Policy Characteristics'!$C:$C,0)))</f>
        <v>5</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28"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30"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31">
        <f>IF(ISBLANK(INDEX('Policy Characteristics'!F:F,MATCH($C544,'Policy Characteristics'!$C:$C,0))),"",INDEX('Policy Characteristics'!F:F,MATCH($C544,'Policy Characteristics'!$C:$C,0)))</f>
        <v>-100</v>
      </c>
      <c r="M544" s="231">
        <f>IF(ISBLANK(INDEX('Policy Characteristics'!G:G,MATCH($C544,'Policy Characteristics'!$C:$C,0))),"",INDEX('Policy Characteristics'!G:G,MATCH($C544,'Policy Characteristics'!$C:$C,0)))</f>
        <v>100</v>
      </c>
      <c r="N544" s="231">
        <f>IF(ISBLANK(INDEX('Policy Characteristics'!H:H,MATCH($C544,'Policy Characteristics'!$C:$C,0))),"",INDEX('Policy Characteristics'!H:H,MATCH($C544,'Policy Characteristics'!$C:$C,0)))</f>
        <v>5</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25">
      <c r="A545" s="76" t="str">
        <f>IF(ISBLANK(INDEX('Policy Characteristics'!A:A,MATCH($C545,'Policy Characteristics'!$C:$C,0))),"",INDEX('Policy Characteristics'!A:A,MATCH($C545,'Policy Characteristics'!$C:$C,0)))</f>
        <v>Electricity Supply</v>
      </c>
      <c r="B545" s="228"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30"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31">
        <f>IF(ISBLANK(INDEX('Policy Characteristics'!F:F,MATCH($C545,'Policy Characteristics'!$C:$C,0))),"",INDEX('Policy Characteristics'!F:F,MATCH($C545,'Policy Characteristics'!$C:$C,0)))</f>
        <v>-100</v>
      </c>
      <c r="M545" s="231">
        <f>IF(ISBLANK(INDEX('Policy Characteristics'!G:G,MATCH($C545,'Policy Characteristics'!$C:$C,0))),"",INDEX('Policy Characteristics'!G:G,MATCH($C545,'Policy Characteristics'!$C:$C,0)))</f>
        <v>100</v>
      </c>
      <c r="N545" s="231">
        <f>IF(ISBLANK(INDEX('Policy Characteristics'!H:H,MATCH($C545,'Policy Characteristics'!$C:$C,0))),"",INDEX('Policy Characteristics'!H:H,MATCH($C545,'Policy Characteristics'!$C:$C,0)))</f>
        <v>5</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25">
      <c r="A546" s="76" t="str">
        <f>IF(ISBLANK(INDEX('Policy Characteristics'!A:A,MATCH($C546,'Policy Characteristics'!$C:$C,0))),"",INDEX('Policy Characteristics'!A:A,MATCH($C546,'Policy Characteristics'!$C:$C,0)))</f>
        <v>Electricity Supply</v>
      </c>
      <c r="B546" s="228"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30"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31">
        <f>IF(ISBLANK(INDEX('Policy Characteristics'!F:F,MATCH($C546,'Policy Characteristics'!$C:$C,0))),"",INDEX('Policy Characteristics'!F:F,MATCH($C546,'Policy Characteristics'!$C:$C,0)))</f>
        <v>-100</v>
      </c>
      <c r="M546" s="231">
        <f>IF(ISBLANK(INDEX('Policy Characteristics'!G:G,MATCH($C546,'Policy Characteristics'!$C:$C,0))),"",INDEX('Policy Characteristics'!G:G,MATCH($C546,'Policy Characteristics'!$C:$C,0)))</f>
        <v>100</v>
      </c>
      <c r="N546" s="231">
        <f>IF(ISBLANK(INDEX('Policy Characteristics'!H:H,MATCH($C546,'Policy Characteristics'!$C:$C,0))),"",INDEX('Policy Characteristics'!H:H,MATCH($C546,'Policy Characteristics'!$C:$C,0)))</f>
        <v>5</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25">
      <c r="A547" s="76" t="str">
        <f>IF(ISBLANK(INDEX('Policy Characteristics'!A:A,MATCH($C547,'Policy Characteristics'!$C:$C,0))),"",INDEX('Policy Characteristics'!A:A,MATCH($C547,'Policy Characteristics'!$C:$C,0)))</f>
        <v>Electricity Supply</v>
      </c>
      <c r="B547" s="228"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30"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31">
        <f>IF(ISBLANK(INDEX('Policy Characteristics'!F:F,MATCH($C547,'Policy Characteristics'!$C:$C,0))),"",INDEX('Policy Characteristics'!F:F,MATCH($C547,'Policy Characteristics'!$C:$C,0)))</f>
        <v>-100</v>
      </c>
      <c r="M547" s="231">
        <f>IF(ISBLANK(INDEX('Policy Characteristics'!G:G,MATCH($C547,'Policy Characteristics'!$C:$C,0))),"",INDEX('Policy Characteristics'!G:G,MATCH($C547,'Policy Characteristics'!$C:$C,0)))</f>
        <v>100</v>
      </c>
      <c r="N547" s="231">
        <f>IF(ISBLANK(INDEX('Policy Characteristics'!H:H,MATCH($C547,'Policy Characteristics'!$C:$C,0))),"",INDEX('Policy Characteristics'!H:H,MATCH($C547,'Policy Characteristics'!$C:$C,0)))</f>
        <v>5</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25">
      <c r="A548" s="76" t="str">
        <f>IF(ISBLANK(INDEX('Policy Characteristics'!A:A,MATCH($C548,'Policy Characteristics'!$C:$C,0))),"",INDEX('Policy Characteristics'!A:A,MATCH($C548,'Policy Characteristics'!$C:$C,0)))</f>
        <v>Electricity Supply</v>
      </c>
      <c r="B548" s="228"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30"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31">
        <f>IF(ISBLANK(INDEX('Policy Characteristics'!F:F,MATCH($C548,'Policy Characteristics'!$C:$C,0))),"",INDEX('Policy Characteristics'!F:F,MATCH($C548,'Policy Characteristics'!$C:$C,0)))</f>
        <v>-100</v>
      </c>
      <c r="M548" s="231">
        <f>IF(ISBLANK(INDEX('Policy Characteristics'!G:G,MATCH($C548,'Policy Characteristics'!$C:$C,0))),"",INDEX('Policy Characteristics'!G:G,MATCH($C548,'Policy Characteristics'!$C:$C,0)))</f>
        <v>100</v>
      </c>
      <c r="N548" s="231">
        <f>IF(ISBLANK(INDEX('Policy Characteristics'!H:H,MATCH($C548,'Policy Characteristics'!$C:$C,0))),"",INDEX('Policy Characteristics'!H:H,MATCH($C548,'Policy Characteristics'!$C:$C,0)))</f>
        <v>5</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25">
      <c r="A549" s="76" t="str">
        <f>IF(ISBLANK(INDEX('Policy Characteristics'!A:A,MATCH($C549,'Policy Characteristics'!$C:$C,0))),"",INDEX('Policy Characteristics'!A:A,MATCH($C549,'Policy Characteristics'!$C:$C,0)))</f>
        <v>Electricity Supply</v>
      </c>
      <c r="B549" s="228" t="str">
        <f>IF(ISBLANK(INDEX('Policy Characteristics'!B:B,MATCH($C549,'Policy Characteristics'!$C:$C,0))),"",INDEX('Policy Characteristics'!B:B,MATCH($C549,'Policy Characteristics'!$C:$C,0)))</f>
        <v>Electricity CCS Subsidy</v>
      </c>
      <c r="C549" s="76" t="str">
        <f t="shared" si="23"/>
        <v>Additional Subsidy for Elec CCS</v>
      </c>
      <c r="D549" s="78" t="s">
        <v>1659</v>
      </c>
      <c r="F549" s="78" t="s">
        <v>1666</v>
      </c>
      <c r="H549" s="15">
        <v>2277</v>
      </c>
      <c r="I549" t="s">
        <v>43</v>
      </c>
      <c r="J549" s="230"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31">
        <f>IF(ISBLANK(INDEX('Policy Characteristics'!F:F,MATCH($C549,'Policy Characteristics'!$C:$C,0))),"",INDEX('Policy Characteristics'!F:F,MATCH($C549,'Policy Characteristics'!$C:$C,0)))</f>
        <v>-100</v>
      </c>
      <c r="M549" s="231">
        <f>IF(ISBLANK(INDEX('Policy Characteristics'!G:G,MATCH($C549,'Policy Characteristics'!$C:$C,0))),"",INDEX('Policy Characteristics'!G:G,MATCH($C549,'Policy Characteristics'!$C:$C,0)))</f>
        <v>100</v>
      </c>
      <c r="N549" s="231">
        <f>IF(ISBLANK(INDEX('Policy Characteristics'!H:H,MATCH($C549,'Policy Characteristics'!$C:$C,0))),"",INDEX('Policy Characteristics'!H:H,MATCH($C549,'Policy Characteristics'!$C:$C,0)))</f>
        <v>5</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25">
      <c r="A550" s="76" t="str">
        <f>IF(ISBLANK(INDEX('Policy Characteristics'!A:A,MATCH($C550,'Policy Characteristics'!$C:$C,0))),"",INDEX('Policy Characteristics'!A:A,MATCH($C550,'Policy Characteristics'!$C:$C,0)))</f>
        <v>Electricity Supply</v>
      </c>
      <c r="B550" s="228" t="str">
        <f>IF(ISBLANK(INDEX('Policy Characteristics'!B:B,MATCH($C550,'Policy Characteristics'!$C:$C,0))),"",INDEX('Policy Characteristics'!B:B,MATCH($C550,'Policy Characteristics'!$C:$C,0)))</f>
        <v>Electricity CCS Subsidy</v>
      </c>
      <c r="C550" s="76" t="str">
        <f t="shared" si="23"/>
        <v>Additional Subsidy for Elec CCS</v>
      </c>
      <c r="D550" s="78" t="s">
        <v>1662</v>
      </c>
      <c r="F550" s="78" t="s">
        <v>1667</v>
      </c>
      <c r="H550" s="15">
        <v>2278</v>
      </c>
      <c r="I550" t="s">
        <v>43</v>
      </c>
      <c r="J550" s="230"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31">
        <f>IF(ISBLANK(INDEX('Policy Characteristics'!F:F,MATCH($C550,'Policy Characteristics'!$C:$C,0))),"",INDEX('Policy Characteristics'!F:F,MATCH($C550,'Policy Characteristics'!$C:$C,0)))</f>
        <v>-100</v>
      </c>
      <c r="M550" s="231">
        <f>IF(ISBLANK(INDEX('Policy Characteristics'!G:G,MATCH($C550,'Policy Characteristics'!$C:$C,0))),"",INDEX('Policy Characteristics'!G:G,MATCH($C550,'Policy Characteristics'!$C:$C,0)))</f>
        <v>100</v>
      </c>
      <c r="N550" s="231">
        <f>IF(ISBLANK(INDEX('Policy Characteristics'!H:H,MATCH($C550,'Policy Characteristics'!$C:$C,0))),"",INDEX('Policy Characteristics'!H:H,MATCH($C550,'Policy Characteristics'!$C:$C,0)))</f>
        <v>5</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25">
      <c r="A551" s="76" t="str">
        <f>IF(ISBLANK(INDEX('Policy Characteristics'!A:A,MATCH($C551,'Policy Characteristics'!$C:$C,0))),"",INDEX('Policy Characteristics'!A:A,MATCH($C551,'Policy Characteristics'!$C:$C,0)))</f>
        <v>Electricity Supply</v>
      </c>
      <c r="B551" s="228" t="str">
        <f>IF(ISBLANK(INDEX('Policy Characteristics'!B:B,MATCH($C551,'Policy Characteristics'!$C:$C,0))),"",INDEX('Policy Characteristics'!B:B,MATCH($C551,'Policy Characteristics'!$C:$C,0)))</f>
        <v>Electricity CCS Subsidy</v>
      </c>
      <c r="C551" s="76" t="str">
        <f t="shared" si="23"/>
        <v>Additional Subsidy for Elec CCS</v>
      </c>
      <c r="D551" s="78" t="s">
        <v>1663</v>
      </c>
      <c r="F551" s="78" t="s">
        <v>1668</v>
      </c>
      <c r="H551" s="15">
        <v>2279</v>
      </c>
      <c r="I551" t="s">
        <v>43</v>
      </c>
      <c r="J551" s="230"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31">
        <f>IF(ISBLANK(INDEX('Policy Characteristics'!F:F,MATCH($C551,'Policy Characteristics'!$C:$C,0))),"",INDEX('Policy Characteristics'!F:F,MATCH($C551,'Policy Characteristics'!$C:$C,0)))</f>
        <v>-100</v>
      </c>
      <c r="M551" s="231">
        <f>IF(ISBLANK(INDEX('Policy Characteristics'!G:G,MATCH($C551,'Policy Characteristics'!$C:$C,0))),"",INDEX('Policy Characteristics'!G:G,MATCH($C551,'Policy Characteristics'!$C:$C,0)))</f>
        <v>100</v>
      </c>
      <c r="N551" s="231">
        <f>IF(ISBLANK(INDEX('Policy Characteristics'!H:H,MATCH($C551,'Policy Characteristics'!$C:$C,0))),"",INDEX('Policy Characteristics'!H:H,MATCH($C551,'Policy Characteristics'!$C:$C,0)))</f>
        <v>5</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25">
      <c r="A552" s="76" t="str">
        <f>IF(ISBLANK(INDEX('Policy Characteristics'!A:A,MATCH($C552,'Policy Characteristics'!$C:$C,0))),"",INDEX('Policy Characteristics'!A:A,MATCH($C552,'Policy Characteristics'!$C:$C,0)))</f>
        <v>Electricity Supply</v>
      </c>
      <c r="B552" s="228" t="str">
        <f>IF(ISBLANK(INDEX('Policy Characteristics'!B:B,MATCH($C552,'Policy Characteristics'!$C:$C,0))),"",INDEX('Policy Characteristics'!B:B,MATCH($C552,'Policy Characteristics'!$C:$C,0)))</f>
        <v>Electricity CCS Subsidy</v>
      </c>
      <c r="C552" s="76" t="str">
        <f t="shared" si="23"/>
        <v>Additional Subsidy for Elec CCS</v>
      </c>
      <c r="D552" s="78" t="s">
        <v>1664</v>
      </c>
      <c r="F552" s="78" t="s">
        <v>1669</v>
      </c>
      <c r="H552" s="15">
        <v>2280</v>
      </c>
      <c r="I552" t="s">
        <v>43</v>
      </c>
      <c r="J552" s="230"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31">
        <f>IF(ISBLANK(INDEX('Policy Characteristics'!F:F,MATCH($C552,'Policy Characteristics'!$C:$C,0))),"",INDEX('Policy Characteristics'!F:F,MATCH($C552,'Policy Characteristics'!$C:$C,0)))</f>
        <v>-100</v>
      </c>
      <c r="M552" s="231">
        <f>IF(ISBLANK(INDEX('Policy Characteristics'!G:G,MATCH($C552,'Policy Characteristics'!$C:$C,0))),"",INDEX('Policy Characteristics'!G:G,MATCH($C552,'Policy Characteristics'!$C:$C,0)))</f>
        <v>100</v>
      </c>
      <c r="N552" s="231">
        <f>IF(ISBLANK(INDEX('Policy Characteristics'!H:H,MATCH($C552,'Policy Characteristics'!$C:$C,0))),"",INDEX('Policy Characteristics'!H:H,MATCH($C552,'Policy Characteristics'!$C:$C,0)))</f>
        <v>5</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25">
      <c r="A553" s="76" t="str">
        <f>IF(ISBLANK(INDEX('Policy Characteristics'!A:A,MATCH($C553,'Policy Characteristics'!$C:$C,0))),"",INDEX('Policy Characteristics'!A:A,MATCH($C553,'Policy Characteristics'!$C:$C,0)))</f>
        <v>Electricity Supply</v>
      </c>
      <c r="B553" s="228" t="str">
        <f>IF(ISBLANK(INDEX('Policy Characteristics'!B:B,MATCH($C553,'Policy Characteristics'!$C:$C,0))),"",INDEX('Policy Characteristics'!B:B,MATCH($C553,'Policy Characteristics'!$C:$C,0)))</f>
        <v>Electricity CCS Subsidy</v>
      </c>
      <c r="C553" s="76" t="str">
        <f t="shared" si="23"/>
        <v>Additional Subsidy for Elec CCS</v>
      </c>
      <c r="D553" s="78" t="s">
        <v>1665</v>
      </c>
      <c r="F553" s="78" t="s">
        <v>1670</v>
      </c>
      <c r="H553" s="15">
        <v>2281</v>
      </c>
      <c r="I553" t="s">
        <v>44</v>
      </c>
      <c r="J553" s="230"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31">
        <f>IF(ISBLANK(INDEX('Policy Characteristics'!F:F,MATCH($C553,'Policy Characteristics'!$C:$C,0))),"",INDEX('Policy Characteristics'!F:F,MATCH($C553,'Policy Characteristics'!$C:$C,0)))</f>
        <v>-100</v>
      </c>
      <c r="M553" s="231">
        <f>IF(ISBLANK(INDEX('Policy Characteristics'!G:G,MATCH($C553,'Policy Characteristics'!$C:$C,0))),"",INDEX('Policy Characteristics'!G:G,MATCH($C553,'Policy Characteristics'!$C:$C,0)))</f>
        <v>100</v>
      </c>
      <c r="N553" s="231">
        <f>IF(ISBLANK(INDEX('Policy Characteristics'!H:H,MATCH($C553,'Policy Characteristics'!$C:$C,0))),"",INDEX('Policy Characteristics'!H:H,MATCH($C553,'Policy Characteristics'!$C:$C,0)))</f>
        <v>5</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25">
      <c r="A554" s="76" t="str">
        <f>IF(ISBLANK(INDEX('Policy Characteristics'!A:A,MATCH($C554,'Policy Characteristics'!$C:$C,0))),"",INDEX('Policy Characteristics'!A:A,MATCH($C554,'Policy Characteristics'!$C:$C,0)))</f>
        <v>Electricity Supply</v>
      </c>
      <c r="B554" s="228" t="str">
        <f>IF(ISBLANK(INDEX('Policy Characteristics'!B:B,MATCH($C554,'Policy Characteristics'!$C:$C,0))),"",INDEX('Policy Characteristics'!B:B,MATCH($C554,'Policy Characteristics'!$C:$C,0)))</f>
        <v>Electricity CCS Subsidy</v>
      </c>
      <c r="C554" s="76" t="str">
        <f t="shared" si="23"/>
        <v>Additional Subsidy for Elec CCS</v>
      </c>
      <c r="D554" s="78" t="s">
        <v>1752</v>
      </c>
      <c r="F554" s="78" t="s">
        <v>1750</v>
      </c>
      <c r="H554" s="15">
        <v>2282</v>
      </c>
      <c r="I554" t="s">
        <v>44</v>
      </c>
      <c r="J554" s="230"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31">
        <f>IF(ISBLANK(INDEX('Policy Characteristics'!F:F,MATCH($C554,'Policy Characteristics'!$C:$C,0))),"",INDEX('Policy Characteristics'!F:F,MATCH($C554,'Policy Characteristics'!$C:$C,0)))</f>
        <v>-100</v>
      </c>
      <c r="M554" s="231">
        <f>IF(ISBLANK(INDEX('Policy Characteristics'!G:G,MATCH($C554,'Policy Characteristics'!$C:$C,0))),"",INDEX('Policy Characteristics'!G:G,MATCH($C554,'Policy Characteristics'!$C:$C,0)))</f>
        <v>100</v>
      </c>
      <c r="N554" s="231">
        <f>IF(ISBLANK(INDEX('Policy Characteristics'!H:H,MATCH($C554,'Policy Characteristics'!$C:$C,0))),"",INDEX('Policy Characteristics'!H:H,MATCH($C554,'Policy Characteristics'!$C:$C,0)))</f>
        <v>5</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25">
      <c r="A555" s="76" t="str">
        <f>IF(ISBLANK(INDEX('Policy Characteristics'!A:A,MATCH($C555,'Policy Characteristics'!$C:$C,0))),"",INDEX('Policy Characteristics'!A:A,MATCH($C555,'Policy Characteristics'!$C:$C,0)))</f>
        <v>Electricity Supply</v>
      </c>
      <c r="B555" s="228" t="str">
        <f>IF(ISBLANK(INDEX('Policy Characteristics'!B:B,MATCH($C555,'Policy Characteristics'!$C:$C,0))),"",INDEX('Policy Characteristics'!B:B,MATCH($C555,'Policy Characteristics'!$C:$C,0)))</f>
        <v>Electricity CCS Subsidy</v>
      </c>
      <c r="C555" s="76" t="str">
        <f t="shared" si="23"/>
        <v>Additional Subsidy for Elec CCS</v>
      </c>
      <c r="D555" s="78" t="s">
        <v>1753</v>
      </c>
      <c r="F555" s="78" t="s">
        <v>1751</v>
      </c>
      <c r="H555" s="15">
        <v>2283</v>
      </c>
      <c r="I555" t="s">
        <v>44</v>
      </c>
      <c r="J555" s="230"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31">
        <f>IF(ISBLANK(INDEX('Policy Characteristics'!F:F,MATCH($C555,'Policy Characteristics'!$C:$C,0))),"",INDEX('Policy Characteristics'!F:F,MATCH($C555,'Policy Characteristics'!$C:$C,0)))</f>
        <v>-100</v>
      </c>
      <c r="M555" s="231">
        <f>IF(ISBLANK(INDEX('Policy Characteristics'!G:G,MATCH($C555,'Policy Characteristics'!$C:$C,0))),"",INDEX('Policy Characteristics'!G:G,MATCH($C555,'Policy Characteristics'!$C:$C,0)))</f>
        <v>100</v>
      </c>
      <c r="N555" s="231">
        <f>IF(ISBLANK(INDEX('Policy Characteristics'!H:H,MATCH($C555,'Policy Characteristics'!$C:$C,0))),"",INDEX('Policy Characteristics'!H:H,MATCH($C555,'Policy Characteristics'!$C:$C,0)))</f>
        <v>5</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2439</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42"/>
      <c r="F557" s="58" t="s">
        <v>1325</v>
      </c>
      <c r="G557" s="114"/>
      <c r="H557" s="158">
        <v>1537</v>
      </c>
      <c r="I557" s="159" t="s">
        <v>2440</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43">
        <f>IF(ISBLANK(INDEX('Policy Characteristics'!F:F,MATCH($C557,'Policy Characteristics'!$C:$C,0))),"",INDEX('Policy Characteristics'!F:F,MATCH($C557,'Policy Characteristics'!$C:$C,0)))</f>
        <v>0</v>
      </c>
      <c r="M557" s="243">
        <f>IF(ISBLANK(INDEX('Policy Characteristics'!G:G,MATCH($C557,'Policy Characteristics'!$C:$C,0))),"",INDEX('Policy Characteristics'!G:G,MATCH($C557,'Policy Characteristics'!$C:$C,0)))</f>
        <v>0.5</v>
      </c>
      <c r="N557" s="243">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42" t="s">
        <v>1301</v>
      </c>
      <c r="E558" s="242"/>
      <c r="F558" s="58" t="s">
        <v>999</v>
      </c>
      <c r="G558" s="244"/>
      <c r="H558" s="158">
        <v>1538</v>
      </c>
      <c r="I558" s="159" t="s">
        <v>2440</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43">
        <f>IF(ISBLANK(INDEX('Policy Characteristics'!F:F,MATCH($C558,'Policy Characteristics'!$C:$C,0))),"",INDEX('Policy Characteristics'!F:F,MATCH($C558,'Policy Characteristics'!$C:$C,0)))</f>
        <v>0</v>
      </c>
      <c r="M558" s="243">
        <f>IF(ISBLANK(INDEX('Policy Characteristics'!G:G,MATCH($C558,'Policy Characteristics'!$C:$C,0))),"",INDEX('Policy Characteristics'!G:G,MATCH($C558,'Policy Characteristics'!$C:$C,0)))</f>
        <v>0.5</v>
      </c>
      <c r="N558" s="243">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42" t="s">
        <v>1302</v>
      </c>
      <c r="E559" s="242"/>
      <c r="F559" s="58" t="s">
        <v>1266</v>
      </c>
      <c r="G559" s="244"/>
      <c r="H559" s="158">
        <v>1539</v>
      </c>
      <c r="I559" s="159" t="s">
        <v>2440</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43">
        <f>IF(ISBLANK(INDEX('Policy Characteristics'!F:F,MATCH($C559,'Policy Characteristics'!$C:$C,0))),"",INDEX('Policy Characteristics'!F:F,MATCH($C559,'Policy Characteristics'!$C:$C,0)))</f>
        <v>0</v>
      </c>
      <c r="M559" s="243">
        <f>IF(ISBLANK(INDEX('Policy Characteristics'!G:G,MATCH($C559,'Policy Characteristics'!$C:$C,0))),"",INDEX('Policy Characteristics'!G:G,MATCH($C559,'Policy Characteristics'!$C:$C,0)))</f>
        <v>0.5</v>
      </c>
      <c r="N559" s="243">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42" t="s">
        <v>1303</v>
      </c>
      <c r="E560" s="242"/>
      <c r="F560" s="58" t="s">
        <v>1267</v>
      </c>
      <c r="G560" s="244"/>
      <c r="H560" s="158">
        <v>1540</v>
      </c>
      <c r="I560" s="159" t="s">
        <v>2440</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43">
        <f>IF(ISBLANK(INDEX('Policy Characteristics'!F:F,MATCH($C560,'Policy Characteristics'!$C:$C,0))),"",INDEX('Policy Characteristics'!F:F,MATCH($C560,'Policy Characteristics'!$C:$C,0)))</f>
        <v>0</v>
      </c>
      <c r="M560" s="243">
        <f>IF(ISBLANK(INDEX('Policy Characteristics'!G:G,MATCH($C560,'Policy Characteristics'!$C:$C,0))),"",INDEX('Policy Characteristics'!G:G,MATCH($C560,'Policy Characteristics'!$C:$C,0)))</f>
        <v>0.5</v>
      </c>
      <c r="N560" s="243">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42" t="s">
        <v>1304</v>
      </c>
      <c r="E561" s="242"/>
      <c r="F561" s="58" t="s">
        <v>1268</v>
      </c>
      <c r="G561" s="244"/>
      <c r="H561" s="158">
        <v>1541</v>
      </c>
      <c r="I561" s="159" t="s">
        <v>2440</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43">
        <f>IF(ISBLANK(INDEX('Policy Characteristics'!F:F,MATCH($C561,'Policy Characteristics'!$C:$C,0))),"",INDEX('Policy Characteristics'!F:F,MATCH($C561,'Policy Characteristics'!$C:$C,0)))</f>
        <v>0</v>
      </c>
      <c r="M561" s="243">
        <f>IF(ISBLANK(INDEX('Policy Characteristics'!G:G,MATCH($C561,'Policy Characteristics'!$C:$C,0))),"",INDEX('Policy Characteristics'!G:G,MATCH($C561,'Policy Characteristics'!$C:$C,0)))</f>
        <v>0.5</v>
      </c>
      <c r="N561" s="243">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42" t="s">
        <v>1305</v>
      </c>
      <c r="E562" s="242"/>
      <c r="F562" s="58" t="s">
        <v>1269</v>
      </c>
      <c r="G562" s="244"/>
      <c r="H562" s="158">
        <v>1542</v>
      </c>
      <c r="I562" s="159" t="s">
        <v>2440</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43">
        <f>IF(ISBLANK(INDEX('Policy Characteristics'!F:F,MATCH($C562,'Policy Characteristics'!$C:$C,0))),"",INDEX('Policy Characteristics'!F:F,MATCH($C562,'Policy Characteristics'!$C:$C,0)))</f>
        <v>0</v>
      </c>
      <c r="M562" s="243">
        <f>IF(ISBLANK(INDEX('Policy Characteristics'!G:G,MATCH($C562,'Policy Characteristics'!$C:$C,0))),"",INDEX('Policy Characteristics'!G:G,MATCH($C562,'Policy Characteristics'!$C:$C,0)))</f>
        <v>0.5</v>
      </c>
      <c r="N562" s="243">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42" t="s">
        <v>1306</v>
      </c>
      <c r="E563" s="242"/>
      <c r="F563" s="58" t="s">
        <v>1270</v>
      </c>
      <c r="G563" s="244"/>
      <c r="H563" s="158">
        <v>1543</v>
      </c>
      <c r="I563" s="159" t="s">
        <v>2440</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43">
        <f>IF(ISBLANK(INDEX('Policy Characteristics'!F:F,MATCH($C563,'Policy Characteristics'!$C:$C,0))),"",INDEX('Policy Characteristics'!F:F,MATCH($C563,'Policy Characteristics'!$C:$C,0)))</f>
        <v>0</v>
      </c>
      <c r="M563" s="243">
        <f>IF(ISBLANK(INDEX('Policy Characteristics'!G:G,MATCH($C563,'Policy Characteristics'!$C:$C,0))),"",INDEX('Policy Characteristics'!G:G,MATCH($C563,'Policy Characteristics'!$C:$C,0)))</f>
        <v>0.5</v>
      </c>
      <c r="N563" s="243">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42" t="s">
        <v>1307</v>
      </c>
      <c r="E564" s="242"/>
      <c r="F564" s="58" t="s">
        <v>1271</v>
      </c>
      <c r="G564" s="244"/>
      <c r="H564" s="158">
        <v>1544</v>
      </c>
      <c r="I564" s="159" t="s">
        <v>2440</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43">
        <f>IF(ISBLANK(INDEX('Policy Characteristics'!F:F,MATCH($C564,'Policy Characteristics'!$C:$C,0))),"",INDEX('Policy Characteristics'!F:F,MATCH($C564,'Policy Characteristics'!$C:$C,0)))</f>
        <v>0</v>
      </c>
      <c r="M564" s="243">
        <f>IF(ISBLANK(INDEX('Policy Characteristics'!G:G,MATCH($C564,'Policy Characteristics'!$C:$C,0))),"",INDEX('Policy Characteristics'!G:G,MATCH($C564,'Policy Characteristics'!$C:$C,0)))</f>
        <v>0.5</v>
      </c>
      <c r="N564" s="243">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42" t="s">
        <v>1308</v>
      </c>
      <c r="E565" s="242"/>
      <c r="F565" s="58" t="s">
        <v>1272</v>
      </c>
      <c r="G565" s="244"/>
      <c r="H565" s="158">
        <v>1545</v>
      </c>
      <c r="I565" s="159" t="s">
        <v>2440</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43">
        <f>IF(ISBLANK(INDEX('Policy Characteristics'!F:F,MATCH($C565,'Policy Characteristics'!$C:$C,0))),"",INDEX('Policy Characteristics'!F:F,MATCH($C565,'Policy Characteristics'!$C:$C,0)))</f>
        <v>0</v>
      </c>
      <c r="M565" s="243">
        <f>IF(ISBLANK(INDEX('Policy Characteristics'!G:G,MATCH($C565,'Policy Characteristics'!$C:$C,0))),"",INDEX('Policy Characteristics'!G:G,MATCH($C565,'Policy Characteristics'!$C:$C,0)))</f>
        <v>0.5</v>
      </c>
      <c r="N565" s="243">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42" t="s">
        <v>1309</v>
      </c>
      <c r="E566" s="242"/>
      <c r="F566" s="58" t="s">
        <v>819</v>
      </c>
      <c r="G566" s="244"/>
      <c r="H566" s="158">
        <v>1546</v>
      </c>
      <c r="I566" s="159" t="s">
        <v>2440</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43">
        <f>IF(ISBLANK(INDEX('Policy Characteristics'!F:F,MATCH($C566,'Policy Characteristics'!$C:$C,0))),"",INDEX('Policy Characteristics'!F:F,MATCH($C566,'Policy Characteristics'!$C:$C,0)))</f>
        <v>0</v>
      </c>
      <c r="M566" s="243">
        <f>IF(ISBLANK(INDEX('Policy Characteristics'!G:G,MATCH($C566,'Policy Characteristics'!$C:$C,0))),"",INDEX('Policy Characteristics'!G:G,MATCH($C566,'Policy Characteristics'!$C:$C,0)))</f>
        <v>0.5</v>
      </c>
      <c r="N566" s="243">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42" t="s">
        <v>1310</v>
      </c>
      <c r="E567" s="242"/>
      <c r="F567" s="58" t="s">
        <v>1273</v>
      </c>
      <c r="G567" s="244"/>
      <c r="H567" s="158">
        <v>1547</v>
      </c>
      <c r="I567" s="159" t="s">
        <v>2440</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43">
        <f>IF(ISBLANK(INDEX('Policy Characteristics'!F:F,MATCH($C567,'Policy Characteristics'!$C:$C,0))),"",INDEX('Policy Characteristics'!F:F,MATCH($C567,'Policy Characteristics'!$C:$C,0)))</f>
        <v>0</v>
      </c>
      <c r="M567" s="243">
        <f>IF(ISBLANK(INDEX('Policy Characteristics'!G:G,MATCH($C567,'Policy Characteristics'!$C:$C,0))),"",INDEX('Policy Characteristics'!G:G,MATCH($C567,'Policy Characteristics'!$C:$C,0)))</f>
        <v>0.5</v>
      </c>
      <c r="N567" s="243">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42" t="s">
        <v>1311</v>
      </c>
      <c r="E568" s="242"/>
      <c r="F568" s="58" t="s">
        <v>1274</v>
      </c>
      <c r="G568" s="244"/>
      <c r="H568" s="158">
        <v>1548</v>
      </c>
      <c r="I568" s="159" t="s">
        <v>2440</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43">
        <f>IF(ISBLANK(INDEX('Policy Characteristics'!F:F,MATCH($C568,'Policy Characteristics'!$C:$C,0))),"",INDEX('Policy Characteristics'!F:F,MATCH($C568,'Policy Characteristics'!$C:$C,0)))</f>
        <v>0</v>
      </c>
      <c r="M568" s="243">
        <f>IF(ISBLANK(INDEX('Policy Characteristics'!G:G,MATCH($C568,'Policy Characteristics'!$C:$C,0))),"",INDEX('Policy Characteristics'!G:G,MATCH($C568,'Policy Characteristics'!$C:$C,0)))</f>
        <v>0.5</v>
      </c>
      <c r="N568" s="243">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42" t="s">
        <v>1312</v>
      </c>
      <c r="E569" s="242"/>
      <c r="F569" s="58" t="s">
        <v>1275</v>
      </c>
      <c r="G569" s="244"/>
      <c r="H569" s="158">
        <v>1549</v>
      </c>
      <c r="I569" s="159" t="s">
        <v>2440</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43">
        <f>IF(ISBLANK(INDEX('Policy Characteristics'!F:F,MATCH($C569,'Policy Characteristics'!$C:$C,0))),"",INDEX('Policy Characteristics'!F:F,MATCH($C569,'Policy Characteristics'!$C:$C,0)))</f>
        <v>0</v>
      </c>
      <c r="M569" s="243">
        <f>IF(ISBLANK(INDEX('Policy Characteristics'!G:G,MATCH($C569,'Policy Characteristics'!$C:$C,0))),"",INDEX('Policy Characteristics'!G:G,MATCH($C569,'Policy Characteristics'!$C:$C,0)))</f>
        <v>0.5</v>
      </c>
      <c r="N569" s="243">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42" t="s">
        <v>1313</v>
      </c>
      <c r="E570" s="242"/>
      <c r="F570" s="58" t="s">
        <v>820</v>
      </c>
      <c r="G570" s="244"/>
      <c r="H570" s="158">
        <v>1550</v>
      </c>
      <c r="I570" s="159" t="s">
        <v>2440</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43">
        <f>IF(ISBLANK(INDEX('Policy Characteristics'!F:F,MATCH($C570,'Policy Characteristics'!$C:$C,0))),"",INDEX('Policy Characteristics'!F:F,MATCH($C570,'Policy Characteristics'!$C:$C,0)))</f>
        <v>0</v>
      </c>
      <c r="M570" s="243">
        <f>IF(ISBLANK(INDEX('Policy Characteristics'!G:G,MATCH($C570,'Policy Characteristics'!$C:$C,0))),"",INDEX('Policy Characteristics'!G:G,MATCH($C570,'Policy Characteristics'!$C:$C,0)))</f>
        <v>0.5</v>
      </c>
      <c r="N570" s="243">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42" t="s">
        <v>1314</v>
      </c>
      <c r="E571" s="242"/>
      <c r="F571" s="58" t="s">
        <v>1276</v>
      </c>
      <c r="G571" s="244"/>
      <c r="H571" s="158">
        <v>1551</v>
      </c>
      <c r="I571" s="159" t="s">
        <v>2440</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43">
        <f>IF(ISBLANK(INDEX('Policy Characteristics'!F:F,MATCH($C571,'Policy Characteristics'!$C:$C,0))),"",INDEX('Policy Characteristics'!F:F,MATCH($C571,'Policy Characteristics'!$C:$C,0)))</f>
        <v>0</v>
      </c>
      <c r="M571" s="243">
        <f>IF(ISBLANK(INDEX('Policy Characteristics'!G:G,MATCH($C571,'Policy Characteristics'!$C:$C,0))),"",INDEX('Policy Characteristics'!G:G,MATCH($C571,'Policy Characteristics'!$C:$C,0)))</f>
        <v>0.5</v>
      </c>
      <c r="N571" s="243">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42" t="s">
        <v>1315</v>
      </c>
      <c r="E572" s="242"/>
      <c r="F572" s="58" t="s">
        <v>1277</v>
      </c>
      <c r="G572" s="244"/>
      <c r="H572" s="158">
        <v>1552</v>
      </c>
      <c r="I572" s="159" t="s">
        <v>2440</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43">
        <f>IF(ISBLANK(INDEX('Policy Characteristics'!F:F,MATCH($C572,'Policy Characteristics'!$C:$C,0))),"",INDEX('Policy Characteristics'!F:F,MATCH($C572,'Policy Characteristics'!$C:$C,0)))</f>
        <v>0</v>
      </c>
      <c r="M572" s="243">
        <f>IF(ISBLANK(INDEX('Policy Characteristics'!G:G,MATCH($C572,'Policy Characteristics'!$C:$C,0))),"",INDEX('Policy Characteristics'!G:G,MATCH($C572,'Policy Characteristics'!$C:$C,0)))</f>
        <v>0.5</v>
      </c>
      <c r="N572" s="243">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42" t="s">
        <v>1316</v>
      </c>
      <c r="E573" s="242"/>
      <c r="F573" s="58" t="s">
        <v>1278</v>
      </c>
      <c r="G573" s="244"/>
      <c r="H573" s="158">
        <v>1553</v>
      </c>
      <c r="I573" s="159" t="s">
        <v>2440</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43">
        <f>IF(ISBLANK(INDEX('Policy Characteristics'!F:F,MATCH($C573,'Policy Characteristics'!$C:$C,0))),"",INDEX('Policy Characteristics'!F:F,MATCH($C573,'Policy Characteristics'!$C:$C,0)))</f>
        <v>0</v>
      </c>
      <c r="M573" s="243">
        <f>IF(ISBLANK(INDEX('Policy Characteristics'!G:G,MATCH($C573,'Policy Characteristics'!$C:$C,0))),"",INDEX('Policy Characteristics'!G:G,MATCH($C573,'Policy Characteristics'!$C:$C,0)))</f>
        <v>0.5</v>
      </c>
      <c r="N573" s="243">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42" t="s">
        <v>1317</v>
      </c>
      <c r="E574" s="242"/>
      <c r="F574" s="58" t="s">
        <v>1279</v>
      </c>
      <c r="G574" s="244"/>
      <c r="H574" s="158">
        <v>1554</v>
      </c>
      <c r="I574" s="159" t="s">
        <v>2440</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43">
        <f>IF(ISBLANK(INDEX('Policy Characteristics'!F:F,MATCH($C574,'Policy Characteristics'!$C:$C,0))),"",INDEX('Policy Characteristics'!F:F,MATCH($C574,'Policy Characteristics'!$C:$C,0)))</f>
        <v>0</v>
      </c>
      <c r="M574" s="243">
        <f>IF(ISBLANK(INDEX('Policy Characteristics'!G:G,MATCH($C574,'Policy Characteristics'!$C:$C,0))),"",INDEX('Policy Characteristics'!G:G,MATCH($C574,'Policy Characteristics'!$C:$C,0)))</f>
        <v>0.5</v>
      </c>
      <c r="N574" s="243">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42" t="s">
        <v>1318</v>
      </c>
      <c r="E575" s="242"/>
      <c r="F575" s="58" t="s">
        <v>1280</v>
      </c>
      <c r="G575" s="244"/>
      <c r="H575" s="158">
        <v>1555</v>
      </c>
      <c r="I575" s="159" t="s">
        <v>2440</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43">
        <f>IF(ISBLANK(INDEX('Policy Characteristics'!F:F,MATCH($C575,'Policy Characteristics'!$C:$C,0))),"",INDEX('Policy Characteristics'!F:F,MATCH($C575,'Policy Characteristics'!$C:$C,0)))</f>
        <v>0</v>
      </c>
      <c r="M575" s="243">
        <f>IF(ISBLANK(INDEX('Policy Characteristics'!G:G,MATCH($C575,'Policy Characteristics'!$C:$C,0))),"",INDEX('Policy Characteristics'!G:G,MATCH($C575,'Policy Characteristics'!$C:$C,0)))</f>
        <v>0.5</v>
      </c>
      <c r="N575" s="243">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42" t="s">
        <v>1319</v>
      </c>
      <c r="E576" s="242"/>
      <c r="F576" s="58" t="s">
        <v>1281</v>
      </c>
      <c r="G576" s="244"/>
      <c r="H576" s="158">
        <v>1556</v>
      </c>
      <c r="I576" s="159" t="s">
        <v>2440</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43">
        <f>IF(ISBLANK(INDEX('Policy Characteristics'!F:F,MATCH($C576,'Policy Characteristics'!$C:$C,0))),"",INDEX('Policy Characteristics'!F:F,MATCH($C576,'Policy Characteristics'!$C:$C,0)))</f>
        <v>0</v>
      </c>
      <c r="M576" s="243">
        <f>IF(ISBLANK(INDEX('Policy Characteristics'!G:G,MATCH($C576,'Policy Characteristics'!$C:$C,0))),"",INDEX('Policy Characteristics'!G:G,MATCH($C576,'Policy Characteristics'!$C:$C,0)))</f>
        <v>0.5</v>
      </c>
      <c r="N576" s="243">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42" t="s">
        <v>1320</v>
      </c>
      <c r="E577" s="242"/>
      <c r="F577" s="58" t="s">
        <v>1282</v>
      </c>
      <c r="G577" s="244"/>
      <c r="H577" s="158">
        <v>1557</v>
      </c>
      <c r="I577" s="159" t="s">
        <v>2440</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43">
        <f>IF(ISBLANK(INDEX('Policy Characteristics'!F:F,MATCH($C577,'Policy Characteristics'!$C:$C,0))),"",INDEX('Policy Characteristics'!F:F,MATCH($C577,'Policy Characteristics'!$C:$C,0)))</f>
        <v>0</v>
      </c>
      <c r="M577" s="243">
        <f>IF(ISBLANK(INDEX('Policy Characteristics'!G:G,MATCH($C577,'Policy Characteristics'!$C:$C,0))),"",INDEX('Policy Characteristics'!G:G,MATCH($C577,'Policy Characteristics'!$C:$C,0)))</f>
        <v>0.5</v>
      </c>
      <c r="N577" s="243">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42" t="s">
        <v>1321</v>
      </c>
      <c r="E578" s="242"/>
      <c r="F578" s="58" t="s">
        <v>1283</v>
      </c>
      <c r="G578" s="244"/>
      <c r="H578" s="158">
        <v>1558</v>
      </c>
      <c r="I578" s="159" t="s">
        <v>2440</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43">
        <f>IF(ISBLANK(INDEX('Policy Characteristics'!F:F,MATCH($C578,'Policy Characteristics'!$C:$C,0))),"",INDEX('Policy Characteristics'!F:F,MATCH($C578,'Policy Characteristics'!$C:$C,0)))</f>
        <v>0</v>
      </c>
      <c r="M578" s="243">
        <f>IF(ISBLANK(INDEX('Policy Characteristics'!G:G,MATCH($C578,'Policy Characteristics'!$C:$C,0))),"",INDEX('Policy Characteristics'!G:G,MATCH($C578,'Policy Characteristics'!$C:$C,0)))</f>
        <v>0.5</v>
      </c>
      <c r="N578" s="243">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42" t="s">
        <v>1322</v>
      </c>
      <c r="E579" s="242"/>
      <c r="F579" s="58" t="s">
        <v>1284</v>
      </c>
      <c r="G579" s="244"/>
      <c r="H579" s="158">
        <v>1559</v>
      </c>
      <c r="I579" s="159" t="s">
        <v>2440</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43">
        <f>IF(ISBLANK(INDEX('Policy Characteristics'!F:F,MATCH($C579,'Policy Characteristics'!$C:$C,0))),"",INDEX('Policy Characteristics'!F:F,MATCH($C579,'Policy Characteristics'!$C:$C,0)))</f>
        <v>0</v>
      </c>
      <c r="M579" s="243">
        <f>IF(ISBLANK(INDEX('Policy Characteristics'!G:G,MATCH($C579,'Policy Characteristics'!$C:$C,0))),"",INDEX('Policy Characteristics'!G:G,MATCH($C579,'Policy Characteristics'!$C:$C,0)))</f>
        <v>0.5</v>
      </c>
      <c r="N579" s="243">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42" t="s">
        <v>1323</v>
      </c>
      <c r="E580" s="242"/>
      <c r="F580" s="58" t="s">
        <v>1326</v>
      </c>
      <c r="G580" s="244"/>
      <c r="H580" s="158">
        <v>1560</v>
      </c>
      <c r="I580" s="159" t="s">
        <v>2440</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43">
        <f>IF(ISBLANK(INDEX('Policy Characteristics'!F:F,MATCH($C580,'Policy Characteristics'!$C:$C,0))),"",INDEX('Policy Characteristics'!F:F,MATCH($C580,'Policy Characteristics'!$C:$C,0)))</f>
        <v>0</v>
      </c>
      <c r="M580" s="243">
        <f>IF(ISBLANK(INDEX('Policy Characteristics'!G:G,MATCH($C580,'Policy Characteristics'!$C:$C,0))),"",INDEX('Policy Characteristics'!G:G,MATCH($C580,'Policy Characteristics'!$C:$C,0)))</f>
        <v>0.5</v>
      </c>
      <c r="N580" s="243">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42" t="s">
        <v>1324</v>
      </c>
      <c r="E581" s="242"/>
      <c r="F581" s="58" t="s">
        <v>1285</v>
      </c>
      <c r="G581" s="244"/>
      <c r="H581" s="158">
        <v>1561</v>
      </c>
      <c r="I581" s="159" t="s">
        <v>2440</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43">
        <f>IF(ISBLANK(INDEX('Policy Characteristics'!F:F,MATCH($C581,'Policy Characteristics'!$C:$C,0))),"",INDEX('Policy Characteristics'!F:F,MATCH($C581,'Policy Characteristics'!$C:$C,0)))</f>
        <v>0</v>
      </c>
      <c r="M581" s="243">
        <f>IF(ISBLANK(INDEX('Policy Characteristics'!G:G,MATCH($C581,'Policy Characteristics'!$C:$C,0))),"",INDEX('Policy Characteristics'!G:G,MATCH($C581,'Policy Characteristics'!$C:$C,0)))</f>
        <v>0.5</v>
      </c>
      <c r="N581" s="243">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5">
      <c r="A582" s="76" t="str">
        <f>IF(ISBLANK(INDEX('Policy Characteristics'!A:A,MATCH($C582,'Policy Characteristics'!$C:$C,0))),"",INDEX('Policy Characteristics'!A:A,MATCH($C582,'Policy Characteristics'!$C:$C,0)))</f>
        <v>Industry</v>
      </c>
      <c r="B582" s="228"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29" t="s">
        <v>44</v>
      </c>
      <c r="J582" s="230"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33">
        <f>IF(ISBLANK(INDEX('Policy Characteristics'!F:F,MATCH($C582,'Policy Characteristics'!$C:$C,0))),"",INDEX('Policy Characteristics'!F:F,MATCH($C582,'Policy Characteristics'!$C:$C,0)))</f>
        <v>0</v>
      </c>
      <c r="M582" s="233">
        <f>IF(ISBLANK(INDEX('Policy Characteristics'!G:G,MATCH($C582,'Policy Characteristics'!$C:$C,0))),"",INDEX('Policy Characteristics'!G:G,MATCH($C582,'Policy Characteristics'!$C:$C,0)))</f>
        <v>1</v>
      </c>
      <c r="N582" s="233">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5">
      <c r="A583" s="76" t="str">
        <f>IF(ISBLANK(INDEX('Policy Characteristics'!A:A,MATCH($C583,'Policy Characteristics'!$C:$C,0))),"",INDEX('Policy Characteristics'!A:A,MATCH($C583,'Policy Characteristics'!$C:$C,0)))</f>
        <v>Industry</v>
      </c>
      <c r="B583" s="228"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29" t="s">
        <v>44</v>
      </c>
      <c r="J583" s="230"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33">
        <f>IF(ISBLANK(INDEX('Policy Characteristics'!F:F,MATCH($C583,'Policy Characteristics'!$C:$C,0))),"",INDEX('Policy Characteristics'!F:F,MATCH($C583,'Policy Characteristics'!$C:$C,0)))</f>
        <v>0</v>
      </c>
      <c r="M583" s="233">
        <f>IF(ISBLANK(INDEX('Policy Characteristics'!G:G,MATCH($C583,'Policy Characteristics'!$C:$C,0))),"",INDEX('Policy Characteristics'!G:G,MATCH($C583,'Policy Characteristics'!$C:$C,0)))</f>
        <v>1</v>
      </c>
      <c r="N583" s="233">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5">
      <c r="A584" s="76" t="str">
        <f>IF(ISBLANK(INDEX('Policy Characteristics'!A:A,MATCH($C584,'Policy Characteristics'!$C:$C,0))),"",INDEX('Policy Characteristics'!A:A,MATCH($C584,'Policy Characteristics'!$C:$C,0)))</f>
        <v>Industry</v>
      </c>
      <c r="B584" s="228"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29" t="s">
        <v>44</v>
      </c>
      <c r="J584" s="230"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33">
        <f>IF(ISBLANK(INDEX('Policy Characteristics'!F:F,MATCH($C584,'Policy Characteristics'!$C:$C,0))),"",INDEX('Policy Characteristics'!F:F,MATCH($C584,'Policy Characteristics'!$C:$C,0)))</f>
        <v>0</v>
      </c>
      <c r="M584" s="233">
        <f>IF(ISBLANK(INDEX('Policy Characteristics'!G:G,MATCH($C584,'Policy Characteristics'!$C:$C,0))),"",INDEX('Policy Characteristics'!G:G,MATCH($C584,'Policy Characteristics'!$C:$C,0)))</f>
        <v>1</v>
      </c>
      <c r="N584" s="233">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5">
      <c r="A585" s="76" t="str">
        <f>IF(ISBLANK(INDEX('Policy Characteristics'!A:A,MATCH($C585,'Policy Characteristics'!$C:$C,0))),"",INDEX('Policy Characteristics'!A:A,MATCH($C585,'Policy Characteristics'!$C:$C,0)))</f>
        <v>Industry</v>
      </c>
      <c r="B585" s="228"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29" t="s">
        <v>44</v>
      </c>
      <c r="J585" s="230"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33">
        <f>IF(ISBLANK(INDEX('Policy Characteristics'!F:F,MATCH($C585,'Policy Characteristics'!$C:$C,0))),"",INDEX('Policy Characteristics'!F:F,MATCH($C585,'Policy Characteristics'!$C:$C,0)))</f>
        <v>0</v>
      </c>
      <c r="M585" s="233">
        <f>IF(ISBLANK(INDEX('Policy Characteristics'!G:G,MATCH($C585,'Policy Characteristics'!$C:$C,0))),"",INDEX('Policy Characteristics'!G:G,MATCH($C585,'Policy Characteristics'!$C:$C,0)))</f>
        <v>1</v>
      </c>
      <c r="N585" s="233">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5">
      <c r="A586" s="76" t="str">
        <f>IF(ISBLANK(INDEX('Policy Characteristics'!A:A,MATCH($C586,'Policy Characteristics'!$C:$C,0))),"",INDEX('Policy Characteristics'!A:A,MATCH($C586,'Policy Characteristics'!$C:$C,0)))</f>
        <v>Industry</v>
      </c>
      <c r="B586" s="228"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29" t="s">
        <v>44</v>
      </c>
      <c r="J586" s="230"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33">
        <f>IF(ISBLANK(INDEX('Policy Characteristics'!F:F,MATCH($C586,'Policy Characteristics'!$C:$C,0))),"",INDEX('Policy Characteristics'!F:F,MATCH($C586,'Policy Characteristics'!$C:$C,0)))</f>
        <v>0</v>
      </c>
      <c r="M586" s="233">
        <f>IF(ISBLANK(INDEX('Policy Characteristics'!G:G,MATCH($C586,'Policy Characteristics'!$C:$C,0))),"",INDEX('Policy Characteristics'!G:G,MATCH($C586,'Policy Characteristics'!$C:$C,0)))</f>
        <v>1</v>
      </c>
      <c r="N586" s="233">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5">
      <c r="A587" s="76" t="str">
        <f>IF(ISBLANK(INDEX('Policy Characteristics'!A:A,MATCH($C587,'Policy Characteristics'!$C:$C,0))),"",INDEX('Policy Characteristics'!A:A,MATCH($C587,'Policy Characteristics'!$C:$C,0)))</f>
        <v>Industry</v>
      </c>
      <c r="B587" s="228"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29" t="s">
        <v>44</v>
      </c>
      <c r="J587" s="230"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33">
        <f>IF(ISBLANK(INDEX('Policy Characteristics'!F:F,MATCH($C587,'Policy Characteristics'!$C:$C,0))),"",INDEX('Policy Characteristics'!F:F,MATCH($C587,'Policy Characteristics'!$C:$C,0)))</f>
        <v>0</v>
      </c>
      <c r="M587" s="233">
        <f>IF(ISBLANK(INDEX('Policy Characteristics'!G:G,MATCH($C587,'Policy Characteristics'!$C:$C,0))),"",INDEX('Policy Characteristics'!G:G,MATCH($C587,'Policy Characteristics'!$C:$C,0)))</f>
        <v>1</v>
      </c>
      <c r="N587" s="233">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5">
      <c r="A588" s="76" t="str">
        <f>IF(ISBLANK(INDEX('Policy Characteristics'!A:A,MATCH($C588,'Policy Characteristics'!$C:$C,0))),"",INDEX('Policy Characteristics'!A:A,MATCH($C588,'Policy Characteristics'!$C:$C,0)))</f>
        <v>Industry</v>
      </c>
      <c r="B588" s="228"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29" t="s">
        <v>44</v>
      </c>
      <c r="J588" s="230"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33">
        <f>IF(ISBLANK(INDEX('Policy Characteristics'!F:F,MATCH($C588,'Policy Characteristics'!$C:$C,0))),"",INDEX('Policy Characteristics'!F:F,MATCH($C588,'Policy Characteristics'!$C:$C,0)))</f>
        <v>0</v>
      </c>
      <c r="M588" s="233">
        <f>IF(ISBLANK(INDEX('Policy Characteristics'!G:G,MATCH($C588,'Policy Characteristics'!$C:$C,0))),"",INDEX('Policy Characteristics'!G:G,MATCH($C588,'Policy Characteristics'!$C:$C,0)))</f>
        <v>1</v>
      </c>
      <c r="N588" s="233">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5">
      <c r="A589" s="76" t="str">
        <f>IF(ISBLANK(INDEX('Policy Characteristics'!A:A,MATCH($C589,'Policy Characteristics'!$C:$C,0))),"",INDEX('Policy Characteristics'!A:A,MATCH($C589,'Policy Characteristics'!$C:$C,0)))</f>
        <v>Industry</v>
      </c>
      <c r="B589" s="228"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29" t="s">
        <v>44</v>
      </c>
      <c r="J589" s="230"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33">
        <f>IF(ISBLANK(INDEX('Policy Characteristics'!F:F,MATCH($C589,'Policy Characteristics'!$C:$C,0))),"",INDEX('Policy Characteristics'!F:F,MATCH($C589,'Policy Characteristics'!$C:$C,0)))</f>
        <v>0</v>
      </c>
      <c r="M589" s="233">
        <f>IF(ISBLANK(INDEX('Policy Characteristics'!G:G,MATCH($C589,'Policy Characteristics'!$C:$C,0))),"",INDEX('Policy Characteristics'!G:G,MATCH($C589,'Policy Characteristics'!$C:$C,0)))</f>
        <v>1</v>
      </c>
      <c r="N589" s="233">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5">
      <c r="A590" s="76" t="str">
        <f>IF(ISBLANK(INDEX('Policy Characteristics'!A:A,MATCH($C590,'Policy Characteristics'!$C:$C,0))),"",INDEX('Policy Characteristics'!A:A,MATCH($C590,'Policy Characteristics'!$C:$C,0)))</f>
        <v>Industry</v>
      </c>
      <c r="B590" s="228"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41" t="s">
        <v>43</v>
      </c>
      <c r="J590" s="230"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33">
        <f>IF(ISBLANK(INDEX('Policy Characteristics'!F:F,MATCH($C590,'Policy Characteristics'!$C:$C,0))),"",INDEX('Policy Characteristics'!F:F,MATCH($C590,'Policy Characteristics'!$C:$C,0)))</f>
        <v>0</v>
      </c>
      <c r="M590" s="233">
        <f>IF(ISBLANK(INDEX('Policy Characteristics'!G:G,MATCH($C590,'Policy Characteristics'!$C:$C,0))),"",INDEX('Policy Characteristics'!G:G,MATCH($C590,'Policy Characteristics'!$C:$C,0)))</f>
        <v>1</v>
      </c>
      <c r="N590" s="233">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5">
      <c r="A591" s="76" t="str">
        <f>IF(ISBLANK(INDEX('Policy Characteristics'!A:A,MATCH($C591,'Policy Characteristics'!$C:$C,0))),"",INDEX('Policy Characteristics'!A:A,MATCH($C591,'Policy Characteristics'!$C:$C,0)))</f>
        <v>Industry</v>
      </c>
      <c r="B591" s="228"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29" t="s">
        <v>44</v>
      </c>
      <c r="J591" s="230"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33">
        <f>IF(ISBLANK(INDEX('Policy Characteristics'!F:F,MATCH($C591,'Policy Characteristics'!$C:$C,0))),"",INDEX('Policy Characteristics'!F:F,MATCH($C591,'Policy Characteristics'!$C:$C,0)))</f>
        <v>0</v>
      </c>
      <c r="M591" s="233">
        <f>IF(ISBLANK(INDEX('Policy Characteristics'!G:G,MATCH($C591,'Policy Characteristics'!$C:$C,0))),"",INDEX('Policy Characteristics'!G:G,MATCH($C591,'Policy Characteristics'!$C:$C,0)))</f>
        <v>1</v>
      </c>
      <c r="N591" s="233">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5">
      <c r="A592" s="76" t="str">
        <f>IF(ISBLANK(INDEX('Policy Characteristics'!A:A,MATCH($C592,'Policy Characteristics'!$C:$C,0))),"",INDEX('Policy Characteristics'!A:A,MATCH($C592,'Policy Characteristics'!$C:$C,0)))</f>
        <v>Industry</v>
      </c>
      <c r="B592" s="228"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41" t="s">
        <v>43</v>
      </c>
      <c r="J592" s="230"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33">
        <f>IF(ISBLANK(INDEX('Policy Characteristics'!F:F,MATCH($C592,'Policy Characteristics'!$C:$C,0))),"",INDEX('Policy Characteristics'!F:F,MATCH($C592,'Policy Characteristics'!$C:$C,0)))</f>
        <v>0</v>
      </c>
      <c r="M592" s="233">
        <f>IF(ISBLANK(INDEX('Policy Characteristics'!G:G,MATCH($C592,'Policy Characteristics'!$C:$C,0))),"",INDEX('Policy Characteristics'!G:G,MATCH($C592,'Policy Characteristics'!$C:$C,0)))</f>
        <v>1</v>
      </c>
      <c r="N592" s="233">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28"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29" t="s">
        <v>44</v>
      </c>
      <c r="J593" s="230"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33">
        <f>IF(ISBLANK(INDEX('Policy Characteristics'!F:F,MATCH($C593,'Policy Characteristics'!$C:$C,0))),"",INDEX('Policy Characteristics'!F:F,MATCH($C593,'Policy Characteristics'!$C:$C,0)))</f>
        <v>0</v>
      </c>
      <c r="M593" s="233">
        <f>IF(ISBLANK(INDEX('Policy Characteristics'!G:G,MATCH($C593,'Policy Characteristics'!$C:$C,0))),"",INDEX('Policy Characteristics'!G:G,MATCH($C593,'Policy Characteristics'!$C:$C,0)))</f>
        <v>1</v>
      </c>
      <c r="N593" s="233">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28"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41" t="s">
        <v>43</v>
      </c>
      <c r="J594" s="230"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33">
        <f>IF(ISBLANK(INDEX('Policy Characteristics'!F:F,MATCH($C594,'Policy Characteristics'!$C:$C,0))),"",INDEX('Policy Characteristics'!F:F,MATCH($C594,'Policy Characteristics'!$C:$C,0)))</f>
        <v>0</v>
      </c>
      <c r="M594" s="233">
        <f>IF(ISBLANK(INDEX('Policy Characteristics'!G:G,MATCH($C594,'Policy Characteristics'!$C:$C,0))),"",INDEX('Policy Characteristics'!G:G,MATCH($C594,'Policy Characteristics'!$C:$C,0)))</f>
        <v>1</v>
      </c>
      <c r="N594" s="233">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28"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29" t="s">
        <v>44</v>
      </c>
      <c r="J595" s="230"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33">
        <f>IF(ISBLANK(INDEX('Policy Characteristics'!F:F,MATCH($C595,'Policy Characteristics'!$C:$C,0))),"",INDEX('Policy Characteristics'!F:F,MATCH($C595,'Policy Characteristics'!$C:$C,0)))</f>
        <v>0</v>
      </c>
      <c r="M595" s="233">
        <f>IF(ISBLANK(INDEX('Policy Characteristics'!G:G,MATCH($C595,'Policy Characteristics'!$C:$C,0))),"",INDEX('Policy Characteristics'!G:G,MATCH($C595,'Policy Characteristics'!$C:$C,0)))</f>
        <v>1</v>
      </c>
      <c r="N595" s="233">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28"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41" t="s">
        <v>43</v>
      </c>
      <c r="J596" s="230"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33">
        <f>IF(ISBLANK(INDEX('Policy Characteristics'!F:F,MATCH($C596,'Policy Characteristics'!$C:$C,0))),"",INDEX('Policy Characteristics'!F:F,MATCH($C596,'Policy Characteristics'!$C:$C,0)))</f>
        <v>0</v>
      </c>
      <c r="M596" s="233">
        <f>IF(ISBLANK(INDEX('Policy Characteristics'!G:G,MATCH($C596,'Policy Characteristics'!$C:$C,0))),"",INDEX('Policy Characteristics'!G:G,MATCH($C596,'Policy Characteristics'!$C:$C,0)))</f>
        <v>1</v>
      </c>
      <c r="N596" s="233">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28"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29" t="s">
        <v>44</v>
      </c>
      <c r="J597" s="230"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33">
        <f>IF(ISBLANK(INDEX('Policy Characteristics'!F:F,MATCH($C597,'Policy Characteristics'!$C:$C,0))),"",INDEX('Policy Characteristics'!F:F,MATCH($C597,'Policy Characteristics'!$C:$C,0)))</f>
        <v>0</v>
      </c>
      <c r="M597" s="233">
        <f>IF(ISBLANK(INDEX('Policy Characteristics'!G:G,MATCH($C597,'Policy Characteristics'!$C:$C,0))),"",INDEX('Policy Characteristics'!G:G,MATCH($C597,'Policy Characteristics'!$C:$C,0)))</f>
        <v>1</v>
      </c>
      <c r="N597" s="233">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28"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41" t="s">
        <v>43</v>
      </c>
      <c r="J598" s="230"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33">
        <f>IF(ISBLANK(INDEX('Policy Characteristics'!F:F,MATCH($C598,'Policy Characteristics'!$C:$C,0))),"",INDEX('Policy Characteristics'!F:F,MATCH($C598,'Policy Characteristics'!$C:$C,0)))</f>
        <v>0</v>
      </c>
      <c r="M598" s="233">
        <f>IF(ISBLANK(INDEX('Policy Characteristics'!G:G,MATCH($C598,'Policy Characteristics'!$C:$C,0))),"",INDEX('Policy Characteristics'!G:G,MATCH($C598,'Policy Characteristics'!$C:$C,0)))</f>
        <v>1</v>
      </c>
      <c r="N598" s="233">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28"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29" t="s">
        <v>43</v>
      </c>
      <c r="J599" s="230"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33">
        <f>IF(ISBLANK(INDEX('Policy Characteristics'!F:F,MATCH($C599,'Policy Characteristics'!$C:$C,0))),"",INDEX('Policy Characteristics'!F:F,MATCH($C599,'Policy Characteristics'!$C:$C,0)))</f>
        <v>0</v>
      </c>
      <c r="M599" s="233">
        <f>IF(ISBLANK(INDEX('Policy Characteristics'!G:G,MATCH($C599,'Policy Characteristics'!$C:$C,0))),"",INDEX('Policy Characteristics'!G:G,MATCH($C599,'Policy Characteristics'!$C:$C,0)))</f>
        <v>1</v>
      </c>
      <c r="N599" s="233">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28"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41" t="s">
        <v>43</v>
      </c>
      <c r="J600" s="230"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33">
        <f>IF(ISBLANK(INDEX('Policy Characteristics'!F:F,MATCH($C600,'Policy Characteristics'!$C:$C,0))),"",INDEX('Policy Characteristics'!F:F,MATCH($C600,'Policy Characteristics'!$C:$C,0)))</f>
        <v>0</v>
      </c>
      <c r="M600" s="233">
        <f>IF(ISBLANK(INDEX('Policy Characteristics'!G:G,MATCH($C600,'Policy Characteristics'!$C:$C,0))),"",INDEX('Policy Characteristics'!G:G,MATCH($C600,'Policy Characteristics'!$C:$C,0)))</f>
        <v>1</v>
      </c>
      <c r="N600" s="233">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28"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41" t="s">
        <v>43</v>
      </c>
      <c r="J601" s="230"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33">
        <f>IF(ISBLANK(INDEX('Policy Characteristics'!F:F,MATCH($C601,'Policy Characteristics'!$C:$C,0))),"",INDEX('Policy Characteristics'!F:F,MATCH($C601,'Policy Characteristics'!$C:$C,0)))</f>
        <v>0</v>
      </c>
      <c r="M601" s="233">
        <f>IF(ISBLANK(INDEX('Policy Characteristics'!G:G,MATCH($C601,'Policy Characteristics'!$C:$C,0))),"",INDEX('Policy Characteristics'!G:G,MATCH($C601,'Policy Characteristics'!$C:$C,0)))</f>
        <v>1</v>
      </c>
      <c r="N601" s="233">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28"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41" t="s">
        <v>43</v>
      </c>
      <c r="J602" s="230"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33">
        <f>IF(ISBLANK(INDEX('Policy Characteristics'!F:F,MATCH($C602,'Policy Characteristics'!$C:$C,0))),"",INDEX('Policy Characteristics'!F:F,MATCH($C602,'Policy Characteristics'!$C:$C,0)))</f>
        <v>0</v>
      </c>
      <c r="M602" s="233">
        <f>IF(ISBLANK(INDEX('Policy Characteristics'!G:G,MATCH($C602,'Policy Characteristics'!$C:$C,0))),"",INDEX('Policy Characteristics'!G:G,MATCH($C602,'Policy Characteristics'!$C:$C,0)))</f>
        <v>1</v>
      </c>
      <c r="N602" s="233">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28"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29" t="s">
        <v>44</v>
      </c>
      <c r="J603" s="230"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33">
        <f>IF(ISBLANK(INDEX('Policy Characteristics'!F:F,MATCH($C603,'Policy Characteristics'!$C:$C,0))),"",INDEX('Policy Characteristics'!F:F,MATCH($C603,'Policy Characteristics'!$C:$C,0)))</f>
        <v>0</v>
      </c>
      <c r="M603" s="233">
        <f>IF(ISBLANK(INDEX('Policy Characteristics'!G:G,MATCH($C603,'Policy Characteristics'!$C:$C,0))),"",INDEX('Policy Characteristics'!G:G,MATCH($C603,'Policy Characteristics'!$C:$C,0)))</f>
        <v>1</v>
      </c>
      <c r="N603" s="233">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28"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41" t="s">
        <v>43</v>
      </c>
      <c r="J604" s="230"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33">
        <f>IF(ISBLANK(INDEX('Policy Characteristics'!F:F,MATCH($C604,'Policy Characteristics'!$C:$C,0))),"",INDEX('Policy Characteristics'!F:F,MATCH($C604,'Policy Characteristics'!$C:$C,0)))</f>
        <v>0</v>
      </c>
      <c r="M604" s="233">
        <f>IF(ISBLANK(INDEX('Policy Characteristics'!G:G,MATCH($C604,'Policy Characteristics'!$C:$C,0))),"",INDEX('Policy Characteristics'!G:G,MATCH($C604,'Policy Characteristics'!$C:$C,0)))</f>
        <v>1</v>
      </c>
      <c r="N604" s="233">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28"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29" t="s">
        <v>44</v>
      </c>
      <c r="J605" s="230"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33">
        <f>IF(ISBLANK(INDEX('Policy Characteristics'!F:F,MATCH($C605,'Policy Characteristics'!$C:$C,0))),"",INDEX('Policy Characteristics'!F:F,MATCH($C605,'Policy Characteristics'!$C:$C,0)))</f>
        <v>0</v>
      </c>
      <c r="M605" s="233">
        <f>IF(ISBLANK(INDEX('Policy Characteristics'!G:G,MATCH($C605,'Policy Characteristics'!$C:$C,0))),"",INDEX('Policy Characteristics'!G:G,MATCH($C605,'Policy Characteristics'!$C:$C,0)))</f>
        <v>1</v>
      </c>
      <c r="N605" s="233">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28"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41" t="s">
        <v>43</v>
      </c>
      <c r="J606" s="230"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33">
        <f>IF(ISBLANK(INDEX('Policy Characteristics'!F:F,MATCH($C606,'Policy Characteristics'!$C:$C,0))),"",INDEX('Policy Characteristics'!F:F,MATCH($C606,'Policy Characteristics'!$C:$C,0)))</f>
        <v>0</v>
      </c>
      <c r="M606" s="233">
        <f>IF(ISBLANK(INDEX('Policy Characteristics'!G:G,MATCH($C606,'Policy Characteristics'!$C:$C,0))),"",INDEX('Policy Characteristics'!G:G,MATCH($C606,'Policy Characteristics'!$C:$C,0)))</f>
        <v>1</v>
      </c>
      <c r="N606" s="233">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28"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41" t="s">
        <v>43</v>
      </c>
      <c r="J607" s="230"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33">
        <f>IF(ISBLANK(INDEX('Policy Characteristics'!F:F,MATCH($C607,'Policy Characteristics'!$C:$C,0))),"",INDEX('Policy Characteristics'!F:F,MATCH($C607,'Policy Characteristics'!$C:$C,0)))</f>
        <v>0</v>
      </c>
      <c r="M607" s="233">
        <f>IF(ISBLANK(INDEX('Policy Characteristics'!G:G,MATCH($C607,'Policy Characteristics'!$C:$C,0))),"",INDEX('Policy Characteristics'!G:G,MATCH($C607,'Policy Characteristics'!$C:$C,0)))</f>
        <v>1</v>
      </c>
      <c r="N607" s="233">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28"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41" t="s">
        <v>43</v>
      </c>
      <c r="J608" s="230"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33">
        <f>IF(ISBLANK(INDEX('Policy Characteristics'!F:F,MATCH($C608,'Policy Characteristics'!$C:$C,0))),"",INDEX('Policy Characteristics'!F:F,MATCH($C608,'Policy Characteristics'!$C:$C,0)))</f>
        <v>0</v>
      </c>
      <c r="M608" s="233">
        <f>IF(ISBLANK(INDEX('Policy Characteristics'!G:G,MATCH($C608,'Policy Characteristics'!$C:$C,0))),"",INDEX('Policy Characteristics'!G:G,MATCH($C608,'Policy Characteristics'!$C:$C,0)))</f>
        <v>1</v>
      </c>
      <c r="N608" s="233">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28"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41" t="s">
        <v>43</v>
      </c>
      <c r="J609" s="230"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33">
        <f>IF(ISBLANK(INDEX('Policy Characteristics'!F:F,MATCH($C609,'Policy Characteristics'!$C:$C,0))),"",INDEX('Policy Characteristics'!F:F,MATCH($C609,'Policy Characteristics'!$C:$C,0)))</f>
        <v>0</v>
      </c>
      <c r="M609" s="233">
        <f>IF(ISBLANK(INDEX('Policy Characteristics'!G:G,MATCH($C609,'Policy Characteristics'!$C:$C,0))),"",INDEX('Policy Characteristics'!G:G,MATCH($C609,'Policy Characteristics'!$C:$C,0)))</f>
        <v>1</v>
      </c>
      <c r="N609" s="233">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28"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41" t="s">
        <v>43</v>
      </c>
      <c r="J610" s="230"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33">
        <f>IF(ISBLANK(INDEX('Policy Characteristics'!F:F,MATCH($C610,'Policy Characteristics'!$C:$C,0))),"",INDEX('Policy Characteristics'!F:F,MATCH($C610,'Policy Characteristics'!$C:$C,0)))</f>
        <v>0</v>
      </c>
      <c r="M610" s="233">
        <f>IF(ISBLANK(INDEX('Policy Characteristics'!G:G,MATCH($C610,'Policy Characteristics'!$C:$C,0))),"",INDEX('Policy Characteristics'!G:G,MATCH($C610,'Policy Characteristics'!$C:$C,0)))</f>
        <v>1</v>
      </c>
      <c r="N610" s="233">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28"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29" t="s">
        <v>44</v>
      </c>
      <c r="J611" s="230"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33">
        <f>IF(ISBLANK(INDEX('Policy Characteristics'!F:F,MATCH($C611,'Policy Characteristics'!$C:$C,0))),"",INDEX('Policy Characteristics'!F:F,MATCH($C611,'Policy Characteristics'!$C:$C,0)))</f>
        <v>0</v>
      </c>
      <c r="M611" s="233">
        <f>IF(ISBLANK(INDEX('Policy Characteristics'!G:G,MATCH($C611,'Policy Characteristics'!$C:$C,0))),"",INDEX('Policy Characteristics'!G:G,MATCH($C611,'Policy Characteristics'!$C:$C,0)))</f>
        <v>1</v>
      </c>
      <c r="N611" s="233">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28"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41" t="s">
        <v>43</v>
      </c>
      <c r="J612" s="230"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33">
        <f>IF(ISBLANK(INDEX('Policy Characteristics'!F:F,MATCH($C612,'Policy Characteristics'!$C:$C,0))),"",INDEX('Policy Characteristics'!F:F,MATCH($C612,'Policy Characteristics'!$C:$C,0)))</f>
        <v>0</v>
      </c>
      <c r="M612" s="233">
        <f>IF(ISBLANK(INDEX('Policy Characteristics'!G:G,MATCH($C612,'Policy Characteristics'!$C:$C,0))),"",INDEX('Policy Characteristics'!G:G,MATCH($C612,'Policy Characteristics'!$C:$C,0)))</f>
        <v>1</v>
      </c>
      <c r="N612" s="233">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28"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29" t="s">
        <v>44</v>
      </c>
      <c r="J613" s="230"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33">
        <f>IF(ISBLANK(INDEX('Policy Characteristics'!F:F,MATCH($C613,'Policy Characteristics'!$C:$C,0))),"",INDEX('Policy Characteristics'!F:F,MATCH($C613,'Policy Characteristics'!$C:$C,0)))</f>
        <v>0</v>
      </c>
      <c r="M613" s="233">
        <f>IF(ISBLANK(INDEX('Policy Characteristics'!G:G,MATCH($C613,'Policy Characteristics'!$C:$C,0))),"",INDEX('Policy Characteristics'!G:G,MATCH($C613,'Policy Characteristics'!$C:$C,0)))</f>
        <v>1</v>
      </c>
      <c r="N613" s="233">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28"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41" t="s">
        <v>43</v>
      </c>
      <c r="J614" s="230"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33">
        <f>IF(ISBLANK(INDEX('Policy Characteristics'!F:F,MATCH($C614,'Policy Characteristics'!$C:$C,0))),"",INDEX('Policy Characteristics'!F:F,MATCH($C614,'Policy Characteristics'!$C:$C,0)))</f>
        <v>0</v>
      </c>
      <c r="M614" s="233">
        <f>IF(ISBLANK(INDEX('Policy Characteristics'!G:G,MATCH($C614,'Policy Characteristics'!$C:$C,0))),"",INDEX('Policy Characteristics'!G:G,MATCH($C614,'Policy Characteristics'!$C:$C,0)))</f>
        <v>1</v>
      </c>
      <c r="N614" s="233">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28"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29" t="s">
        <v>44</v>
      </c>
      <c r="J615" s="230"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33">
        <f>IF(ISBLANK(INDEX('Policy Characteristics'!F:F,MATCH($C615,'Policy Characteristics'!$C:$C,0))),"",INDEX('Policy Characteristics'!F:F,MATCH($C615,'Policy Characteristics'!$C:$C,0)))</f>
        <v>0</v>
      </c>
      <c r="M615" s="233">
        <f>IF(ISBLANK(INDEX('Policy Characteristics'!G:G,MATCH($C615,'Policy Characteristics'!$C:$C,0))),"",INDEX('Policy Characteristics'!G:G,MATCH($C615,'Policy Characteristics'!$C:$C,0)))</f>
        <v>1</v>
      </c>
      <c r="N615" s="233">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28"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41" t="s">
        <v>43</v>
      </c>
      <c r="J616" s="230"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33">
        <f>IF(ISBLANK(INDEX('Policy Characteristics'!F:F,MATCH($C616,'Policy Characteristics'!$C:$C,0))),"",INDEX('Policy Characteristics'!F:F,MATCH($C616,'Policy Characteristics'!$C:$C,0)))</f>
        <v>0</v>
      </c>
      <c r="M616" s="233">
        <f>IF(ISBLANK(INDEX('Policy Characteristics'!G:G,MATCH($C616,'Policy Characteristics'!$C:$C,0))),"",INDEX('Policy Characteristics'!G:G,MATCH($C616,'Policy Characteristics'!$C:$C,0)))</f>
        <v>1</v>
      </c>
      <c r="N616" s="233">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28"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29" t="s">
        <v>44</v>
      </c>
      <c r="J617" s="230"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33">
        <f>IF(ISBLANK(INDEX('Policy Characteristics'!F:F,MATCH($C617,'Policy Characteristics'!$C:$C,0))),"",INDEX('Policy Characteristics'!F:F,MATCH($C617,'Policy Characteristics'!$C:$C,0)))</f>
        <v>0</v>
      </c>
      <c r="M617" s="233">
        <f>IF(ISBLANK(INDEX('Policy Characteristics'!G:G,MATCH($C617,'Policy Characteristics'!$C:$C,0))),"",INDEX('Policy Characteristics'!G:G,MATCH($C617,'Policy Characteristics'!$C:$C,0)))</f>
        <v>1</v>
      </c>
      <c r="N617" s="233">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28"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41" t="s">
        <v>43</v>
      </c>
      <c r="J618" s="230"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33">
        <f>IF(ISBLANK(INDEX('Policy Characteristics'!F:F,MATCH($C618,'Policy Characteristics'!$C:$C,0))),"",INDEX('Policy Characteristics'!F:F,MATCH($C618,'Policy Characteristics'!$C:$C,0)))</f>
        <v>0</v>
      </c>
      <c r="M618" s="233">
        <f>IF(ISBLANK(INDEX('Policy Characteristics'!G:G,MATCH($C618,'Policy Characteristics'!$C:$C,0))),"",INDEX('Policy Characteristics'!G:G,MATCH($C618,'Policy Characteristics'!$C:$C,0)))</f>
        <v>1</v>
      </c>
      <c r="N618" s="233">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28"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29" t="s">
        <v>44</v>
      </c>
      <c r="J619" s="230"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33">
        <f>IF(ISBLANK(INDEX('Policy Characteristics'!F:F,MATCH($C619,'Policy Characteristics'!$C:$C,0))),"",INDEX('Policy Characteristics'!F:F,MATCH($C619,'Policy Characteristics'!$C:$C,0)))</f>
        <v>0</v>
      </c>
      <c r="M619" s="233">
        <f>IF(ISBLANK(INDEX('Policy Characteristics'!G:G,MATCH($C619,'Policy Characteristics'!$C:$C,0))),"",INDEX('Policy Characteristics'!G:G,MATCH($C619,'Policy Characteristics'!$C:$C,0)))</f>
        <v>1</v>
      </c>
      <c r="N619" s="233">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28"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41" t="s">
        <v>43</v>
      </c>
      <c r="J620" s="230"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33">
        <f>IF(ISBLANK(INDEX('Policy Characteristics'!F:F,MATCH($C620,'Policy Characteristics'!$C:$C,0))),"",INDEX('Policy Characteristics'!F:F,MATCH($C620,'Policy Characteristics'!$C:$C,0)))</f>
        <v>0</v>
      </c>
      <c r="M620" s="233">
        <f>IF(ISBLANK(INDEX('Policy Characteristics'!G:G,MATCH($C620,'Policy Characteristics'!$C:$C,0))),"",INDEX('Policy Characteristics'!G:G,MATCH($C620,'Policy Characteristics'!$C:$C,0)))</f>
        <v>1</v>
      </c>
      <c r="N620" s="233">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28"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29" t="s">
        <v>44</v>
      </c>
      <c r="J621" s="230"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33">
        <f>IF(ISBLANK(INDEX('Policy Characteristics'!F:F,MATCH($C621,'Policy Characteristics'!$C:$C,0))),"",INDEX('Policy Characteristics'!F:F,MATCH($C621,'Policy Characteristics'!$C:$C,0)))</f>
        <v>0</v>
      </c>
      <c r="M621" s="233">
        <f>IF(ISBLANK(INDEX('Policy Characteristics'!G:G,MATCH($C621,'Policy Characteristics'!$C:$C,0))),"",INDEX('Policy Characteristics'!G:G,MATCH($C621,'Policy Characteristics'!$C:$C,0)))</f>
        <v>1</v>
      </c>
      <c r="N621" s="233">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28"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41" t="s">
        <v>43</v>
      </c>
      <c r="J622" s="230"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33">
        <f>IF(ISBLANK(INDEX('Policy Characteristics'!F:F,MATCH($C622,'Policy Characteristics'!$C:$C,0))),"",INDEX('Policy Characteristics'!F:F,MATCH($C622,'Policy Characteristics'!$C:$C,0)))</f>
        <v>0</v>
      </c>
      <c r="M622" s="233">
        <f>IF(ISBLANK(INDEX('Policy Characteristics'!G:G,MATCH($C622,'Policy Characteristics'!$C:$C,0))),"",INDEX('Policy Characteristics'!G:G,MATCH($C622,'Policy Characteristics'!$C:$C,0)))</f>
        <v>1</v>
      </c>
      <c r="N622" s="233">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28"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29" t="s">
        <v>44</v>
      </c>
      <c r="J623" s="230"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33">
        <f>IF(ISBLANK(INDEX('Policy Characteristics'!F:F,MATCH($C623,'Policy Characteristics'!$C:$C,0))),"",INDEX('Policy Characteristics'!F:F,MATCH($C623,'Policy Characteristics'!$C:$C,0)))</f>
        <v>0</v>
      </c>
      <c r="M623" s="233">
        <f>IF(ISBLANK(INDEX('Policy Characteristics'!G:G,MATCH($C623,'Policy Characteristics'!$C:$C,0))),"",INDEX('Policy Characteristics'!G:G,MATCH($C623,'Policy Characteristics'!$C:$C,0)))</f>
        <v>1</v>
      </c>
      <c r="N623" s="233">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28"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41" t="s">
        <v>43</v>
      </c>
      <c r="J624" s="230"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33">
        <f>IF(ISBLANK(INDEX('Policy Characteristics'!F:F,MATCH($C624,'Policy Characteristics'!$C:$C,0))),"",INDEX('Policy Characteristics'!F:F,MATCH($C624,'Policy Characteristics'!$C:$C,0)))</f>
        <v>0</v>
      </c>
      <c r="M624" s="233">
        <f>IF(ISBLANK(INDEX('Policy Characteristics'!G:G,MATCH($C624,'Policy Characteristics'!$C:$C,0))),"",INDEX('Policy Characteristics'!G:G,MATCH($C624,'Policy Characteristics'!$C:$C,0)))</f>
        <v>1</v>
      </c>
      <c r="N624" s="233">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5">
      <c r="A625" s="76" t="str">
        <f>IF(ISBLANK(INDEX('Policy Characteristics'!A:A,MATCH($C625,'Policy Characteristics'!$C:$C,0))),"",INDEX('Policy Characteristics'!A:A,MATCH($C625,'Policy Characteristics'!$C:$C,0)))</f>
        <v>Industry</v>
      </c>
      <c r="B625" s="228"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29" t="s">
        <v>44</v>
      </c>
      <c r="J625" s="230"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33">
        <f>IF(ISBLANK(INDEX('Policy Characteristics'!F:F,MATCH($C625,'Policy Characteristics'!$C:$C,0))),"",INDEX('Policy Characteristics'!F:F,MATCH($C625,'Policy Characteristics'!$C:$C,0)))</f>
        <v>0</v>
      </c>
      <c r="M625" s="233">
        <f>IF(ISBLANK(INDEX('Policy Characteristics'!G:G,MATCH($C625,'Policy Characteristics'!$C:$C,0))),"",INDEX('Policy Characteristics'!G:G,MATCH($C625,'Policy Characteristics'!$C:$C,0)))</f>
        <v>1</v>
      </c>
      <c r="N625" s="233">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5">
      <c r="A626" s="76" t="str">
        <f>IF(ISBLANK(INDEX('Policy Characteristics'!A:A,MATCH($C626,'Policy Characteristics'!$C:$C,0))),"",INDEX('Policy Characteristics'!A:A,MATCH($C626,'Policy Characteristics'!$C:$C,0)))</f>
        <v>Industry</v>
      </c>
      <c r="B626" s="228"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41" t="s">
        <v>43</v>
      </c>
      <c r="J626" s="230"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33">
        <f>IF(ISBLANK(INDEX('Policy Characteristics'!F:F,MATCH($C626,'Policy Characteristics'!$C:$C,0))),"",INDEX('Policy Characteristics'!F:F,MATCH($C626,'Policy Characteristics'!$C:$C,0)))</f>
        <v>0</v>
      </c>
      <c r="M626" s="233">
        <f>IF(ISBLANK(INDEX('Policy Characteristics'!G:G,MATCH($C626,'Policy Characteristics'!$C:$C,0))),"",INDEX('Policy Characteristics'!G:G,MATCH($C626,'Policy Characteristics'!$C:$C,0)))</f>
        <v>1</v>
      </c>
      <c r="N626" s="233">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5">
      <c r="A627" s="76" t="str">
        <f>IF(ISBLANK(INDEX('Policy Characteristics'!A:A,MATCH($C627,'Policy Characteristics'!$C:$C,0))),"",INDEX('Policy Characteristics'!A:A,MATCH($C627,'Policy Characteristics'!$C:$C,0)))</f>
        <v>Industry</v>
      </c>
      <c r="B627" s="228"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29" t="s">
        <v>43</v>
      </c>
      <c r="J627" s="230"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33">
        <f>IF(ISBLANK(INDEX('Policy Characteristics'!F:F,MATCH($C627,'Policy Characteristics'!$C:$C,0))),"",INDEX('Policy Characteristics'!F:F,MATCH($C627,'Policy Characteristics'!$C:$C,0)))</f>
        <v>0</v>
      </c>
      <c r="M627" s="233">
        <f>IF(ISBLANK(INDEX('Policy Characteristics'!G:G,MATCH($C627,'Policy Characteristics'!$C:$C,0))),"",INDEX('Policy Characteristics'!G:G,MATCH($C627,'Policy Characteristics'!$C:$C,0)))</f>
        <v>1</v>
      </c>
      <c r="N627" s="233">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5">
      <c r="A628" s="76" t="str">
        <f>IF(ISBLANK(INDEX('Policy Characteristics'!A:A,MATCH($C628,'Policy Characteristics'!$C:$C,0))),"",INDEX('Policy Characteristics'!A:A,MATCH($C628,'Policy Characteristics'!$C:$C,0)))</f>
        <v>Industry</v>
      </c>
      <c r="B628" s="228"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29" t="s">
        <v>44</v>
      </c>
      <c r="J628" s="230"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33">
        <f>IF(ISBLANK(INDEX('Policy Characteristics'!F:F,MATCH($C628,'Policy Characteristics'!$C:$C,0))),"",INDEX('Policy Characteristics'!F:F,MATCH($C628,'Policy Characteristics'!$C:$C,0)))</f>
        <v>0</v>
      </c>
      <c r="M628" s="233">
        <f>IF(ISBLANK(INDEX('Policy Characteristics'!G:G,MATCH($C628,'Policy Characteristics'!$C:$C,0))),"",INDEX('Policy Characteristics'!G:G,MATCH($C628,'Policy Characteristics'!$C:$C,0)))</f>
        <v>1</v>
      </c>
      <c r="N628" s="233">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5">
      <c r="A629" s="76" t="str">
        <f>IF(ISBLANK(INDEX('Policy Characteristics'!A:A,MATCH($C629,'Policy Characteristics'!$C:$C,0))),"",INDEX('Policy Characteristics'!A:A,MATCH($C629,'Policy Characteristics'!$C:$C,0)))</f>
        <v>Industry</v>
      </c>
      <c r="B629" s="228"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29" t="s">
        <v>44</v>
      </c>
      <c r="J629" s="230"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33">
        <f>IF(ISBLANK(INDEX('Policy Characteristics'!F:F,MATCH($C629,'Policy Characteristics'!$C:$C,0))),"",INDEX('Policy Characteristics'!F:F,MATCH($C629,'Policy Characteristics'!$C:$C,0)))</f>
        <v>0</v>
      </c>
      <c r="M629" s="233">
        <f>IF(ISBLANK(INDEX('Policy Characteristics'!G:G,MATCH($C629,'Policy Characteristics'!$C:$C,0))),"",INDEX('Policy Characteristics'!G:G,MATCH($C629,'Policy Characteristics'!$C:$C,0)))</f>
        <v>1</v>
      </c>
      <c r="N629" s="233">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5">
      <c r="A630" s="76" t="str">
        <f>IF(ISBLANK(INDEX('Policy Characteristics'!A:A,MATCH($C630,'Policy Characteristics'!$C:$C,0))),"",INDEX('Policy Characteristics'!A:A,MATCH($C630,'Policy Characteristics'!$C:$C,0)))</f>
        <v>Industry</v>
      </c>
      <c r="B630" s="228"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29" t="s">
        <v>44</v>
      </c>
      <c r="J630" s="230"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33">
        <f>IF(ISBLANK(INDEX('Policy Characteristics'!F:F,MATCH($C630,'Policy Characteristics'!$C:$C,0))),"",INDEX('Policy Characteristics'!F:F,MATCH($C630,'Policy Characteristics'!$C:$C,0)))</f>
        <v>0</v>
      </c>
      <c r="M630" s="233">
        <f>IF(ISBLANK(INDEX('Policy Characteristics'!G:G,MATCH($C630,'Policy Characteristics'!$C:$C,0))),"",INDEX('Policy Characteristics'!G:G,MATCH($C630,'Policy Characteristics'!$C:$C,0)))</f>
        <v>1</v>
      </c>
      <c r="N630" s="233">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5">
      <c r="A631" s="76" t="str">
        <f>IF(ISBLANK(INDEX('Policy Characteristics'!A:A,MATCH($C631,'Policy Characteristics'!$C:$C,0))),"",INDEX('Policy Characteristics'!A:A,MATCH($C631,'Policy Characteristics'!$C:$C,0)))</f>
        <v>Industry</v>
      </c>
      <c r="B631" s="228"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29" t="s">
        <v>44</v>
      </c>
      <c r="J631" s="230"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33">
        <f>IF(ISBLANK(INDEX('Policy Characteristics'!F:F,MATCH($C631,'Policy Characteristics'!$C:$C,0))),"",INDEX('Policy Characteristics'!F:F,MATCH($C631,'Policy Characteristics'!$C:$C,0)))</f>
        <v>0</v>
      </c>
      <c r="M631" s="233">
        <f>IF(ISBLANK(INDEX('Policy Characteristics'!G:G,MATCH($C631,'Policy Characteristics'!$C:$C,0))),"",INDEX('Policy Characteristics'!G:G,MATCH($C631,'Policy Characteristics'!$C:$C,0)))</f>
        <v>1</v>
      </c>
      <c r="N631" s="233">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5">
      <c r="A632" s="76" t="str">
        <f>IF(ISBLANK(INDEX('Policy Characteristics'!A:A,MATCH($C632,'Policy Characteristics'!$C:$C,0))),"",INDEX('Policy Characteristics'!A:A,MATCH($C632,'Policy Characteristics'!$C:$C,0)))</f>
        <v>Industry</v>
      </c>
      <c r="B632" s="228" t="str">
        <f>IF(ISBLANK(INDEX('Policy Characteristics'!B:B,MATCH($C632,'Policy Characteristics'!$C:$C,0))),"",INDEX('Policy Characteristics'!B:B,MATCH($C632,'Policy Characteristics'!$C:$C,0)))</f>
        <v>Non BAU Industry CCS Subsidy</v>
      </c>
      <c r="C632" t="s">
        <v>1952</v>
      </c>
      <c r="D632" s="88" t="s">
        <v>1300</v>
      </c>
      <c r="E632" s="78"/>
      <c r="F632" t="s">
        <v>1325</v>
      </c>
      <c r="H632" s="15">
        <v>2723</v>
      </c>
      <c r="I632" s="241" t="s">
        <v>43</v>
      </c>
      <c r="J632" s="230"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33">
        <f>IF(ISBLANK(INDEX('Policy Characteristics'!F:F,MATCH($C632,'Policy Characteristics'!$C:$C,0))),"",INDEX('Policy Characteristics'!F:F,MATCH($C632,'Policy Characteristics'!$C:$C,0)))</f>
        <v>0</v>
      </c>
      <c r="M632" s="233">
        <f>IF(ISBLANK(INDEX('Policy Characteristics'!G:G,MATCH($C632,'Policy Characteristics'!$C:$C,0))),"",INDEX('Policy Characteristics'!G:G,MATCH($C632,'Policy Characteristics'!$C:$C,0)))</f>
        <v>1</v>
      </c>
      <c r="N632" s="233">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5">
      <c r="A633" s="76" t="str">
        <f>IF(ISBLANK(INDEX('Policy Characteristics'!A:A,MATCH($C633,'Policy Characteristics'!$C:$C,0))),"",INDEX('Policy Characteristics'!A:A,MATCH($C633,'Policy Characteristics'!$C:$C,0)))</f>
        <v>Industry</v>
      </c>
      <c r="B633" s="228"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41" t="s">
        <v>43</v>
      </c>
      <c r="J633" s="230"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33">
        <f>IF(ISBLANK(INDEX('Policy Characteristics'!F:F,MATCH($C633,'Policy Characteristics'!$C:$C,0))),"",INDEX('Policy Characteristics'!F:F,MATCH($C633,'Policy Characteristics'!$C:$C,0)))</f>
        <v>0</v>
      </c>
      <c r="M633" s="233">
        <f>IF(ISBLANK(INDEX('Policy Characteristics'!G:G,MATCH($C633,'Policy Characteristics'!$C:$C,0))),"",INDEX('Policy Characteristics'!G:G,MATCH($C633,'Policy Characteristics'!$C:$C,0)))</f>
        <v>1</v>
      </c>
      <c r="N633" s="233">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5">
      <c r="A634" s="76" t="str">
        <f>IF(ISBLANK(INDEX('Policy Characteristics'!A:A,MATCH($C634,'Policy Characteristics'!$C:$C,0))),"",INDEX('Policy Characteristics'!A:A,MATCH($C634,'Policy Characteristics'!$C:$C,0)))</f>
        <v>Industry</v>
      </c>
      <c r="B634" s="228"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41" t="s">
        <v>43</v>
      </c>
      <c r="J634" s="230"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33">
        <f>IF(ISBLANK(INDEX('Policy Characteristics'!F:F,MATCH($C634,'Policy Characteristics'!$C:$C,0))),"",INDEX('Policy Characteristics'!F:F,MATCH($C634,'Policy Characteristics'!$C:$C,0)))</f>
        <v>0</v>
      </c>
      <c r="M634" s="233">
        <f>IF(ISBLANK(INDEX('Policy Characteristics'!G:G,MATCH($C634,'Policy Characteristics'!$C:$C,0))),"",INDEX('Policy Characteristics'!G:G,MATCH($C634,'Policy Characteristics'!$C:$C,0)))</f>
        <v>1</v>
      </c>
      <c r="N634" s="233">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5">
      <c r="A635" s="76" t="str">
        <f>IF(ISBLANK(INDEX('Policy Characteristics'!A:A,MATCH($C635,'Policy Characteristics'!$C:$C,0))),"",INDEX('Policy Characteristics'!A:A,MATCH($C635,'Policy Characteristics'!$C:$C,0)))</f>
        <v>Industry</v>
      </c>
      <c r="B635" s="228"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41" t="s">
        <v>43</v>
      </c>
      <c r="J635" s="230"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33">
        <f>IF(ISBLANK(INDEX('Policy Characteristics'!F:F,MATCH($C635,'Policy Characteristics'!$C:$C,0))),"",INDEX('Policy Characteristics'!F:F,MATCH($C635,'Policy Characteristics'!$C:$C,0)))</f>
        <v>0</v>
      </c>
      <c r="M635" s="233">
        <f>IF(ISBLANK(INDEX('Policy Characteristics'!G:G,MATCH($C635,'Policy Characteristics'!$C:$C,0))),"",INDEX('Policy Characteristics'!G:G,MATCH($C635,'Policy Characteristics'!$C:$C,0)))</f>
        <v>1</v>
      </c>
      <c r="N635" s="233">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5">
      <c r="A636" s="76" t="str">
        <f>IF(ISBLANK(INDEX('Policy Characteristics'!A:A,MATCH($C636,'Policy Characteristics'!$C:$C,0))),"",INDEX('Policy Characteristics'!A:A,MATCH($C636,'Policy Characteristics'!$C:$C,0)))</f>
        <v>Industry</v>
      </c>
      <c r="B636" s="228"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41" t="s">
        <v>43</v>
      </c>
      <c r="J636" s="230"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33">
        <f>IF(ISBLANK(INDEX('Policy Characteristics'!F:F,MATCH($C636,'Policy Characteristics'!$C:$C,0))),"",INDEX('Policy Characteristics'!F:F,MATCH($C636,'Policy Characteristics'!$C:$C,0)))</f>
        <v>0</v>
      </c>
      <c r="M636" s="233">
        <f>IF(ISBLANK(INDEX('Policy Characteristics'!G:G,MATCH($C636,'Policy Characteristics'!$C:$C,0))),"",INDEX('Policy Characteristics'!G:G,MATCH($C636,'Policy Characteristics'!$C:$C,0)))</f>
        <v>1</v>
      </c>
      <c r="N636" s="233">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5">
      <c r="A637" s="76" t="str">
        <f>IF(ISBLANK(INDEX('Policy Characteristics'!A:A,MATCH($C637,'Policy Characteristics'!$C:$C,0))),"",INDEX('Policy Characteristics'!A:A,MATCH($C637,'Policy Characteristics'!$C:$C,0)))</f>
        <v>Industry</v>
      </c>
      <c r="B637" s="228"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41" t="s">
        <v>43</v>
      </c>
      <c r="J637" s="230"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33">
        <f>IF(ISBLANK(INDEX('Policy Characteristics'!F:F,MATCH($C637,'Policy Characteristics'!$C:$C,0))),"",INDEX('Policy Characteristics'!F:F,MATCH($C637,'Policy Characteristics'!$C:$C,0)))</f>
        <v>0</v>
      </c>
      <c r="M637" s="233">
        <f>IF(ISBLANK(INDEX('Policy Characteristics'!G:G,MATCH($C637,'Policy Characteristics'!$C:$C,0))),"",INDEX('Policy Characteristics'!G:G,MATCH($C637,'Policy Characteristics'!$C:$C,0)))</f>
        <v>1</v>
      </c>
      <c r="N637" s="233">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5">
      <c r="A638" s="76" t="str">
        <f>IF(ISBLANK(INDEX('Policy Characteristics'!A:A,MATCH($C638,'Policy Characteristics'!$C:$C,0))),"",INDEX('Policy Characteristics'!A:A,MATCH($C638,'Policy Characteristics'!$C:$C,0)))</f>
        <v>Industry</v>
      </c>
      <c r="B638" s="228"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41" t="s">
        <v>43</v>
      </c>
      <c r="J638" s="230"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33">
        <f>IF(ISBLANK(INDEX('Policy Characteristics'!F:F,MATCH($C638,'Policy Characteristics'!$C:$C,0))),"",INDEX('Policy Characteristics'!F:F,MATCH($C638,'Policy Characteristics'!$C:$C,0)))</f>
        <v>0</v>
      </c>
      <c r="M638" s="233">
        <f>IF(ISBLANK(INDEX('Policy Characteristics'!G:G,MATCH($C638,'Policy Characteristics'!$C:$C,0))),"",INDEX('Policy Characteristics'!G:G,MATCH($C638,'Policy Characteristics'!$C:$C,0)))</f>
        <v>1</v>
      </c>
      <c r="N638" s="233">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5">
      <c r="A639" s="76" t="str">
        <f>IF(ISBLANK(INDEX('Policy Characteristics'!A:A,MATCH($C639,'Policy Characteristics'!$C:$C,0))),"",INDEX('Policy Characteristics'!A:A,MATCH($C639,'Policy Characteristics'!$C:$C,0)))</f>
        <v>Industry</v>
      </c>
      <c r="B639" s="228"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41" t="s">
        <v>43</v>
      </c>
      <c r="J639" s="230"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33">
        <f>IF(ISBLANK(INDEX('Policy Characteristics'!F:F,MATCH($C639,'Policy Characteristics'!$C:$C,0))),"",INDEX('Policy Characteristics'!F:F,MATCH($C639,'Policy Characteristics'!$C:$C,0)))</f>
        <v>0</v>
      </c>
      <c r="M639" s="233">
        <f>IF(ISBLANK(INDEX('Policy Characteristics'!G:G,MATCH($C639,'Policy Characteristics'!$C:$C,0))),"",INDEX('Policy Characteristics'!G:G,MATCH($C639,'Policy Characteristics'!$C:$C,0)))</f>
        <v>1</v>
      </c>
      <c r="N639" s="233">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5">
      <c r="A640" s="76" t="str">
        <f>IF(ISBLANK(INDEX('Policy Characteristics'!A:A,MATCH($C640,'Policy Characteristics'!$C:$C,0))),"",INDEX('Policy Characteristics'!A:A,MATCH($C640,'Policy Characteristics'!$C:$C,0)))</f>
        <v>Industry</v>
      </c>
      <c r="B640" s="228"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41" t="s">
        <v>43</v>
      </c>
      <c r="J640" s="230"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33">
        <f>IF(ISBLANK(INDEX('Policy Characteristics'!F:F,MATCH($C640,'Policy Characteristics'!$C:$C,0))),"",INDEX('Policy Characteristics'!F:F,MATCH($C640,'Policy Characteristics'!$C:$C,0)))</f>
        <v>0</v>
      </c>
      <c r="M640" s="233">
        <f>IF(ISBLANK(INDEX('Policy Characteristics'!G:G,MATCH($C640,'Policy Characteristics'!$C:$C,0))),"",INDEX('Policy Characteristics'!G:G,MATCH($C640,'Policy Characteristics'!$C:$C,0)))</f>
        <v>1</v>
      </c>
      <c r="N640" s="233">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28"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41" t="s">
        <v>43</v>
      </c>
      <c r="J641" s="230"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33">
        <f>IF(ISBLANK(INDEX('Policy Characteristics'!F:F,MATCH($C641,'Policy Characteristics'!$C:$C,0))),"",INDEX('Policy Characteristics'!F:F,MATCH($C641,'Policy Characteristics'!$C:$C,0)))</f>
        <v>0</v>
      </c>
      <c r="M641" s="233">
        <f>IF(ISBLANK(INDEX('Policy Characteristics'!G:G,MATCH($C641,'Policy Characteristics'!$C:$C,0))),"",INDEX('Policy Characteristics'!G:G,MATCH($C641,'Policy Characteristics'!$C:$C,0)))</f>
        <v>1</v>
      </c>
      <c r="N641" s="233">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28"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41" t="s">
        <v>43</v>
      </c>
      <c r="J642" s="230"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33">
        <f>IF(ISBLANK(INDEX('Policy Characteristics'!F:F,MATCH($C642,'Policy Characteristics'!$C:$C,0))),"",INDEX('Policy Characteristics'!F:F,MATCH($C642,'Policy Characteristics'!$C:$C,0)))</f>
        <v>0</v>
      </c>
      <c r="M642" s="233">
        <f>IF(ISBLANK(INDEX('Policy Characteristics'!G:G,MATCH($C642,'Policy Characteristics'!$C:$C,0))),"",INDEX('Policy Characteristics'!G:G,MATCH($C642,'Policy Characteristics'!$C:$C,0)))</f>
        <v>1</v>
      </c>
      <c r="N642" s="233">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28"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41" t="s">
        <v>43</v>
      </c>
      <c r="J643" s="230"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33">
        <f>IF(ISBLANK(INDEX('Policy Characteristics'!F:F,MATCH($C643,'Policy Characteristics'!$C:$C,0))),"",INDEX('Policy Characteristics'!F:F,MATCH($C643,'Policy Characteristics'!$C:$C,0)))</f>
        <v>0</v>
      </c>
      <c r="M643" s="233">
        <f>IF(ISBLANK(INDEX('Policy Characteristics'!G:G,MATCH($C643,'Policy Characteristics'!$C:$C,0))),"",INDEX('Policy Characteristics'!G:G,MATCH($C643,'Policy Characteristics'!$C:$C,0)))</f>
        <v>1</v>
      </c>
      <c r="N643" s="233">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28"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41" t="s">
        <v>43</v>
      </c>
      <c r="J644" s="230"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33">
        <f>IF(ISBLANK(INDEX('Policy Characteristics'!F:F,MATCH($C644,'Policy Characteristics'!$C:$C,0))),"",INDEX('Policy Characteristics'!F:F,MATCH($C644,'Policy Characteristics'!$C:$C,0)))</f>
        <v>0</v>
      </c>
      <c r="M644" s="233">
        <f>IF(ISBLANK(INDEX('Policy Characteristics'!G:G,MATCH($C644,'Policy Characteristics'!$C:$C,0))),"",INDEX('Policy Characteristics'!G:G,MATCH($C644,'Policy Characteristics'!$C:$C,0)))</f>
        <v>1</v>
      </c>
      <c r="N644" s="233">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28"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41" t="s">
        <v>43</v>
      </c>
      <c r="J645" s="230"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33">
        <f>IF(ISBLANK(INDEX('Policy Characteristics'!F:F,MATCH($C645,'Policy Characteristics'!$C:$C,0))),"",INDEX('Policy Characteristics'!F:F,MATCH($C645,'Policy Characteristics'!$C:$C,0)))</f>
        <v>0</v>
      </c>
      <c r="M645" s="233">
        <f>IF(ISBLANK(INDEX('Policy Characteristics'!G:G,MATCH($C645,'Policy Characteristics'!$C:$C,0))),"",INDEX('Policy Characteristics'!G:G,MATCH($C645,'Policy Characteristics'!$C:$C,0)))</f>
        <v>1</v>
      </c>
      <c r="N645" s="233">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28"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41" t="s">
        <v>43</v>
      </c>
      <c r="J646" s="230"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33">
        <f>IF(ISBLANK(INDEX('Policy Characteristics'!F:F,MATCH($C646,'Policy Characteristics'!$C:$C,0))),"",INDEX('Policy Characteristics'!F:F,MATCH($C646,'Policy Characteristics'!$C:$C,0)))</f>
        <v>0</v>
      </c>
      <c r="M646" s="233">
        <f>IF(ISBLANK(INDEX('Policy Characteristics'!G:G,MATCH($C646,'Policy Characteristics'!$C:$C,0))),"",INDEX('Policy Characteristics'!G:G,MATCH($C646,'Policy Characteristics'!$C:$C,0)))</f>
        <v>1</v>
      </c>
      <c r="N646" s="233">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28"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41" t="s">
        <v>43</v>
      </c>
      <c r="J647" s="230"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33">
        <f>IF(ISBLANK(INDEX('Policy Characteristics'!F:F,MATCH($C647,'Policy Characteristics'!$C:$C,0))),"",INDEX('Policy Characteristics'!F:F,MATCH($C647,'Policy Characteristics'!$C:$C,0)))</f>
        <v>0</v>
      </c>
      <c r="M647" s="233">
        <f>IF(ISBLANK(INDEX('Policy Characteristics'!G:G,MATCH($C647,'Policy Characteristics'!$C:$C,0))),"",INDEX('Policy Characteristics'!G:G,MATCH($C647,'Policy Characteristics'!$C:$C,0)))</f>
        <v>1</v>
      </c>
      <c r="N647" s="233">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28"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41" t="s">
        <v>43</v>
      </c>
      <c r="J648" s="230"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33">
        <f>IF(ISBLANK(INDEX('Policy Characteristics'!F:F,MATCH($C648,'Policy Characteristics'!$C:$C,0))),"",INDEX('Policy Characteristics'!F:F,MATCH($C648,'Policy Characteristics'!$C:$C,0)))</f>
        <v>0</v>
      </c>
      <c r="M648" s="233">
        <f>IF(ISBLANK(INDEX('Policy Characteristics'!G:G,MATCH($C648,'Policy Characteristics'!$C:$C,0))),"",INDEX('Policy Characteristics'!G:G,MATCH($C648,'Policy Characteristics'!$C:$C,0)))</f>
        <v>1</v>
      </c>
      <c r="N648" s="233">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28"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41" t="s">
        <v>43</v>
      </c>
      <c r="J649" s="230"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33">
        <f>IF(ISBLANK(INDEX('Policy Characteristics'!F:F,MATCH($C649,'Policy Characteristics'!$C:$C,0))),"",INDEX('Policy Characteristics'!F:F,MATCH($C649,'Policy Characteristics'!$C:$C,0)))</f>
        <v>0</v>
      </c>
      <c r="M649" s="233">
        <f>IF(ISBLANK(INDEX('Policy Characteristics'!G:G,MATCH($C649,'Policy Characteristics'!$C:$C,0))),"",INDEX('Policy Characteristics'!G:G,MATCH($C649,'Policy Characteristics'!$C:$C,0)))</f>
        <v>1</v>
      </c>
      <c r="N649" s="233">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28"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41" t="s">
        <v>43</v>
      </c>
      <c r="J650" s="230"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33">
        <f>IF(ISBLANK(INDEX('Policy Characteristics'!F:F,MATCH($C650,'Policy Characteristics'!$C:$C,0))),"",INDEX('Policy Characteristics'!F:F,MATCH($C650,'Policy Characteristics'!$C:$C,0)))</f>
        <v>0</v>
      </c>
      <c r="M650" s="233">
        <f>IF(ISBLANK(INDEX('Policy Characteristics'!G:G,MATCH($C650,'Policy Characteristics'!$C:$C,0))),"",INDEX('Policy Characteristics'!G:G,MATCH($C650,'Policy Characteristics'!$C:$C,0)))</f>
        <v>1</v>
      </c>
      <c r="N650" s="233">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28"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41" t="s">
        <v>43</v>
      </c>
      <c r="J651" s="230"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33">
        <f>IF(ISBLANK(INDEX('Policy Characteristics'!F:F,MATCH($C651,'Policy Characteristics'!$C:$C,0))),"",INDEX('Policy Characteristics'!F:F,MATCH($C651,'Policy Characteristics'!$C:$C,0)))</f>
        <v>0</v>
      </c>
      <c r="M651" s="233">
        <f>IF(ISBLANK(INDEX('Policy Characteristics'!G:G,MATCH($C651,'Policy Characteristics'!$C:$C,0))),"",INDEX('Policy Characteristics'!G:G,MATCH($C651,'Policy Characteristics'!$C:$C,0)))</f>
        <v>1</v>
      </c>
      <c r="N651" s="233">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28"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41" t="s">
        <v>43</v>
      </c>
      <c r="J652" s="230"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33">
        <f>IF(ISBLANK(INDEX('Policy Characteristics'!F:F,MATCH($C652,'Policy Characteristics'!$C:$C,0))),"",INDEX('Policy Characteristics'!F:F,MATCH($C652,'Policy Characteristics'!$C:$C,0)))</f>
        <v>0</v>
      </c>
      <c r="M652" s="233">
        <f>IF(ISBLANK(INDEX('Policy Characteristics'!G:G,MATCH($C652,'Policy Characteristics'!$C:$C,0))),"",INDEX('Policy Characteristics'!G:G,MATCH($C652,'Policy Characteristics'!$C:$C,0)))</f>
        <v>1</v>
      </c>
      <c r="N652" s="233">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28"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41" t="s">
        <v>43</v>
      </c>
      <c r="J653" s="230"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33">
        <f>IF(ISBLANK(INDEX('Policy Characteristics'!F:F,MATCH($C653,'Policy Characteristics'!$C:$C,0))),"",INDEX('Policy Characteristics'!F:F,MATCH($C653,'Policy Characteristics'!$C:$C,0)))</f>
        <v>0</v>
      </c>
      <c r="M653" s="233">
        <f>IF(ISBLANK(INDEX('Policy Characteristics'!G:G,MATCH($C653,'Policy Characteristics'!$C:$C,0))),"",INDEX('Policy Characteristics'!G:G,MATCH($C653,'Policy Characteristics'!$C:$C,0)))</f>
        <v>1</v>
      </c>
      <c r="N653" s="233">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28"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41" t="s">
        <v>43</v>
      </c>
      <c r="J654" s="230"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33">
        <f>IF(ISBLANK(INDEX('Policy Characteristics'!F:F,MATCH($C654,'Policy Characteristics'!$C:$C,0))),"",INDEX('Policy Characteristics'!F:F,MATCH($C654,'Policy Characteristics'!$C:$C,0)))</f>
        <v>0</v>
      </c>
      <c r="M654" s="233">
        <f>IF(ISBLANK(INDEX('Policy Characteristics'!G:G,MATCH($C654,'Policy Characteristics'!$C:$C,0))),"",INDEX('Policy Characteristics'!G:G,MATCH($C654,'Policy Characteristics'!$C:$C,0)))</f>
        <v>1</v>
      </c>
      <c r="N654" s="233">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28"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41" t="s">
        <v>43</v>
      </c>
      <c r="J655" s="230"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33">
        <f>IF(ISBLANK(INDEX('Policy Characteristics'!F:F,MATCH($C655,'Policy Characteristics'!$C:$C,0))),"",INDEX('Policy Characteristics'!F:F,MATCH($C655,'Policy Characteristics'!$C:$C,0)))</f>
        <v>0</v>
      </c>
      <c r="M655" s="233">
        <f>IF(ISBLANK(INDEX('Policy Characteristics'!G:G,MATCH($C655,'Policy Characteristics'!$C:$C,0))),"",INDEX('Policy Characteristics'!G:G,MATCH($C655,'Policy Characteristics'!$C:$C,0)))</f>
        <v>1</v>
      </c>
      <c r="N655" s="233">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28"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41" t="s">
        <v>43</v>
      </c>
      <c r="J656" s="230"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33">
        <f>IF(ISBLANK(INDEX('Policy Characteristics'!F:F,MATCH($C656,'Policy Characteristics'!$C:$C,0))),"",INDEX('Policy Characteristics'!F:F,MATCH($C656,'Policy Characteristics'!$C:$C,0)))</f>
        <v>0</v>
      </c>
      <c r="M656" s="233">
        <f>IF(ISBLANK(INDEX('Policy Characteristics'!G:G,MATCH($C656,'Policy Characteristics'!$C:$C,0))),"",INDEX('Policy Characteristics'!G:G,MATCH($C656,'Policy Characteristics'!$C:$C,0)))</f>
        <v>1</v>
      </c>
      <c r="N656" s="233">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25">
      <c r="A657" s="76" t="str">
        <f>IF(ISBLANK(INDEX('Policy Characteristics'!A:A,MATCH($C657,'Policy Characteristics'!$C:$C,0))),"",INDEX('Policy Characteristics'!A:A,MATCH($C657,'Policy Characteristics'!$C:$C,0)))</f>
        <v>Industry</v>
      </c>
      <c r="B657" s="228" t="str">
        <f>IF(ISBLANK(INDEX('Policy Characteristics'!B:B,MATCH($C657,'Policy Characteristics'!$C:$C,0))),"",INDEX('Policy Characteristics'!B:B,MATCH($C657,'Policy Characteristics'!$C:$C,0)))</f>
        <v>Cement Clinker Substitution</v>
      </c>
      <c r="C657" t="s">
        <v>1008</v>
      </c>
      <c r="D657" s="88"/>
      <c r="E657" s="88"/>
      <c r="F657" s="88"/>
      <c r="G657" s="88"/>
      <c r="H657" s="15">
        <v>43</v>
      </c>
      <c r="I657" s="241" t="s">
        <v>43</v>
      </c>
      <c r="J657" s="230"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33">
        <f>IF(ISBLANK(INDEX('Policy Characteristics'!F:F,MATCH($C657,'Policy Characteristics'!$C:$C,0))),"",INDEX('Policy Characteristics'!F:F,MATCH($C657,'Policy Characteristics'!$C:$C,0)))</f>
        <v>0</v>
      </c>
      <c r="M657" s="233">
        <f>IF(ISBLANK(INDEX('Policy Characteristics'!G:G,MATCH($C657,'Policy Characteristics'!$C:$C,0))),"",INDEX('Policy Characteristics'!G:G,MATCH($C657,'Policy Characteristics'!$C:$C,0)))</f>
        <v>1</v>
      </c>
      <c r="N657" s="233">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25">
      <c r="A658" s="76" t="str">
        <f>IF(ISBLANK(INDEX('Policy Characteristics'!A:A,MATCH($C658,'Policy Characteristics'!$C:$C,0))),"",INDEX('Policy Characteristics'!A:A,MATCH($C658,'Policy Characteristics'!$C:$C,0)))</f>
        <v>Industry</v>
      </c>
      <c r="B658" s="228"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41" t="s">
        <v>43</v>
      </c>
      <c r="J658" s="230"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33">
        <f>IF(ISBLANK(INDEX('Policy Characteristics'!F:F,MATCH($C658,'Policy Characteristics'!$C:$C,0))),"",INDEX('Policy Characteristics'!F:F,MATCH($C658,'Policy Characteristics'!$C:$C,0)))</f>
        <v>0</v>
      </c>
      <c r="M658" s="233">
        <f>IF(ISBLANK(INDEX('Policy Characteristics'!G:G,MATCH($C658,'Policy Characteristics'!$C:$C,0))),"",INDEX('Policy Characteristics'!G:G,MATCH($C658,'Policy Characteristics'!$C:$C,0)))</f>
        <v>1</v>
      </c>
      <c r="N658" s="233">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25">
      <c r="A659" s="76" t="str">
        <f>IF(ISBLANK(INDEX('Policy Characteristics'!A:A,MATCH($C659,'Policy Characteristics'!$C:$C,0))),"",INDEX('Policy Characteristics'!A:A,MATCH($C659,'Policy Characteristics'!$C:$C,0)))</f>
        <v>Industry</v>
      </c>
      <c r="B659" s="228"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41" t="s">
        <v>43</v>
      </c>
      <c r="J659" s="230"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33">
        <f>IF(ISBLANK(INDEX('Policy Characteristics'!F:F,MATCH($C659,'Policy Characteristics'!$C:$C,0))),"",INDEX('Policy Characteristics'!F:F,MATCH($C659,'Policy Characteristics'!$C:$C,0)))</f>
        <v>0</v>
      </c>
      <c r="M659" s="233">
        <f>IF(ISBLANK(INDEX('Policy Characteristics'!G:G,MATCH($C659,'Policy Characteristics'!$C:$C,0))),"",INDEX('Policy Characteristics'!G:G,MATCH($C659,'Policy Characteristics'!$C:$C,0)))</f>
        <v>1</v>
      </c>
      <c r="N659" s="233">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25">
      <c r="A660" s="76" t="str">
        <f>IF(ISBLANK(INDEX('Policy Characteristics'!A:A,MATCH($C660,'Policy Characteristics'!$C:$C,0))),"",INDEX('Policy Characteristics'!A:A,MATCH($C660,'Policy Characteristics'!$C:$C,0)))</f>
        <v>Industry</v>
      </c>
      <c r="B660" s="228" t="str">
        <f>IF(ISBLANK(INDEX('Policy Characteristics'!B:B,MATCH($C660,'Policy Characteristics'!$C:$C,0))),"",INDEX('Policy Characteristics'!B:B,MATCH($C660,'Policy Characteristics'!$C:$C,0)))</f>
        <v>Electrification</v>
      </c>
      <c r="C660" t="s">
        <v>1709</v>
      </c>
      <c r="D660" s="88" t="s">
        <v>1300</v>
      </c>
      <c r="E660" t="s">
        <v>1686</v>
      </c>
      <c r="F660" t="s">
        <v>1325</v>
      </c>
      <c r="G660" s="88" t="s">
        <v>1693</v>
      </c>
      <c r="H660" s="15">
        <v>1834</v>
      </c>
      <c r="I660" s="241" t="s">
        <v>43</v>
      </c>
      <c r="J660" s="230"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33">
        <f>IF(ISBLANK(INDEX('Policy Characteristics'!F:F,MATCH($C660,'Policy Characteristics'!$C:$C,0))),"",INDEX('Policy Characteristics'!F:F,MATCH($C660,'Policy Characteristics'!$C:$C,0)))</f>
        <v>0</v>
      </c>
      <c r="M660" s="233">
        <f>IF(ISBLANK(INDEX('Policy Characteristics'!G:G,MATCH($C660,'Policy Characteristics'!$C:$C,0))),"",INDEX('Policy Characteristics'!G:G,MATCH($C660,'Policy Characteristics'!$C:$C,0)))</f>
        <v>1</v>
      </c>
      <c r="N660" s="233">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25">
      <c r="A661" s="76" t="str">
        <f>IF(ISBLANK(INDEX('Policy Characteristics'!A:A,MATCH($C661,'Policy Characteristics'!$C:$C,0))),"",INDEX('Policy Characteristics'!A:A,MATCH($C661,'Policy Characteristics'!$C:$C,0)))</f>
        <v>Industry</v>
      </c>
      <c r="B661" s="228"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1687</v>
      </c>
      <c r="F661" t="s">
        <v>1325</v>
      </c>
      <c r="G661" s="88" t="s">
        <v>1694</v>
      </c>
      <c r="H661" s="15">
        <v>1835</v>
      </c>
      <c r="I661" s="241" t="s">
        <v>43</v>
      </c>
      <c r="J661" s="230"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33">
        <f>IF(ISBLANK(INDEX('Policy Characteristics'!F:F,MATCH($C661,'Policy Characteristics'!$C:$C,0))),"",INDEX('Policy Characteristics'!F:F,MATCH($C661,'Policy Characteristics'!$C:$C,0)))</f>
        <v>0</v>
      </c>
      <c r="M661" s="233">
        <f>IF(ISBLANK(INDEX('Policy Characteristics'!G:G,MATCH($C661,'Policy Characteristics'!$C:$C,0))),"",INDEX('Policy Characteristics'!G:G,MATCH($C661,'Policy Characteristics'!$C:$C,0)))</f>
        <v>1</v>
      </c>
      <c r="N661" s="233">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25">
      <c r="A662" s="76" t="str">
        <f>IF(ISBLANK(INDEX('Policy Characteristics'!A:A,MATCH($C662,'Policy Characteristics'!$C:$C,0))),"",INDEX('Policy Characteristics'!A:A,MATCH($C662,'Policy Characteristics'!$C:$C,0)))</f>
        <v>Industry</v>
      </c>
      <c r="B662" s="228"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1688</v>
      </c>
      <c r="F662" t="s">
        <v>1325</v>
      </c>
      <c r="G662" s="88" t="s">
        <v>1695</v>
      </c>
      <c r="H662" s="15">
        <v>1836</v>
      </c>
      <c r="I662" s="241" t="s">
        <v>43</v>
      </c>
      <c r="J662" s="230"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33">
        <f>IF(ISBLANK(INDEX('Policy Characteristics'!F:F,MATCH($C662,'Policy Characteristics'!$C:$C,0))),"",INDEX('Policy Characteristics'!F:F,MATCH($C662,'Policy Characteristics'!$C:$C,0)))</f>
        <v>0</v>
      </c>
      <c r="M662" s="233">
        <f>IF(ISBLANK(INDEX('Policy Characteristics'!G:G,MATCH($C662,'Policy Characteristics'!$C:$C,0))),"",INDEX('Policy Characteristics'!G:G,MATCH($C662,'Policy Characteristics'!$C:$C,0)))</f>
        <v>1</v>
      </c>
      <c r="N662" s="233">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25">
      <c r="A663" s="76" t="str">
        <f>IF(ISBLANK(INDEX('Policy Characteristics'!A:A,MATCH($C663,'Policy Characteristics'!$C:$C,0))),"",INDEX('Policy Characteristics'!A:A,MATCH($C663,'Policy Characteristics'!$C:$C,0)))</f>
        <v>Industry</v>
      </c>
      <c r="B663" s="228"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1689</v>
      </c>
      <c r="F663" t="s">
        <v>1325</v>
      </c>
      <c r="G663" s="88" t="s">
        <v>1696</v>
      </c>
      <c r="H663" s="15">
        <v>1837</v>
      </c>
      <c r="I663" s="241" t="s">
        <v>43</v>
      </c>
      <c r="J663" s="230"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33">
        <f>IF(ISBLANK(INDEX('Policy Characteristics'!F:F,MATCH($C663,'Policy Characteristics'!$C:$C,0))),"",INDEX('Policy Characteristics'!F:F,MATCH($C663,'Policy Characteristics'!$C:$C,0)))</f>
        <v>0</v>
      </c>
      <c r="M663" s="233">
        <f>IF(ISBLANK(INDEX('Policy Characteristics'!G:G,MATCH($C663,'Policy Characteristics'!$C:$C,0))),"",INDEX('Policy Characteristics'!G:G,MATCH($C663,'Policy Characteristics'!$C:$C,0)))</f>
        <v>1</v>
      </c>
      <c r="N663" s="233">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25">
      <c r="A664" s="76" t="str">
        <f>IF(ISBLANK(INDEX('Policy Characteristics'!A:A,MATCH($C664,'Policy Characteristics'!$C:$C,0))),"",INDEX('Policy Characteristics'!A:A,MATCH($C664,'Policy Characteristics'!$C:$C,0)))</f>
        <v>Industry</v>
      </c>
      <c r="B664" s="228"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1690</v>
      </c>
      <c r="F664" t="s">
        <v>1325</v>
      </c>
      <c r="G664" s="88" t="s">
        <v>1697</v>
      </c>
      <c r="H664" s="15">
        <v>1838</v>
      </c>
      <c r="I664" s="241" t="s">
        <v>43</v>
      </c>
      <c r="J664" s="230"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33">
        <f>IF(ISBLANK(INDEX('Policy Characteristics'!F:F,MATCH($C664,'Policy Characteristics'!$C:$C,0))),"",INDEX('Policy Characteristics'!F:F,MATCH($C664,'Policy Characteristics'!$C:$C,0)))</f>
        <v>0</v>
      </c>
      <c r="M664" s="233">
        <f>IF(ISBLANK(INDEX('Policy Characteristics'!G:G,MATCH($C664,'Policy Characteristics'!$C:$C,0))),"",INDEX('Policy Characteristics'!G:G,MATCH($C664,'Policy Characteristics'!$C:$C,0)))</f>
        <v>1</v>
      </c>
      <c r="N664" s="233">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25">
      <c r="A665" s="76" t="str">
        <f>IF(ISBLANK(INDEX('Policy Characteristics'!A:A,MATCH($C665,'Policy Characteristics'!$C:$C,0))),"",INDEX('Policy Characteristics'!A:A,MATCH($C665,'Policy Characteristics'!$C:$C,0)))</f>
        <v>Industry</v>
      </c>
      <c r="B665" s="228"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1691</v>
      </c>
      <c r="F665" t="s">
        <v>1325</v>
      </c>
      <c r="G665" s="88" t="s">
        <v>1698</v>
      </c>
      <c r="H665" s="15">
        <v>1839</v>
      </c>
      <c r="I665" s="241" t="s">
        <v>43</v>
      </c>
      <c r="J665" s="230"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33">
        <f>IF(ISBLANK(INDEX('Policy Characteristics'!F:F,MATCH($C665,'Policy Characteristics'!$C:$C,0))),"",INDEX('Policy Characteristics'!F:F,MATCH($C665,'Policy Characteristics'!$C:$C,0)))</f>
        <v>0</v>
      </c>
      <c r="M665" s="233">
        <f>IF(ISBLANK(INDEX('Policy Characteristics'!G:G,MATCH($C665,'Policy Characteristics'!$C:$C,0))),"",INDEX('Policy Characteristics'!G:G,MATCH($C665,'Policy Characteristics'!$C:$C,0)))</f>
        <v>1</v>
      </c>
      <c r="N665" s="233">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25">
      <c r="A666" s="76" t="str">
        <f>IF(ISBLANK(INDEX('Policy Characteristics'!A:A,MATCH($C666,'Policy Characteristics'!$C:$C,0))),"",INDEX('Policy Characteristics'!A:A,MATCH($C666,'Policy Characteristics'!$C:$C,0)))</f>
        <v>Industry</v>
      </c>
      <c r="B666" s="228"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1692</v>
      </c>
      <c r="F666" t="s">
        <v>1325</v>
      </c>
      <c r="G666" s="88" t="s">
        <v>1699</v>
      </c>
      <c r="H666" s="15">
        <v>1840</v>
      </c>
      <c r="I666" s="241" t="s">
        <v>43</v>
      </c>
      <c r="J666" s="230"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33">
        <f>IF(ISBLANK(INDEX('Policy Characteristics'!F:F,MATCH($C666,'Policy Characteristics'!$C:$C,0))),"",INDEX('Policy Characteristics'!F:F,MATCH($C666,'Policy Characteristics'!$C:$C,0)))</f>
        <v>0</v>
      </c>
      <c r="M666" s="233">
        <f>IF(ISBLANK(INDEX('Policy Characteristics'!G:G,MATCH($C666,'Policy Characteristics'!$C:$C,0))),"",INDEX('Policy Characteristics'!G:G,MATCH($C666,'Policy Characteristics'!$C:$C,0)))</f>
        <v>1</v>
      </c>
      <c r="N666" s="233">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25">
      <c r="A667" s="76" t="str">
        <f>IF(ISBLANK(INDEX('Policy Characteristics'!A:A,MATCH($C667,'Policy Characteristics'!$C:$C,0))),"",INDEX('Policy Characteristics'!A:A,MATCH($C667,'Policy Characteristics'!$C:$C,0)))</f>
        <v>Industry</v>
      </c>
      <c r="B667" s="228"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1828</v>
      </c>
      <c r="F667" t="s">
        <v>1325</v>
      </c>
      <c r="G667" s="88" t="s">
        <v>1828</v>
      </c>
      <c r="H667" s="15">
        <v>1841</v>
      </c>
      <c r="I667" s="241" t="s">
        <v>43</v>
      </c>
      <c r="J667" s="230"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33">
        <f>IF(ISBLANK(INDEX('Policy Characteristics'!F:F,MATCH($C667,'Policy Characteristics'!$C:$C,0))),"",INDEX('Policy Characteristics'!F:F,MATCH($C667,'Policy Characteristics'!$C:$C,0)))</f>
        <v>0</v>
      </c>
      <c r="M667" s="233">
        <f>IF(ISBLANK(INDEX('Policy Characteristics'!G:G,MATCH($C667,'Policy Characteristics'!$C:$C,0))),"",INDEX('Policy Characteristics'!G:G,MATCH($C667,'Policy Characteristics'!$C:$C,0)))</f>
        <v>1</v>
      </c>
      <c r="N667" s="233">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25">
      <c r="A668" s="76" t="str">
        <f>IF(ISBLANK(INDEX('Policy Characteristics'!A:A,MATCH($C668,'Policy Characteristics'!$C:$C,0))),"",INDEX('Policy Characteristics'!A:A,MATCH($C668,'Policy Characteristics'!$C:$C,0)))</f>
        <v>Industry</v>
      </c>
      <c r="B668" s="228"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1686</v>
      </c>
      <c r="F668" t="s">
        <v>999</v>
      </c>
      <c r="G668" s="88" t="s">
        <v>1693</v>
      </c>
      <c r="H668" s="15">
        <v>1842</v>
      </c>
      <c r="I668" s="241" t="s">
        <v>43</v>
      </c>
      <c r="J668" s="230"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33">
        <f>IF(ISBLANK(INDEX('Policy Characteristics'!F:F,MATCH($C668,'Policy Characteristics'!$C:$C,0))),"",INDEX('Policy Characteristics'!F:F,MATCH($C668,'Policy Characteristics'!$C:$C,0)))</f>
        <v>0</v>
      </c>
      <c r="M668" s="233">
        <f>IF(ISBLANK(INDEX('Policy Characteristics'!G:G,MATCH($C668,'Policy Characteristics'!$C:$C,0))),"",INDEX('Policy Characteristics'!G:G,MATCH($C668,'Policy Characteristics'!$C:$C,0)))</f>
        <v>1</v>
      </c>
      <c r="N668" s="233">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25">
      <c r="A669" s="76" t="str">
        <f>IF(ISBLANK(INDEX('Policy Characteristics'!A:A,MATCH($C669,'Policy Characteristics'!$C:$C,0))),"",INDEX('Policy Characteristics'!A:A,MATCH($C669,'Policy Characteristics'!$C:$C,0)))</f>
        <v>Industry</v>
      </c>
      <c r="B669" s="228"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1687</v>
      </c>
      <c r="F669" t="s">
        <v>999</v>
      </c>
      <c r="G669" s="88" t="s">
        <v>1694</v>
      </c>
      <c r="H669" s="15">
        <v>1843</v>
      </c>
      <c r="I669" s="241" t="s">
        <v>43</v>
      </c>
      <c r="J669" s="230"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33">
        <f>IF(ISBLANK(INDEX('Policy Characteristics'!F:F,MATCH($C669,'Policy Characteristics'!$C:$C,0))),"",INDEX('Policy Characteristics'!F:F,MATCH($C669,'Policy Characteristics'!$C:$C,0)))</f>
        <v>0</v>
      </c>
      <c r="M669" s="233">
        <f>IF(ISBLANK(INDEX('Policy Characteristics'!G:G,MATCH($C669,'Policy Characteristics'!$C:$C,0))),"",INDEX('Policy Characteristics'!G:G,MATCH($C669,'Policy Characteristics'!$C:$C,0)))</f>
        <v>1</v>
      </c>
      <c r="N669" s="233">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25">
      <c r="A670" s="76" t="str">
        <f>IF(ISBLANK(INDEX('Policy Characteristics'!A:A,MATCH($C670,'Policy Characteristics'!$C:$C,0))),"",INDEX('Policy Characteristics'!A:A,MATCH($C670,'Policy Characteristics'!$C:$C,0)))</f>
        <v>Industry</v>
      </c>
      <c r="B670" s="228"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1688</v>
      </c>
      <c r="F670" t="s">
        <v>999</v>
      </c>
      <c r="G670" s="88" t="s">
        <v>1695</v>
      </c>
      <c r="H670" s="15">
        <v>1844</v>
      </c>
      <c r="I670" s="241" t="s">
        <v>43</v>
      </c>
      <c r="J670" s="230"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33">
        <f>IF(ISBLANK(INDEX('Policy Characteristics'!F:F,MATCH($C670,'Policy Characteristics'!$C:$C,0))),"",INDEX('Policy Characteristics'!F:F,MATCH($C670,'Policy Characteristics'!$C:$C,0)))</f>
        <v>0</v>
      </c>
      <c r="M670" s="233">
        <f>IF(ISBLANK(INDEX('Policy Characteristics'!G:G,MATCH($C670,'Policy Characteristics'!$C:$C,0))),"",INDEX('Policy Characteristics'!G:G,MATCH($C670,'Policy Characteristics'!$C:$C,0)))</f>
        <v>1</v>
      </c>
      <c r="N670" s="233">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25">
      <c r="A671" s="76" t="str">
        <f>IF(ISBLANK(INDEX('Policy Characteristics'!A:A,MATCH($C671,'Policy Characteristics'!$C:$C,0))),"",INDEX('Policy Characteristics'!A:A,MATCH($C671,'Policy Characteristics'!$C:$C,0)))</f>
        <v>Industry</v>
      </c>
      <c r="B671" s="228"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1689</v>
      </c>
      <c r="F671" t="s">
        <v>999</v>
      </c>
      <c r="G671" s="88" t="s">
        <v>1696</v>
      </c>
      <c r="H671" s="15">
        <v>1845</v>
      </c>
      <c r="I671" s="241" t="s">
        <v>43</v>
      </c>
      <c r="J671" s="230"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33">
        <f>IF(ISBLANK(INDEX('Policy Characteristics'!F:F,MATCH($C671,'Policy Characteristics'!$C:$C,0))),"",INDEX('Policy Characteristics'!F:F,MATCH($C671,'Policy Characteristics'!$C:$C,0)))</f>
        <v>0</v>
      </c>
      <c r="M671" s="233">
        <f>IF(ISBLANK(INDEX('Policy Characteristics'!G:G,MATCH($C671,'Policy Characteristics'!$C:$C,0))),"",INDEX('Policy Characteristics'!G:G,MATCH($C671,'Policy Characteristics'!$C:$C,0)))</f>
        <v>1</v>
      </c>
      <c r="N671" s="233">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25">
      <c r="A672" s="76" t="str">
        <f>IF(ISBLANK(INDEX('Policy Characteristics'!A:A,MATCH($C672,'Policy Characteristics'!$C:$C,0))),"",INDEX('Policy Characteristics'!A:A,MATCH($C672,'Policy Characteristics'!$C:$C,0)))</f>
        <v>Industry</v>
      </c>
      <c r="B672" s="228"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1690</v>
      </c>
      <c r="F672" t="s">
        <v>999</v>
      </c>
      <c r="G672" s="88" t="s">
        <v>1697</v>
      </c>
      <c r="H672" s="15">
        <v>1846</v>
      </c>
      <c r="I672" s="241" t="s">
        <v>43</v>
      </c>
      <c r="J672" s="230"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33">
        <f>IF(ISBLANK(INDEX('Policy Characteristics'!F:F,MATCH($C672,'Policy Characteristics'!$C:$C,0))),"",INDEX('Policy Characteristics'!F:F,MATCH($C672,'Policy Characteristics'!$C:$C,0)))</f>
        <v>0</v>
      </c>
      <c r="M672" s="233">
        <f>IF(ISBLANK(INDEX('Policy Characteristics'!G:G,MATCH($C672,'Policy Characteristics'!$C:$C,0))),"",INDEX('Policy Characteristics'!G:G,MATCH($C672,'Policy Characteristics'!$C:$C,0)))</f>
        <v>1</v>
      </c>
      <c r="N672" s="233">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28"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1691</v>
      </c>
      <c r="F673" t="s">
        <v>999</v>
      </c>
      <c r="G673" s="88" t="s">
        <v>1698</v>
      </c>
      <c r="H673" s="15">
        <v>1847</v>
      </c>
      <c r="I673" s="241" t="s">
        <v>43</v>
      </c>
      <c r="J673" s="230"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33">
        <f>IF(ISBLANK(INDEX('Policy Characteristics'!F:F,MATCH($C673,'Policy Characteristics'!$C:$C,0))),"",INDEX('Policy Characteristics'!F:F,MATCH($C673,'Policy Characteristics'!$C:$C,0)))</f>
        <v>0</v>
      </c>
      <c r="M673" s="233">
        <f>IF(ISBLANK(INDEX('Policy Characteristics'!G:G,MATCH($C673,'Policy Characteristics'!$C:$C,0))),"",INDEX('Policy Characteristics'!G:G,MATCH($C673,'Policy Characteristics'!$C:$C,0)))</f>
        <v>1</v>
      </c>
      <c r="N673" s="233">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28"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1692</v>
      </c>
      <c r="F674" t="s">
        <v>999</v>
      </c>
      <c r="G674" s="88" t="s">
        <v>1699</v>
      </c>
      <c r="H674" s="15">
        <v>1848</v>
      </c>
      <c r="I674" s="241" t="s">
        <v>43</v>
      </c>
      <c r="J674" s="230"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33">
        <f>IF(ISBLANK(INDEX('Policy Characteristics'!F:F,MATCH($C674,'Policy Characteristics'!$C:$C,0))),"",INDEX('Policy Characteristics'!F:F,MATCH($C674,'Policy Characteristics'!$C:$C,0)))</f>
        <v>0</v>
      </c>
      <c r="M674" s="233">
        <f>IF(ISBLANK(INDEX('Policy Characteristics'!G:G,MATCH($C674,'Policy Characteristics'!$C:$C,0))),"",INDEX('Policy Characteristics'!G:G,MATCH($C674,'Policy Characteristics'!$C:$C,0)))</f>
        <v>1</v>
      </c>
      <c r="N674" s="233">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28"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1828</v>
      </c>
      <c r="F675" t="s">
        <v>999</v>
      </c>
      <c r="G675" s="88" t="s">
        <v>1828</v>
      </c>
      <c r="H675" s="15">
        <v>1849</v>
      </c>
      <c r="I675" s="241" t="s">
        <v>43</v>
      </c>
      <c r="J675" s="230"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33">
        <f>IF(ISBLANK(INDEX('Policy Characteristics'!F:F,MATCH($C675,'Policy Characteristics'!$C:$C,0))),"",INDEX('Policy Characteristics'!F:F,MATCH($C675,'Policy Characteristics'!$C:$C,0)))</f>
        <v>0</v>
      </c>
      <c r="M675" s="233">
        <f>IF(ISBLANK(INDEX('Policy Characteristics'!G:G,MATCH($C675,'Policy Characteristics'!$C:$C,0))),"",INDEX('Policy Characteristics'!G:G,MATCH($C675,'Policy Characteristics'!$C:$C,0)))</f>
        <v>1</v>
      </c>
      <c r="N675" s="233">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28"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1686</v>
      </c>
      <c r="F676" t="s">
        <v>1266</v>
      </c>
      <c r="G676" s="88" t="s">
        <v>1693</v>
      </c>
      <c r="H676" s="15">
        <v>1850</v>
      </c>
      <c r="I676" s="241" t="s">
        <v>43</v>
      </c>
      <c r="J676" s="230"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33">
        <f>IF(ISBLANK(INDEX('Policy Characteristics'!F:F,MATCH($C676,'Policy Characteristics'!$C:$C,0))),"",INDEX('Policy Characteristics'!F:F,MATCH($C676,'Policy Characteristics'!$C:$C,0)))</f>
        <v>0</v>
      </c>
      <c r="M676" s="233">
        <f>IF(ISBLANK(INDEX('Policy Characteristics'!G:G,MATCH($C676,'Policy Characteristics'!$C:$C,0))),"",INDEX('Policy Characteristics'!G:G,MATCH($C676,'Policy Characteristics'!$C:$C,0)))</f>
        <v>1</v>
      </c>
      <c r="N676" s="233">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28"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1687</v>
      </c>
      <c r="F677" t="s">
        <v>1266</v>
      </c>
      <c r="G677" s="88" t="s">
        <v>1694</v>
      </c>
      <c r="H677" s="15">
        <v>1851</v>
      </c>
      <c r="I677" s="241" t="s">
        <v>43</v>
      </c>
      <c r="J677" s="230"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33">
        <f>IF(ISBLANK(INDEX('Policy Characteristics'!F:F,MATCH($C677,'Policy Characteristics'!$C:$C,0))),"",INDEX('Policy Characteristics'!F:F,MATCH($C677,'Policy Characteristics'!$C:$C,0)))</f>
        <v>0</v>
      </c>
      <c r="M677" s="233">
        <f>IF(ISBLANK(INDEX('Policy Characteristics'!G:G,MATCH($C677,'Policy Characteristics'!$C:$C,0))),"",INDEX('Policy Characteristics'!G:G,MATCH($C677,'Policy Characteristics'!$C:$C,0)))</f>
        <v>1</v>
      </c>
      <c r="N677" s="233">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28"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1688</v>
      </c>
      <c r="F678" t="s">
        <v>1266</v>
      </c>
      <c r="G678" s="88" t="s">
        <v>1695</v>
      </c>
      <c r="H678" s="15">
        <v>1852</v>
      </c>
      <c r="I678" s="241" t="s">
        <v>43</v>
      </c>
      <c r="J678" s="230"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33">
        <f>IF(ISBLANK(INDEX('Policy Characteristics'!F:F,MATCH($C678,'Policy Characteristics'!$C:$C,0))),"",INDEX('Policy Characteristics'!F:F,MATCH($C678,'Policy Characteristics'!$C:$C,0)))</f>
        <v>0</v>
      </c>
      <c r="M678" s="233">
        <f>IF(ISBLANK(INDEX('Policy Characteristics'!G:G,MATCH($C678,'Policy Characteristics'!$C:$C,0))),"",INDEX('Policy Characteristics'!G:G,MATCH($C678,'Policy Characteristics'!$C:$C,0)))</f>
        <v>1</v>
      </c>
      <c r="N678" s="233">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28"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1689</v>
      </c>
      <c r="F679" t="s">
        <v>1266</v>
      </c>
      <c r="G679" s="88" t="s">
        <v>1696</v>
      </c>
      <c r="H679" s="15">
        <v>1853</v>
      </c>
      <c r="I679" s="241" t="s">
        <v>43</v>
      </c>
      <c r="J679" s="230"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33">
        <f>IF(ISBLANK(INDEX('Policy Characteristics'!F:F,MATCH($C679,'Policy Characteristics'!$C:$C,0))),"",INDEX('Policy Characteristics'!F:F,MATCH($C679,'Policy Characteristics'!$C:$C,0)))</f>
        <v>0</v>
      </c>
      <c r="M679" s="233">
        <f>IF(ISBLANK(INDEX('Policy Characteristics'!G:G,MATCH($C679,'Policy Characteristics'!$C:$C,0))),"",INDEX('Policy Characteristics'!G:G,MATCH($C679,'Policy Characteristics'!$C:$C,0)))</f>
        <v>1</v>
      </c>
      <c r="N679" s="233">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28"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1690</v>
      </c>
      <c r="F680" t="s">
        <v>1266</v>
      </c>
      <c r="G680" s="88" t="s">
        <v>1697</v>
      </c>
      <c r="H680" s="15">
        <v>1854</v>
      </c>
      <c r="I680" s="241" t="s">
        <v>43</v>
      </c>
      <c r="J680" s="230"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33">
        <f>IF(ISBLANK(INDEX('Policy Characteristics'!F:F,MATCH($C680,'Policy Characteristics'!$C:$C,0))),"",INDEX('Policy Characteristics'!F:F,MATCH($C680,'Policy Characteristics'!$C:$C,0)))</f>
        <v>0</v>
      </c>
      <c r="M680" s="233">
        <f>IF(ISBLANK(INDEX('Policy Characteristics'!G:G,MATCH($C680,'Policy Characteristics'!$C:$C,0))),"",INDEX('Policy Characteristics'!G:G,MATCH($C680,'Policy Characteristics'!$C:$C,0)))</f>
        <v>1</v>
      </c>
      <c r="N680" s="233">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28"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1691</v>
      </c>
      <c r="F681" t="s">
        <v>1266</v>
      </c>
      <c r="G681" s="88" t="s">
        <v>1698</v>
      </c>
      <c r="H681" s="15">
        <v>1855</v>
      </c>
      <c r="I681" s="241" t="s">
        <v>43</v>
      </c>
      <c r="J681" s="230"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33">
        <f>IF(ISBLANK(INDEX('Policy Characteristics'!F:F,MATCH($C681,'Policy Characteristics'!$C:$C,0))),"",INDEX('Policy Characteristics'!F:F,MATCH($C681,'Policy Characteristics'!$C:$C,0)))</f>
        <v>0</v>
      </c>
      <c r="M681" s="233">
        <f>IF(ISBLANK(INDEX('Policy Characteristics'!G:G,MATCH($C681,'Policy Characteristics'!$C:$C,0))),"",INDEX('Policy Characteristics'!G:G,MATCH($C681,'Policy Characteristics'!$C:$C,0)))</f>
        <v>1</v>
      </c>
      <c r="N681" s="233">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28"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1692</v>
      </c>
      <c r="F682" t="s">
        <v>1266</v>
      </c>
      <c r="G682" s="88" t="s">
        <v>1699</v>
      </c>
      <c r="H682" s="15">
        <v>1856</v>
      </c>
      <c r="I682" s="241" t="s">
        <v>43</v>
      </c>
      <c r="J682" s="230"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33">
        <f>IF(ISBLANK(INDEX('Policy Characteristics'!F:F,MATCH($C682,'Policy Characteristics'!$C:$C,0))),"",INDEX('Policy Characteristics'!F:F,MATCH($C682,'Policy Characteristics'!$C:$C,0)))</f>
        <v>0</v>
      </c>
      <c r="M682" s="233">
        <f>IF(ISBLANK(INDEX('Policy Characteristics'!G:G,MATCH($C682,'Policy Characteristics'!$C:$C,0))),"",INDEX('Policy Characteristics'!G:G,MATCH($C682,'Policy Characteristics'!$C:$C,0)))</f>
        <v>1</v>
      </c>
      <c r="N682" s="233">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28"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1828</v>
      </c>
      <c r="F683" t="s">
        <v>1266</v>
      </c>
      <c r="G683" s="88" t="s">
        <v>1828</v>
      </c>
      <c r="H683" s="15">
        <v>1857</v>
      </c>
      <c r="I683" s="241" t="s">
        <v>43</v>
      </c>
      <c r="J683" s="230"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33">
        <f>IF(ISBLANK(INDEX('Policy Characteristics'!F:F,MATCH($C683,'Policy Characteristics'!$C:$C,0))),"",INDEX('Policy Characteristics'!F:F,MATCH($C683,'Policy Characteristics'!$C:$C,0)))</f>
        <v>0</v>
      </c>
      <c r="M683" s="233">
        <f>IF(ISBLANK(INDEX('Policy Characteristics'!G:G,MATCH($C683,'Policy Characteristics'!$C:$C,0))),"",INDEX('Policy Characteristics'!G:G,MATCH($C683,'Policy Characteristics'!$C:$C,0)))</f>
        <v>1</v>
      </c>
      <c r="N683" s="233">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28"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1686</v>
      </c>
      <c r="F684" t="s">
        <v>1267</v>
      </c>
      <c r="G684" s="88" t="s">
        <v>1693</v>
      </c>
      <c r="H684" s="15">
        <v>1858</v>
      </c>
      <c r="I684" s="241" t="s">
        <v>43</v>
      </c>
      <c r="J684" s="230"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33">
        <f>IF(ISBLANK(INDEX('Policy Characteristics'!F:F,MATCH($C684,'Policy Characteristics'!$C:$C,0))),"",INDEX('Policy Characteristics'!F:F,MATCH($C684,'Policy Characteristics'!$C:$C,0)))</f>
        <v>0</v>
      </c>
      <c r="M684" s="233">
        <f>IF(ISBLANK(INDEX('Policy Characteristics'!G:G,MATCH($C684,'Policy Characteristics'!$C:$C,0))),"",INDEX('Policy Characteristics'!G:G,MATCH($C684,'Policy Characteristics'!$C:$C,0)))</f>
        <v>1</v>
      </c>
      <c r="N684" s="233">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28"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1687</v>
      </c>
      <c r="F685" t="s">
        <v>1267</v>
      </c>
      <c r="G685" s="88" t="s">
        <v>1694</v>
      </c>
      <c r="H685" s="15">
        <v>1859</v>
      </c>
      <c r="I685" s="241" t="s">
        <v>43</v>
      </c>
      <c r="J685" s="230"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33">
        <f>IF(ISBLANK(INDEX('Policy Characteristics'!F:F,MATCH($C685,'Policy Characteristics'!$C:$C,0))),"",INDEX('Policy Characteristics'!F:F,MATCH($C685,'Policy Characteristics'!$C:$C,0)))</f>
        <v>0</v>
      </c>
      <c r="M685" s="233">
        <f>IF(ISBLANK(INDEX('Policy Characteristics'!G:G,MATCH($C685,'Policy Characteristics'!$C:$C,0))),"",INDEX('Policy Characteristics'!G:G,MATCH($C685,'Policy Characteristics'!$C:$C,0)))</f>
        <v>1</v>
      </c>
      <c r="N685" s="233">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28"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1688</v>
      </c>
      <c r="F686" t="s">
        <v>1267</v>
      </c>
      <c r="G686" s="88" t="s">
        <v>1695</v>
      </c>
      <c r="H686" s="15">
        <v>1860</v>
      </c>
      <c r="I686" s="241" t="s">
        <v>43</v>
      </c>
      <c r="J686" s="230"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33">
        <f>IF(ISBLANK(INDEX('Policy Characteristics'!F:F,MATCH($C686,'Policy Characteristics'!$C:$C,0))),"",INDEX('Policy Characteristics'!F:F,MATCH($C686,'Policy Characteristics'!$C:$C,0)))</f>
        <v>0</v>
      </c>
      <c r="M686" s="233">
        <f>IF(ISBLANK(INDEX('Policy Characteristics'!G:G,MATCH($C686,'Policy Characteristics'!$C:$C,0))),"",INDEX('Policy Characteristics'!G:G,MATCH($C686,'Policy Characteristics'!$C:$C,0)))</f>
        <v>1</v>
      </c>
      <c r="N686" s="233">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28"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1689</v>
      </c>
      <c r="F687" t="s">
        <v>1267</v>
      </c>
      <c r="G687" s="88" t="s">
        <v>1696</v>
      </c>
      <c r="H687" s="15">
        <v>1861</v>
      </c>
      <c r="I687" s="241" t="s">
        <v>43</v>
      </c>
      <c r="J687" s="230"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33">
        <f>IF(ISBLANK(INDEX('Policy Characteristics'!F:F,MATCH($C687,'Policy Characteristics'!$C:$C,0))),"",INDEX('Policy Characteristics'!F:F,MATCH($C687,'Policy Characteristics'!$C:$C,0)))</f>
        <v>0</v>
      </c>
      <c r="M687" s="233">
        <f>IF(ISBLANK(INDEX('Policy Characteristics'!G:G,MATCH($C687,'Policy Characteristics'!$C:$C,0))),"",INDEX('Policy Characteristics'!G:G,MATCH($C687,'Policy Characteristics'!$C:$C,0)))</f>
        <v>1</v>
      </c>
      <c r="N687" s="233">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28"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1690</v>
      </c>
      <c r="F688" t="s">
        <v>1267</v>
      </c>
      <c r="G688" s="88" t="s">
        <v>1697</v>
      </c>
      <c r="H688" s="15">
        <v>1862</v>
      </c>
      <c r="I688" s="241" t="s">
        <v>43</v>
      </c>
      <c r="J688" s="230"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33">
        <f>IF(ISBLANK(INDEX('Policy Characteristics'!F:F,MATCH($C688,'Policy Characteristics'!$C:$C,0))),"",INDEX('Policy Characteristics'!F:F,MATCH($C688,'Policy Characteristics'!$C:$C,0)))</f>
        <v>0</v>
      </c>
      <c r="M688" s="233">
        <f>IF(ISBLANK(INDEX('Policy Characteristics'!G:G,MATCH($C688,'Policy Characteristics'!$C:$C,0))),"",INDEX('Policy Characteristics'!G:G,MATCH($C688,'Policy Characteristics'!$C:$C,0)))</f>
        <v>1</v>
      </c>
      <c r="N688" s="233">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28"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1691</v>
      </c>
      <c r="F689" t="s">
        <v>1267</v>
      </c>
      <c r="G689" s="88" t="s">
        <v>1698</v>
      </c>
      <c r="H689" s="15">
        <v>1863</v>
      </c>
      <c r="I689" s="241" t="s">
        <v>43</v>
      </c>
      <c r="J689" s="230"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33">
        <f>IF(ISBLANK(INDEX('Policy Characteristics'!F:F,MATCH($C689,'Policy Characteristics'!$C:$C,0))),"",INDEX('Policy Characteristics'!F:F,MATCH($C689,'Policy Characteristics'!$C:$C,0)))</f>
        <v>0</v>
      </c>
      <c r="M689" s="233">
        <f>IF(ISBLANK(INDEX('Policy Characteristics'!G:G,MATCH($C689,'Policy Characteristics'!$C:$C,0))),"",INDEX('Policy Characteristics'!G:G,MATCH($C689,'Policy Characteristics'!$C:$C,0)))</f>
        <v>1</v>
      </c>
      <c r="N689" s="233">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28"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1692</v>
      </c>
      <c r="F690" t="s">
        <v>1267</v>
      </c>
      <c r="G690" s="88" t="s">
        <v>1699</v>
      </c>
      <c r="H690" s="15">
        <v>1864</v>
      </c>
      <c r="I690" s="241" t="s">
        <v>43</v>
      </c>
      <c r="J690" s="230"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33">
        <f>IF(ISBLANK(INDEX('Policy Characteristics'!F:F,MATCH($C690,'Policy Characteristics'!$C:$C,0))),"",INDEX('Policy Characteristics'!F:F,MATCH($C690,'Policy Characteristics'!$C:$C,0)))</f>
        <v>0</v>
      </c>
      <c r="M690" s="233">
        <f>IF(ISBLANK(INDEX('Policy Characteristics'!G:G,MATCH($C690,'Policy Characteristics'!$C:$C,0))),"",INDEX('Policy Characteristics'!G:G,MATCH($C690,'Policy Characteristics'!$C:$C,0)))</f>
        <v>1</v>
      </c>
      <c r="N690" s="233">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28"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1828</v>
      </c>
      <c r="F691" t="s">
        <v>1267</v>
      </c>
      <c r="G691" s="88" t="s">
        <v>1828</v>
      </c>
      <c r="H691" s="15">
        <v>1865</v>
      </c>
      <c r="I691" s="241" t="s">
        <v>43</v>
      </c>
      <c r="J691" s="230"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33">
        <f>IF(ISBLANK(INDEX('Policy Characteristics'!F:F,MATCH($C691,'Policy Characteristics'!$C:$C,0))),"",INDEX('Policy Characteristics'!F:F,MATCH($C691,'Policy Characteristics'!$C:$C,0)))</f>
        <v>0</v>
      </c>
      <c r="M691" s="233">
        <f>IF(ISBLANK(INDEX('Policy Characteristics'!G:G,MATCH($C691,'Policy Characteristics'!$C:$C,0))),"",INDEX('Policy Characteristics'!G:G,MATCH($C691,'Policy Characteristics'!$C:$C,0)))</f>
        <v>1</v>
      </c>
      <c r="N691" s="233">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28"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1686</v>
      </c>
      <c r="F692" t="s">
        <v>1268</v>
      </c>
      <c r="G692" s="88" t="s">
        <v>1693</v>
      </c>
      <c r="H692" s="15">
        <v>1866</v>
      </c>
      <c r="I692" s="241" t="s">
        <v>43</v>
      </c>
      <c r="J692" s="230"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33">
        <f>IF(ISBLANK(INDEX('Policy Characteristics'!F:F,MATCH($C692,'Policy Characteristics'!$C:$C,0))),"",INDEX('Policy Characteristics'!F:F,MATCH($C692,'Policy Characteristics'!$C:$C,0)))</f>
        <v>0</v>
      </c>
      <c r="M692" s="233">
        <f>IF(ISBLANK(INDEX('Policy Characteristics'!G:G,MATCH($C692,'Policy Characteristics'!$C:$C,0))),"",INDEX('Policy Characteristics'!G:G,MATCH($C692,'Policy Characteristics'!$C:$C,0)))</f>
        <v>1</v>
      </c>
      <c r="N692" s="233">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28"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1687</v>
      </c>
      <c r="F693" t="s">
        <v>1268</v>
      </c>
      <c r="G693" s="88" t="s">
        <v>1694</v>
      </c>
      <c r="H693" s="15">
        <v>1867</v>
      </c>
      <c r="I693" s="241" t="s">
        <v>43</v>
      </c>
      <c r="J693" s="230"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33">
        <f>IF(ISBLANK(INDEX('Policy Characteristics'!F:F,MATCH($C693,'Policy Characteristics'!$C:$C,0))),"",INDEX('Policy Characteristics'!F:F,MATCH($C693,'Policy Characteristics'!$C:$C,0)))</f>
        <v>0</v>
      </c>
      <c r="M693" s="233">
        <f>IF(ISBLANK(INDEX('Policy Characteristics'!G:G,MATCH($C693,'Policy Characteristics'!$C:$C,0))),"",INDEX('Policy Characteristics'!G:G,MATCH($C693,'Policy Characteristics'!$C:$C,0)))</f>
        <v>1</v>
      </c>
      <c r="N693" s="233">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28"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1688</v>
      </c>
      <c r="F694" t="s">
        <v>1268</v>
      </c>
      <c r="G694" s="88" t="s">
        <v>1695</v>
      </c>
      <c r="H694" s="15">
        <v>1868</v>
      </c>
      <c r="I694" s="241" t="s">
        <v>43</v>
      </c>
      <c r="J694" s="230"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33">
        <f>IF(ISBLANK(INDEX('Policy Characteristics'!F:F,MATCH($C694,'Policy Characteristics'!$C:$C,0))),"",INDEX('Policy Characteristics'!F:F,MATCH($C694,'Policy Characteristics'!$C:$C,0)))</f>
        <v>0</v>
      </c>
      <c r="M694" s="233">
        <f>IF(ISBLANK(INDEX('Policy Characteristics'!G:G,MATCH($C694,'Policy Characteristics'!$C:$C,0))),"",INDEX('Policy Characteristics'!G:G,MATCH($C694,'Policy Characteristics'!$C:$C,0)))</f>
        <v>1</v>
      </c>
      <c r="N694" s="233">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28"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1689</v>
      </c>
      <c r="F695" t="s">
        <v>1268</v>
      </c>
      <c r="G695" s="88" t="s">
        <v>1696</v>
      </c>
      <c r="H695" s="15">
        <v>1869</v>
      </c>
      <c r="I695" s="241" t="s">
        <v>43</v>
      </c>
      <c r="J695" s="230"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33">
        <f>IF(ISBLANK(INDEX('Policy Characteristics'!F:F,MATCH($C695,'Policy Characteristics'!$C:$C,0))),"",INDEX('Policy Characteristics'!F:F,MATCH($C695,'Policy Characteristics'!$C:$C,0)))</f>
        <v>0</v>
      </c>
      <c r="M695" s="233">
        <f>IF(ISBLANK(INDEX('Policy Characteristics'!G:G,MATCH($C695,'Policy Characteristics'!$C:$C,0))),"",INDEX('Policy Characteristics'!G:G,MATCH($C695,'Policy Characteristics'!$C:$C,0)))</f>
        <v>1</v>
      </c>
      <c r="N695" s="233">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28"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1690</v>
      </c>
      <c r="F696" t="s">
        <v>1268</v>
      </c>
      <c r="G696" s="88" t="s">
        <v>1697</v>
      </c>
      <c r="H696" s="15">
        <v>1870</v>
      </c>
      <c r="I696" s="241" t="s">
        <v>43</v>
      </c>
      <c r="J696" s="230"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33">
        <f>IF(ISBLANK(INDEX('Policy Characteristics'!F:F,MATCH($C696,'Policy Characteristics'!$C:$C,0))),"",INDEX('Policy Characteristics'!F:F,MATCH($C696,'Policy Characteristics'!$C:$C,0)))</f>
        <v>0</v>
      </c>
      <c r="M696" s="233">
        <f>IF(ISBLANK(INDEX('Policy Characteristics'!G:G,MATCH($C696,'Policy Characteristics'!$C:$C,0))),"",INDEX('Policy Characteristics'!G:G,MATCH($C696,'Policy Characteristics'!$C:$C,0)))</f>
        <v>1</v>
      </c>
      <c r="N696" s="233">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28"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1691</v>
      </c>
      <c r="F697" t="s">
        <v>1268</v>
      </c>
      <c r="G697" s="88" t="s">
        <v>1698</v>
      </c>
      <c r="H697" s="15">
        <v>1871</v>
      </c>
      <c r="I697" s="241" t="s">
        <v>43</v>
      </c>
      <c r="J697" s="230"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33">
        <f>IF(ISBLANK(INDEX('Policy Characteristics'!F:F,MATCH($C697,'Policy Characteristics'!$C:$C,0))),"",INDEX('Policy Characteristics'!F:F,MATCH($C697,'Policy Characteristics'!$C:$C,0)))</f>
        <v>0</v>
      </c>
      <c r="M697" s="233">
        <f>IF(ISBLANK(INDEX('Policy Characteristics'!G:G,MATCH($C697,'Policy Characteristics'!$C:$C,0))),"",INDEX('Policy Characteristics'!G:G,MATCH($C697,'Policy Characteristics'!$C:$C,0)))</f>
        <v>1</v>
      </c>
      <c r="N697" s="233">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28"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1692</v>
      </c>
      <c r="F698" t="s">
        <v>1268</v>
      </c>
      <c r="G698" s="88" t="s">
        <v>1699</v>
      </c>
      <c r="H698" s="15">
        <v>1872</v>
      </c>
      <c r="I698" s="241" t="s">
        <v>43</v>
      </c>
      <c r="J698" s="230"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33">
        <f>IF(ISBLANK(INDEX('Policy Characteristics'!F:F,MATCH($C698,'Policy Characteristics'!$C:$C,0))),"",INDEX('Policy Characteristics'!F:F,MATCH($C698,'Policy Characteristics'!$C:$C,0)))</f>
        <v>0</v>
      </c>
      <c r="M698" s="233">
        <f>IF(ISBLANK(INDEX('Policy Characteristics'!G:G,MATCH($C698,'Policy Characteristics'!$C:$C,0))),"",INDEX('Policy Characteristics'!G:G,MATCH($C698,'Policy Characteristics'!$C:$C,0)))</f>
        <v>1</v>
      </c>
      <c r="N698" s="233">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28"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1828</v>
      </c>
      <c r="F699" t="s">
        <v>1268</v>
      </c>
      <c r="G699" s="88" t="s">
        <v>1828</v>
      </c>
      <c r="H699" s="15">
        <v>1873</v>
      </c>
      <c r="I699" s="241" t="s">
        <v>43</v>
      </c>
      <c r="J699" s="230"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33">
        <f>IF(ISBLANK(INDEX('Policy Characteristics'!F:F,MATCH($C699,'Policy Characteristics'!$C:$C,0))),"",INDEX('Policy Characteristics'!F:F,MATCH($C699,'Policy Characteristics'!$C:$C,0)))</f>
        <v>0</v>
      </c>
      <c r="M699" s="233">
        <f>IF(ISBLANK(INDEX('Policy Characteristics'!G:G,MATCH($C699,'Policy Characteristics'!$C:$C,0))),"",INDEX('Policy Characteristics'!G:G,MATCH($C699,'Policy Characteristics'!$C:$C,0)))</f>
        <v>1</v>
      </c>
      <c r="N699" s="233">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28"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1686</v>
      </c>
      <c r="F700" t="s">
        <v>1269</v>
      </c>
      <c r="G700" s="88" t="s">
        <v>1693</v>
      </c>
      <c r="H700" s="15">
        <v>1874</v>
      </c>
      <c r="I700" s="241" t="s">
        <v>43</v>
      </c>
      <c r="J700" s="230"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33">
        <f>IF(ISBLANK(INDEX('Policy Characteristics'!F:F,MATCH($C700,'Policy Characteristics'!$C:$C,0))),"",INDEX('Policy Characteristics'!F:F,MATCH($C700,'Policy Characteristics'!$C:$C,0)))</f>
        <v>0</v>
      </c>
      <c r="M700" s="233">
        <f>IF(ISBLANK(INDEX('Policy Characteristics'!G:G,MATCH($C700,'Policy Characteristics'!$C:$C,0))),"",INDEX('Policy Characteristics'!G:G,MATCH($C700,'Policy Characteristics'!$C:$C,0)))</f>
        <v>1</v>
      </c>
      <c r="N700" s="233">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28"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1687</v>
      </c>
      <c r="F701" t="s">
        <v>1269</v>
      </c>
      <c r="G701" s="88" t="s">
        <v>1694</v>
      </c>
      <c r="H701" s="15">
        <v>1875</v>
      </c>
      <c r="I701" s="241" t="s">
        <v>43</v>
      </c>
      <c r="J701" s="230"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33">
        <f>IF(ISBLANK(INDEX('Policy Characteristics'!F:F,MATCH($C701,'Policy Characteristics'!$C:$C,0))),"",INDEX('Policy Characteristics'!F:F,MATCH($C701,'Policy Characteristics'!$C:$C,0)))</f>
        <v>0</v>
      </c>
      <c r="M701" s="233">
        <f>IF(ISBLANK(INDEX('Policy Characteristics'!G:G,MATCH($C701,'Policy Characteristics'!$C:$C,0))),"",INDEX('Policy Characteristics'!G:G,MATCH($C701,'Policy Characteristics'!$C:$C,0)))</f>
        <v>1</v>
      </c>
      <c r="N701" s="233">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28"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1688</v>
      </c>
      <c r="F702" t="s">
        <v>1269</v>
      </c>
      <c r="G702" s="88" t="s">
        <v>1695</v>
      </c>
      <c r="H702" s="15">
        <v>1876</v>
      </c>
      <c r="I702" s="241" t="s">
        <v>43</v>
      </c>
      <c r="J702" s="230"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33">
        <f>IF(ISBLANK(INDEX('Policy Characteristics'!F:F,MATCH($C702,'Policy Characteristics'!$C:$C,0))),"",INDEX('Policy Characteristics'!F:F,MATCH($C702,'Policy Characteristics'!$C:$C,0)))</f>
        <v>0</v>
      </c>
      <c r="M702" s="233">
        <f>IF(ISBLANK(INDEX('Policy Characteristics'!G:G,MATCH($C702,'Policy Characteristics'!$C:$C,0))),"",INDEX('Policy Characteristics'!G:G,MATCH($C702,'Policy Characteristics'!$C:$C,0)))</f>
        <v>1</v>
      </c>
      <c r="N702" s="233">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28"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1689</v>
      </c>
      <c r="F703" t="s">
        <v>1269</v>
      </c>
      <c r="G703" s="88" t="s">
        <v>1696</v>
      </c>
      <c r="H703" s="15">
        <v>1877</v>
      </c>
      <c r="I703" s="241" t="s">
        <v>43</v>
      </c>
      <c r="J703" s="230"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33">
        <f>IF(ISBLANK(INDEX('Policy Characteristics'!F:F,MATCH($C703,'Policy Characteristics'!$C:$C,0))),"",INDEX('Policy Characteristics'!F:F,MATCH($C703,'Policy Characteristics'!$C:$C,0)))</f>
        <v>0</v>
      </c>
      <c r="M703" s="233">
        <f>IF(ISBLANK(INDEX('Policy Characteristics'!G:G,MATCH($C703,'Policy Characteristics'!$C:$C,0))),"",INDEX('Policy Characteristics'!G:G,MATCH($C703,'Policy Characteristics'!$C:$C,0)))</f>
        <v>1</v>
      </c>
      <c r="N703" s="233">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28"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1690</v>
      </c>
      <c r="F704" t="s">
        <v>1269</v>
      </c>
      <c r="G704" s="88" t="s">
        <v>1697</v>
      </c>
      <c r="H704" s="15">
        <v>1878</v>
      </c>
      <c r="I704" s="241" t="s">
        <v>43</v>
      </c>
      <c r="J704" s="230"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33">
        <f>IF(ISBLANK(INDEX('Policy Characteristics'!F:F,MATCH($C704,'Policy Characteristics'!$C:$C,0))),"",INDEX('Policy Characteristics'!F:F,MATCH($C704,'Policy Characteristics'!$C:$C,0)))</f>
        <v>0</v>
      </c>
      <c r="M704" s="233">
        <f>IF(ISBLANK(INDEX('Policy Characteristics'!G:G,MATCH($C704,'Policy Characteristics'!$C:$C,0))),"",INDEX('Policy Characteristics'!G:G,MATCH($C704,'Policy Characteristics'!$C:$C,0)))</f>
        <v>1</v>
      </c>
      <c r="N704" s="233">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28"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1691</v>
      </c>
      <c r="F705" t="s">
        <v>1269</v>
      </c>
      <c r="G705" s="88" t="s">
        <v>1698</v>
      </c>
      <c r="H705" s="15">
        <v>1879</v>
      </c>
      <c r="I705" s="241" t="s">
        <v>43</v>
      </c>
      <c r="J705" s="230"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33">
        <f>IF(ISBLANK(INDEX('Policy Characteristics'!F:F,MATCH($C705,'Policy Characteristics'!$C:$C,0))),"",INDEX('Policy Characteristics'!F:F,MATCH($C705,'Policy Characteristics'!$C:$C,0)))</f>
        <v>0</v>
      </c>
      <c r="M705" s="233">
        <f>IF(ISBLANK(INDEX('Policy Characteristics'!G:G,MATCH($C705,'Policy Characteristics'!$C:$C,0))),"",INDEX('Policy Characteristics'!G:G,MATCH($C705,'Policy Characteristics'!$C:$C,0)))</f>
        <v>1</v>
      </c>
      <c r="N705" s="233">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28"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1692</v>
      </c>
      <c r="F706" t="s">
        <v>1269</v>
      </c>
      <c r="G706" s="88" t="s">
        <v>1699</v>
      </c>
      <c r="H706" s="15">
        <v>1880</v>
      </c>
      <c r="I706" s="241" t="s">
        <v>43</v>
      </c>
      <c r="J706" s="230"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33">
        <f>IF(ISBLANK(INDEX('Policy Characteristics'!F:F,MATCH($C706,'Policy Characteristics'!$C:$C,0))),"",INDEX('Policy Characteristics'!F:F,MATCH($C706,'Policy Characteristics'!$C:$C,0)))</f>
        <v>0</v>
      </c>
      <c r="M706" s="233">
        <f>IF(ISBLANK(INDEX('Policy Characteristics'!G:G,MATCH($C706,'Policy Characteristics'!$C:$C,0))),"",INDEX('Policy Characteristics'!G:G,MATCH($C706,'Policy Characteristics'!$C:$C,0)))</f>
        <v>1</v>
      </c>
      <c r="N706" s="233">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28"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1828</v>
      </c>
      <c r="F707" t="s">
        <v>1269</v>
      </c>
      <c r="G707" s="88" t="s">
        <v>1828</v>
      </c>
      <c r="H707" s="15">
        <v>1881</v>
      </c>
      <c r="I707" s="241" t="s">
        <v>43</v>
      </c>
      <c r="J707" s="230"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33">
        <f>IF(ISBLANK(INDEX('Policy Characteristics'!F:F,MATCH($C707,'Policy Characteristics'!$C:$C,0))),"",INDEX('Policy Characteristics'!F:F,MATCH($C707,'Policy Characteristics'!$C:$C,0)))</f>
        <v>0</v>
      </c>
      <c r="M707" s="233">
        <f>IF(ISBLANK(INDEX('Policy Characteristics'!G:G,MATCH($C707,'Policy Characteristics'!$C:$C,0))),"",INDEX('Policy Characteristics'!G:G,MATCH($C707,'Policy Characteristics'!$C:$C,0)))</f>
        <v>1</v>
      </c>
      <c r="N707" s="233">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28"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1686</v>
      </c>
      <c r="F708" t="s">
        <v>1270</v>
      </c>
      <c r="G708" s="88" t="s">
        <v>1693</v>
      </c>
      <c r="H708" s="15">
        <v>1882</v>
      </c>
      <c r="I708" s="241" t="s">
        <v>43</v>
      </c>
      <c r="J708" s="230"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33">
        <f>IF(ISBLANK(INDEX('Policy Characteristics'!F:F,MATCH($C708,'Policy Characteristics'!$C:$C,0))),"",INDEX('Policy Characteristics'!F:F,MATCH($C708,'Policy Characteristics'!$C:$C,0)))</f>
        <v>0</v>
      </c>
      <c r="M708" s="233">
        <f>IF(ISBLANK(INDEX('Policy Characteristics'!G:G,MATCH($C708,'Policy Characteristics'!$C:$C,0))),"",INDEX('Policy Characteristics'!G:G,MATCH($C708,'Policy Characteristics'!$C:$C,0)))</f>
        <v>1</v>
      </c>
      <c r="N708" s="233">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28"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1687</v>
      </c>
      <c r="F709" t="s">
        <v>1270</v>
      </c>
      <c r="G709" s="88" t="s">
        <v>1694</v>
      </c>
      <c r="H709" s="15">
        <v>1883</v>
      </c>
      <c r="I709" s="241" t="s">
        <v>43</v>
      </c>
      <c r="J709" s="230"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33">
        <f>IF(ISBLANK(INDEX('Policy Characteristics'!F:F,MATCH($C709,'Policy Characteristics'!$C:$C,0))),"",INDEX('Policy Characteristics'!F:F,MATCH($C709,'Policy Characteristics'!$C:$C,0)))</f>
        <v>0</v>
      </c>
      <c r="M709" s="233">
        <f>IF(ISBLANK(INDEX('Policy Characteristics'!G:G,MATCH($C709,'Policy Characteristics'!$C:$C,0))),"",INDEX('Policy Characteristics'!G:G,MATCH($C709,'Policy Characteristics'!$C:$C,0)))</f>
        <v>1</v>
      </c>
      <c r="N709" s="233">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28"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1688</v>
      </c>
      <c r="F710" t="s">
        <v>1270</v>
      </c>
      <c r="G710" s="88" t="s">
        <v>1695</v>
      </c>
      <c r="H710" s="15">
        <v>1884</v>
      </c>
      <c r="I710" s="241" t="s">
        <v>43</v>
      </c>
      <c r="J710" s="230"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33">
        <f>IF(ISBLANK(INDEX('Policy Characteristics'!F:F,MATCH($C710,'Policy Characteristics'!$C:$C,0))),"",INDEX('Policy Characteristics'!F:F,MATCH($C710,'Policy Characteristics'!$C:$C,0)))</f>
        <v>0</v>
      </c>
      <c r="M710" s="233">
        <f>IF(ISBLANK(INDEX('Policy Characteristics'!G:G,MATCH($C710,'Policy Characteristics'!$C:$C,0))),"",INDEX('Policy Characteristics'!G:G,MATCH($C710,'Policy Characteristics'!$C:$C,0)))</f>
        <v>1</v>
      </c>
      <c r="N710" s="233">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28"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1689</v>
      </c>
      <c r="F711" t="s">
        <v>1270</v>
      </c>
      <c r="G711" s="88" t="s">
        <v>1696</v>
      </c>
      <c r="H711" s="15">
        <v>1885</v>
      </c>
      <c r="I711" s="241" t="s">
        <v>43</v>
      </c>
      <c r="J711" s="230"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33">
        <f>IF(ISBLANK(INDEX('Policy Characteristics'!F:F,MATCH($C711,'Policy Characteristics'!$C:$C,0))),"",INDEX('Policy Characteristics'!F:F,MATCH($C711,'Policy Characteristics'!$C:$C,0)))</f>
        <v>0</v>
      </c>
      <c r="M711" s="233">
        <f>IF(ISBLANK(INDEX('Policy Characteristics'!G:G,MATCH($C711,'Policy Characteristics'!$C:$C,0))),"",INDEX('Policy Characteristics'!G:G,MATCH($C711,'Policy Characteristics'!$C:$C,0)))</f>
        <v>1</v>
      </c>
      <c r="N711" s="233">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28"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1690</v>
      </c>
      <c r="F712" t="s">
        <v>1270</v>
      </c>
      <c r="G712" s="88" t="s">
        <v>1697</v>
      </c>
      <c r="H712" s="15">
        <v>1886</v>
      </c>
      <c r="I712" s="241" t="s">
        <v>43</v>
      </c>
      <c r="J712" s="230"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33">
        <f>IF(ISBLANK(INDEX('Policy Characteristics'!F:F,MATCH($C712,'Policy Characteristics'!$C:$C,0))),"",INDEX('Policy Characteristics'!F:F,MATCH($C712,'Policy Characteristics'!$C:$C,0)))</f>
        <v>0</v>
      </c>
      <c r="M712" s="233">
        <f>IF(ISBLANK(INDEX('Policy Characteristics'!G:G,MATCH($C712,'Policy Characteristics'!$C:$C,0))),"",INDEX('Policy Characteristics'!G:G,MATCH($C712,'Policy Characteristics'!$C:$C,0)))</f>
        <v>1</v>
      </c>
      <c r="N712" s="233">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28"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1691</v>
      </c>
      <c r="F713" t="s">
        <v>1270</v>
      </c>
      <c r="G713" s="88" t="s">
        <v>1698</v>
      </c>
      <c r="H713" s="15">
        <v>1887</v>
      </c>
      <c r="I713" s="241" t="s">
        <v>43</v>
      </c>
      <c r="J713" s="230"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33">
        <f>IF(ISBLANK(INDEX('Policy Characteristics'!F:F,MATCH($C713,'Policy Characteristics'!$C:$C,0))),"",INDEX('Policy Characteristics'!F:F,MATCH($C713,'Policy Characteristics'!$C:$C,0)))</f>
        <v>0</v>
      </c>
      <c r="M713" s="233">
        <f>IF(ISBLANK(INDEX('Policy Characteristics'!G:G,MATCH($C713,'Policy Characteristics'!$C:$C,0))),"",INDEX('Policy Characteristics'!G:G,MATCH($C713,'Policy Characteristics'!$C:$C,0)))</f>
        <v>1</v>
      </c>
      <c r="N713" s="233">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28"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1692</v>
      </c>
      <c r="F714" t="s">
        <v>1270</v>
      </c>
      <c r="G714" s="88" t="s">
        <v>1699</v>
      </c>
      <c r="H714" s="15">
        <v>1888</v>
      </c>
      <c r="I714" s="241" t="s">
        <v>43</v>
      </c>
      <c r="J714" s="230"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33">
        <f>IF(ISBLANK(INDEX('Policy Characteristics'!F:F,MATCH($C714,'Policy Characteristics'!$C:$C,0))),"",INDEX('Policy Characteristics'!F:F,MATCH($C714,'Policy Characteristics'!$C:$C,0)))</f>
        <v>0</v>
      </c>
      <c r="M714" s="233">
        <f>IF(ISBLANK(INDEX('Policy Characteristics'!G:G,MATCH($C714,'Policy Characteristics'!$C:$C,0))),"",INDEX('Policy Characteristics'!G:G,MATCH($C714,'Policy Characteristics'!$C:$C,0)))</f>
        <v>1</v>
      </c>
      <c r="N714" s="233">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28"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1828</v>
      </c>
      <c r="F715" t="s">
        <v>1270</v>
      </c>
      <c r="G715" s="88" t="s">
        <v>1828</v>
      </c>
      <c r="H715" s="15">
        <v>1889</v>
      </c>
      <c r="I715" s="241" t="s">
        <v>43</v>
      </c>
      <c r="J715" s="230"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33">
        <f>IF(ISBLANK(INDEX('Policy Characteristics'!F:F,MATCH($C715,'Policy Characteristics'!$C:$C,0))),"",INDEX('Policy Characteristics'!F:F,MATCH($C715,'Policy Characteristics'!$C:$C,0)))</f>
        <v>0</v>
      </c>
      <c r="M715" s="233">
        <f>IF(ISBLANK(INDEX('Policy Characteristics'!G:G,MATCH($C715,'Policy Characteristics'!$C:$C,0))),"",INDEX('Policy Characteristics'!G:G,MATCH($C715,'Policy Characteristics'!$C:$C,0)))</f>
        <v>1</v>
      </c>
      <c r="N715" s="233">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28"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1686</v>
      </c>
      <c r="F716" t="s">
        <v>1271</v>
      </c>
      <c r="G716" s="88" t="s">
        <v>1693</v>
      </c>
      <c r="H716" s="15">
        <v>1890</v>
      </c>
      <c r="I716" s="241" t="s">
        <v>43</v>
      </c>
      <c r="J716" s="230"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33">
        <f>IF(ISBLANK(INDEX('Policy Characteristics'!F:F,MATCH($C716,'Policy Characteristics'!$C:$C,0))),"",INDEX('Policy Characteristics'!F:F,MATCH($C716,'Policy Characteristics'!$C:$C,0)))</f>
        <v>0</v>
      </c>
      <c r="M716" s="233">
        <f>IF(ISBLANK(INDEX('Policy Characteristics'!G:G,MATCH($C716,'Policy Characteristics'!$C:$C,0))),"",INDEX('Policy Characteristics'!G:G,MATCH($C716,'Policy Characteristics'!$C:$C,0)))</f>
        <v>1</v>
      </c>
      <c r="N716" s="233">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28"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1687</v>
      </c>
      <c r="F717" t="s">
        <v>1271</v>
      </c>
      <c r="G717" s="88" t="s">
        <v>1694</v>
      </c>
      <c r="H717" s="15">
        <v>1891</v>
      </c>
      <c r="I717" s="241" t="s">
        <v>43</v>
      </c>
      <c r="J717" s="230"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33">
        <f>IF(ISBLANK(INDEX('Policy Characteristics'!F:F,MATCH($C717,'Policy Characteristics'!$C:$C,0))),"",INDEX('Policy Characteristics'!F:F,MATCH($C717,'Policy Characteristics'!$C:$C,0)))</f>
        <v>0</v>
      </c>
      <c r="M717" s="233">
        <f>IF(ISBLANK(INDEX('Policy Characteristics'!G:G,MATCH($C717,'Policy Characteristics'!$C:$C,0))),"",INDEX('Policy Characteristics'!G:G,MATCH($C717,'Policy Characteristics'!$C:$C,0)))</f>
        <v>1</v>
      </c>
      <c r="N717" s="233">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28"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1688</v>
      </c>
      <c r="F718" t="s">
        <v>1271</v>
      </c>
      <c r="G718" s="88" t="s">
        <v>1695</v>
      </c>
      <c r="H718" s="15">
        <v>1892</v>
      </c>
      <c r="I718" s="241" t="s">
        <v>43</v>
      </c>
      <c r="J718" s="230"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33">
        <f>IF(ISBLANK(INDEX('Policy Characteristics'!F:F,MATCH($C718,'Policy Characteristics'!$C:$C,0))),"",INDEX('Policy Characteristics'!F:F,MATCH($C718,'Policy Characteristics'!$C:$C,0)))</f>
        <v>0</v>
      </c>
      <c r="M718" s="233">
        <f>IF(ISBLANK(INDEX('Policy Characteristics'!G:G,MATCH($C718,'Policy Characteristics'!$C:$C,0))),"",INDEX('Policy Characteristics'!G:G,MATCH($C718,'Policy Characteristics'!$C:$C,0)))</f>
        <v>1</v>
      </c>
      <c r="N718" s="233">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28"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1689</v>
      </c>
      <c r="F719" t="s">
        <v>1271</v>
      </c>
      <c r="G719" s="88" t="s">
        <v>1696</v>
      </c>
      <c r="H719" s="15">
        <v>1893</v>
      </c>
      <c r="I719" s="241" t="s">
        <v>43</v>
      </c>
      <c r="J719" s="230"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33">
        <f>IF(ISBLANK(INDEX('Policy Characteristics'!F:F,MATCH($C719,'Policy Characteristics'!$C:$C,0))),"",INDEX('Policy Characteristics'!F:F,MATCH($C719,'Policy Characteristics'!$C:$C,0)))</f>
        <v>0</v>
      </c>
      <c r="M719" s="233">
        <f>IF(ISBLANK(INDEX('Policy Characteristics'!G:G,MATCH($C719,'Policy Characteristics'!$C:$C,0))),"",INDEX('Policy Characteristics'!G:G,MATCH($C719,'Policy Characteristics'!$C:$C,0)))</f>
        <v>1</v>
      </c>
      <c r="N719" s="233">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28"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1690</v>
      </c>
      <c r="F720" t="s">
        <v>1271</v>
      </c>
      <c r="G720" s="88" t="s">
        <v>1697</v>
      </c>
      <c r="H720" s="15">
        <v>1894</v>
      </c>
      <c r="I720" s="241" t="s">
        <v>43</v>
      </c>
      <c r="J720" s="230"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33">
        <f>IF(ISBLANK(INDEX('Policy Characteristics'!F:F,MATCH($C720,'Policy Characteristics'!$C:$C,0))),"",INDEX('Policy Characteristics'!F:F,MATCH($C720,'Policy Characteristics'!$C:$C,0)))</f>
        <v>0</v>
      </c>
      <c r="M720" s="233">
        <f>IF(ISBLANK(INDEX('Policy Characteristics'!G:G,MATCH($C720,'Policy Characteristics'!$C:$C,0))),"",INDEX('Policy Characteristics'!G:G,MATCH($C720,'Policy Characteristics'!$C:$C,0)))</f>
        <v>1</v>
      </c>
      <c r="N720" s="233">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28"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1691</v>
      </c>
      <c r="F721" t="s">
        <v>1271</v>
      </c>
      <c r="G721" s="88" t="s">
        <v>1698</v>
      </c>
      <c r="H721" s="15">
        <v>1895</v>
      </c>
      <c r="I721" s="241" t="s">
        <v>43</v>
      </c>
      <c r="J721" s="230"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33">
        <f>IF(ISBLANK(INDEX('Policy Characteristics'!F:F,MATCH($C721,'Policy Characteristics'!$C:$C,0))),"",INDEX('Policy Characteristics'!F:F,MATCH($C721,'Policy Characteristics'!$C:$C,0)))</f>
        <v>0</v>
      </c>
      <c r="M721" s="233">
        <f>IF(ISBLANK(INDEX('Policy Characteristics'!G:G,MATCH($C721,'Policy Characteristics'!$C:$C,0))),"",INDEX('Policy Characteristics'!G:G,MATCH($C721,'Policy Characteristics'!$C:$C,0)))</f>
        <v>1</v>
      </c>
      <c r="N721" s="233">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28"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1692</v>
      </c>
      <c r="F722" t="s">
        <v>1271</v>
      </c>
      <c r="G722" s="88" t="s">
        <v>1699</v>
      </c>
      <c r="H722" s="15">
        <v>1896</v>
      </c>
      <c r="I722" s="241" t="s">
        <v>43</v>
      </c>
      <c r="J722" s="230"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33">
        <f>IF(ISBLANK(INDEX('Policy Characteristics'!F:F,MATCH($C722,'Policy Characteristics'!$C:$C,0))),"",INDEX('Policy Characteristics'!F:F,MATCH($C722,'Policy Characteristics'!$C:$C,0)))</f>
        <v>0</v>
      </c>
      <c r="M722" s="233">
        <f>IF(ISBLANK(INDEX('Policy Characteristics'!G:G,MATCH($C722,'Policy Characteristics'!$C:$C,0))),"",INDEX('Policy Characteristics'!G:G,MATCH($C722,'Policy Characteristics'!$C:$C,0)))</f>
        <v>1</v>
      </c>
      <c r="N722" s="233">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28"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1828</v>
      </c>
      <c r="F723" t="s">
        <v>1271</v>
      </c>
      <c r="G723" s="88" t="s">
        <v>1828</v>
      </c>
      <c r="H723" s="15">
        <v>1897</v>
      </c>
      <c r="I723" s="241" t="s">
        <v>43</v>
      </c>
      <c r="J723" s="230"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33">
        <f>IF(ISBLANK(INDEX('Policy Characteristics'!F:F,MATCH($C723,'Policy Characteristics'!$C:$C,0))),"",INDEX('Policy Characteristics'!F:F,MATCH($C723,'Policy Characteristics'!$C:$C,0)))</f>
        <v>0</v>
      </c>
      <c r="M723" s="233">
        <f>IF(ISBLANK(INDEX('Policy Characteristics'!G:G,MATCH($C723,'Policy Characteristics'!$C:$C,0))),"",INDEX('Policy Characteristics'!G:G,MATCH($C723,'Policy Characteristics'!$C:$C,0)))</f>
        <v>1</v>
      </c>
      <c r="N723" s="233">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28"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1686</v>
      </c>
      <c r="F724" t="s">
        <v>1272</v>
      </c>
      <c r="G724" s="88" t="s">
        <v>1693</v>
      </c>
      <c r="H724" s="15">
        <v>1898</v>
      </c>
      <c r="I724" s="241" t="s">
        <v>43</v>
      </c>
      <c r="J724" s="230"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33">
        <f>IF(ISBLANK(INDEX('Policy Characteristics'!F:F,MATCH($C724,'Policy Characteristics'!$C:$C,0))),"",INDEX('Policy Characteristics'!F:F,MATCH($C724,'Policy Characteristics'!$C:$C,0)))</f>
        <v>0</v>
      </c>
      <c r="M724" s="233">
        <f>IF(ISBLANK(INDEX('Policy Characteristics'!G:G,MATCH($C724,'Policy Characteristics'!$C:$C,0))),"",INDEX('Policy Characteristics'!G:G,MATCH($C724,'Policy Characteristics'!$C:$C,0)))</f>
        <v>1</v>
      </c>
      <c r="N724" s="233">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28"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1687</v>
      </c>
      <c r="F725" t="s">
        <v>1272</v>
      </c>
      <c r="G725" s="88" t="s">
        <v>1694</v>
      </c>
      <c r="H725" s="15">
        <v>1899</v>
      </c>
      <c r="I725" s="241" t="s">
        <v>43</v>
      </c>
      <c r="J725" s="230"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33">
        <f>IF(ISBLANK(INDEX('Policy Characteristics'!F:F,MATCH($C725,'Policy Characteristics'!$C:$C,0))),"",INDEX('Policy Characteristics'!F:F,MATCH($C725,'Policy Characteristics'!$C:$C,0)))</f>
        <v>0</v>
      </c>
      <c r="M725" s="233">
        <f>IF(ISBLANK(INDEX('Policy Characteristics'!G:G,MATCH($C725,'Policy Characteristics'!$C:$C,0))),"",INDEX('Policy Characteristics'!G:G,MATCH($C725,'Policy Characteristics'!$C:$C,0)))</f>
        <v>1</v>
      </c>
      <c r="N725" s="233">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28"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1688</v>
      </c>
      <c r="F726" t="s">
        <v>1272</v>
      </c>
      <c r="G726" s="88" t="s">
        <v>1695</v>
      </c>
      <c r="H726" s="15">
        <v>1900</v>
      </c>
      <c r="I726" s="241" t="s">
        <v>43</v>
      </c>
      <c r="J726" s="230"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33">
        <f>IF(ISBLANK(INDEX('Policy Characteristics'!F:F,MATCH($C726,'Policy Characteristics'!$C:$C,0))),"",INDEX('Policy Characteristics'!F:F,MATCH($C726,'Policy Characteristics'!$C:$C,0)))</f>
        <v>0</v>
      </c>
      <c r="M726" s="233">
        <f>IF(ISBLANK(INDEX('Policy Characteristics'!G:G,MATCH($C726,'Policy Characteristics'!$C:$C,0))),"",INDEX('Policy Characteristics'!G:G,MATCH($C726,'Policy Characteristics'!$C:$C,0)))</f>
        <v>1</v>
      </c>
      <c r="N726" s="233">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28"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1689</v>
      </c>
      <c r="F727" t="s">
        <v>1272</v>
      </c>
      <c r="G727" s="88" t="s">
        <v>1696</v>
      </c>
      <c r="H727" s="15">
        <v>1901</v>
      </c>
      <c r="I727" s="241" t="s">
        <v>43</v>
      </c>
      <c r="J727" s="230"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33">
        <f>IF(ISBLANK(INDEX('Policy Characteristics'!F:F,MATCH($C727,'Policy Characteristics'!$C:$C,0))),"",INDEX('Policy Characteristics'!F:F,MATCH($C727,'Policy Characteristics'!$C:$C,0)))</f>
        <v>0</v>
      </c>
      <c r="M727" s="233">
        <f>IF(ISBLANK(INDEX('Policy Characteristics'!G:G,MATCH($C727,'Policy Characteristics'!$C:$C,0))),"",INDEX('Policy Characteristics'!G:G,MATCH($C727,'Policy Characteristics'!$C:$C,0)))</f>
        <v>1</v>
      </c>
      <c r="N727" s="233">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28"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1690</v>
      </c>
      <c r="F728" t="s">
        <v>1272</v>
      </c>
      <c r="G728" s="88" t="s">
        <v>1697</v>
      </c>
      <c r="H728" s="15">
        <v>1902</v>
      </c>
      <c r="I728" s="241" t="s">
        <v>43</v>
      </c>
      <c r="J728" s="230"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33">
        <f>IF(ISBLANK(INDEX('Policy Characteristics'!F:F,MATCH($C728,'Policy Characteristics'!$C:$C,0))),"",INDEX('Policy Characteristics'!F:F,MATCH($C728,'Policy Characteristics'!$C:$C,0)))</f>
        <v>0</v>
      </c>
      <c r="M728" s="233">
        <f>IF(ISBLANK(INDEX('Policy Characteristics'!G:G,MATCH($C728,'Policy Characteristics'!$C:$C,0))),"",INDEX('Policy Characteristics'!G:G,MATCH($C728,'Policy Characteristics'!$C:$C,0)))</f>
        <v>1</v>
      </c>
      <c r="N728" s="233">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28"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1691</v>
      </c>
      <c r="F729" t="s">
        <v>1272</v>
      </c>
      <c r="G729" s="88" t="s">
        <v>1698</v>
      </c>
      <c r="H729" s="15">
        <v>1903</v>
      </c>
      <c r="I729" s="241" t="s">
        <v>43</v>
      </c>
      <c r="J729" s="230"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33">
        <f>IF(ISBLANK(INDEX('Policy Characteristics'!F:F,MATCH($C729,'Policy Characteristics'!$C:$C,0))),"",INDEX('Policy Characteristics'!F:F,MATCH($C729,'Policy Characteristics'!$C:$C,0)))</f>
        <v>0</v>
      </c>
      <c r="M729" s="233">
        <f>IF(ISBLANK(INDEX('Policy Characteristics'!G:G,MATCH($C729,'Policy Characteristics'!$C:$C,0))),"",INDEX('Policy Characteristics'!G:G,MATCH($C729,'Policy Characteristics'!$C:$C,0)))</f>
        <v>1</v>
      </c>
      <c r="N729" s="233">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28"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1692</v>
      </c>
      <c r="F730" t="s">
        <v>1272</v>
      </c>
      <c r="G730" s="88" t="s">
        <v>1699</v>
      </c>
      <c r="H730" s="15">
        <v>1904</v>
      </c>
      <c r="I730" s="241" t="s">
        <v>43</v>
      </c>
      <c r="J730" s="230"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33">
        <f>IF(ISBLANK(INDEX('Policy Characteristics'!F:F,MATCH($C730,'Policy Characteristics'!$C:$C,0))),"",INDEX('Policy Characteristics'!F:F,MATCH($C730,'Policy Characteristics'!$C:$C,0)))</f>
        <v>0</v>
      </c>
      <c r="M730" s="233">
        <f>IF(ISBLANK(INDEX('Policy Characteristics'!G:G,MATCH($C730,'Policy Characteristics'!$C:$C,0))),"",INDEX('Policy Characteristics'!G:G,MATCH($C730,'Policy Characteristics'!$C:$C,0)))</f>
        <v>1</v>
      </c>
      <c r="N730" s="233">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28"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1828</v>
      </c>
      <c r="F731" t="s">
        <v>1272</v>
      </c>
      <c r="G731" s="88" t="s">
        <v>1828</v>
      </c>
      <c r="H731" s="15">
        <v>1905</v>
      </c>
      <c r="I731" s="241" t="s">
        <v>43</v>
      </c>
      <c r="J731" s="230"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33">
        <f>IF(ISBLANK(INDEX('Policy Characteristics'!F:F,MATCH($C731,'Policy Characteristics'!$C:$C,0))),"",INDEX('Policy Characteristics'!F:F,MATCH($C731,'Policy Characteristics'!$C:$C,0)))</f>
        <v>0</v>
      </c>
      <c r="M731" s="233">
        <f>IF(ISBLANK(INDEX('Policy Characteristics'!G:G,MATCH($C731,'Policy Characteristics'!$C:$C,0))),"",INDEX('Policy Characteristics'!G:G,MATCH($C731,'Policy Characteristics'!$C:$C,0)))</f>
        <v>1</v>
      </c>
      <c r="N731" s="233">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28"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1686</v>
      </c>
      <c r="F732" t="s">
        <v>819</v>
      </c>
      <c r="G732" s="88" t="s">
        <v>1693</v>
      </c>
      <c r="H732" s="15">
        <v>1906</v>
      </c>
      <c r="I732" s="241" t="s">
        <v>43</v>
      </c>
      <c r="J732" s="230"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33">
        <f>IF(ISBLANK(INDEX('Policy Characteristics'!F:F,MATCH($C732,'Policy Characteristics'!$C:$C,0))),"",INDEX('Policy Characteristics'!F:F,MATCH($C732,'Policy Characteristics'!$C:$C,0)))</f>
        <v>0</v>
      </c>
      <c r="M732" s="233">
        <f>IF(ISBLANK(INDEX('Policy Characteristics'!G:G,MATCH($C732,'Policy Characteristics'!$C:$C,0))),"",INDEX('Policy Characteristics'!G:G,MATCH($C732,'Policy Characteristics'!$C:$C,0)))</f>
        <v>1</v>
      </c>
      <c r="N732" s="233">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28"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1687</v>
      </c>
      <c r="F733" t="s">
        <v>819</v>
      </c>
      <c r="G733" s="88" t="s">
        <v>1694</v>
      </c>
      <c r="H733" s="15">
        <v>1907</v>
      </c>
      <c r="I733" s="241" t="s">
        <v>43</v>
      </c>
      <c r="J733" s="230"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33">
        <f>IF(ISBLANK(INDEX('Policy Characteristics'!F:F,MATCH($C733,'Policy Characteristics'!$C:$C,0))),"",INDEX('Policy Characteristics'!F:F,MATCH($C733,'Policy Characteristics'!$C:$C,0)))</f>
        <v>0</v>
      </c>
      <c r="M733" s="233">
        <f>IF(ISBLANK(INDEX('Policy Characteristics'!G:G,MATCH($C733,'Policy Characteristics'!$C:$C,0))),"",INDEX('Policy Characteristics'!G:G,MATCH($C733,'Policy Characteristics'!$C:$C,0)))</f>
        <v>1</v>
      </c>
      <c r="N733" s="233">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28"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1688</v>
      </c>
      <c r="F734" t="s">
        <v>819</v>
      </c>
      <c r="G734" s="88" t="s">
        <v>1695</v>
      </c>
      <c r="H734" s="15">
        <v>1908</v>
      </c>
      <c r="I734" s="241" t="s">
        <v>43</v>
      </c>
      <c r="J734" s="230"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33">
        <f>IF(ISBLANK(INDEX('Policy Characteristics'!F:F,MATCH($C734,'Policy Characteristics'!$C:$C,0))),"",INDEX('Policy Characteristics'!F:F,MATCH($C734,'Policy Characteristics'!$C:$C,0)))</f>
        <v>0</v>
      </c>
      <c r="M734" s="233">
        <f>IF(ISBLANK(INDEX('Policy Characteristics'!G:G,MATCH($C734,'Policy Characteristics'!$C:$C,0))),"",INDEX('Policy Characteristics'!G:G,MATCH($C734,'Policy Characteristics'!$C:$C,0)))</f>
        <v>1</v>
      </c>
      <c r="N734" s="233">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28"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1689</v>
      </c>
      <c r="F735" t="s">
        <v>819</v>
      </c>
      <c r="G735" s="88" t="s">
        <v>1696</v>
      </c>
      <c r="H735" s="15">
        <v>1909</v>
      </c>
      <c r="I735" s="241" t="s">
        <v>43</v>
      </c>
      <c r="J735" s="230"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33">
        <f>IF(ISBLANK(INDEX('Policy Characteristics'!F:F,MATCH($C735,'Policy Characteristics'!$C:$C,0))),"",INDEX('Policy Characteristics'!F:F,MATCH($C735,'Policy Characteristics'!$C:$C,0)))</f>
        <v>0</v>
      </c>
      <c r="M735" s="233">
        <f>IF(ISBLANK(INDEX('Policy Characteristics'!G:G,MATCH($C735,'Policy Characteristics'!$C:$C,0))),"",INDEX('Policy Characteristics'!G:G,MATCH($C735,'Policy Characteristics'!$C:$C,0)))</f>
        <v>1</v>
      </c>
      <c r="N735" s="233">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28"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1690</v>
      </c>
      <c r="F736" t="s">
        <v>819</v>
      </c>
      <c r="G736" s="88" t="s">
        <v>1697</v>
      </c>
      <c r="H736" s="15">
        <v>1910</v>
      </c>
      <c r="I736" s="241" t="s">
        <v>43</v>
      </c>
      <c r="J736" s="230"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33">
        <f>IF(ISBLANK(INDEX('Policy Characteristics'!F:F,MATCH($C736,'Policy Characteristics'!$C:$C,0))),"",INDEX('Policy Characteristics'!F:F,MATCH($C736,'Policy Characteristics'!$C:$C,0)))</f>
        <v>0</v>
      </c>
      <c r="M736" s="233">
        <f>IF(ISBLANK(INDEX('Policy Characteristics'!G:G,MATCH($C736,'Policy Characteristics'!$C:$C,0))),"",INDEX('Policy Characteristics'!G:G,MATCH($C736,'Policy Characteristics'!$C:$C,0)))</f>
        <v>1</v>
      </c>
      <c r="N736" s="233">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28"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1691</v>
      </c>
      <c r="F737" t="s">
        <v>819</v>
      </c>
      <c r="G737" s="88" t="s">
        <v>1698</v>
      </c>
      <c r="H737" s="15">
        <v>1911</v>
      </c>
      <c r="I737" s="241" t="s">
        <v>43</v>
      </c>
      <c r="J737" s="230"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33">
        <f>IF(ISBLANK(INDEX('Policy Characteristics'!F:F,MATCH($C737,'Policy Characteristics'!$C:$C,0))),"",INDEX('Policy Characteristics'!F:F,MATCH($C737,'Policy Characteristics'!$C:$C,0)))</f>
        <v>0</v>
      </c>
      <c r="M737" s="233">
        <f>IF(ISBLANK(INDEX('Policy Characteristics'!G:G,MATCH($C737,'Policy Characteristics'!$C:$C,0))),"",INDEX('Policy Characteristics'!G:G,MATCH($C737,'Policy Characteristics'!$C:$C,0)))</f>
        <v>1</v>
      </c>
      <c r="N737" s="233">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28"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1692</v>
      </c>
      <c r="F738" t="s">
        <v>819</v>
      </c>
      <c r="G738" s="88" t="s">
        <v>1699</v>
      </c>
      <c r="H738" s="15">
        <v>1912</v>
      </c>
      <c r="I738" s="241" t="s">
        <v>43</v>
      </c>
      <c r="J738" s="230"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33">
        <f>IF(ISBLANK(INDEX('Policy Characteristics'!F:F,MATCH($C738,'Policy Characteristics'!$C:$C,0))),"",INDEX('Policy Characteristics'!F:F,MATCH($C738,'Policy Characteristics'!$C:$C,0)))</f>
        <v>0</v>
      </c>
      <c r="M738" s="233">
        <f>IF(ISBLANK(INDEX('Policy Characteristics'!G:G,MATCH($C738,'Policy Characteristics'!$C:$C,0))),"",INDEX('Policy Characteristics'!G:G,MATCH($C738,'Policy Characteristics'!$C:$C,0)))</f>
        <v>1</v>
      </c>
      <c r="N738" s="233">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28"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1828</v>
      </c>
      <c r="F739" t="s">
        <v>819</v>
      </c>
      <c r="G739" s="88" t="s">
        <v>1828</v>
      </c>
      <c r="H739" s="15">
        <v>1913</v>
      </c>
      <c r="I739" s="241" t="s">
        <v>43</v>
      </c>
      <c r="J739" s="230"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33">
        <f>IF(ISBLANK(INDEX('Policy Characteristics'!F:F,MATCH($C739,'Policy Characteristics'!$C:$C,0))),"",INDEX('Policy Characteristics'!F:F,MATCH($C739,'Policy Characteristics'!$C:$C,0)))</f>
        <v>0</v>
      </c>
      <c r="M739" s="233">
        <f>IF(ISBLANK(INDEX('Policy Characteristics'!G:G,MATCH($C739,'Policy Characteristics'!$C:$C,0))),"",INDEX('Policy Characteristics'!G:G,MATCH($C739,'Policy Characteristics'!$C:$C,0)))</f>
        <v>1</v>
      </c>
      <c r="N739" s="233">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28"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1686</v>
      </c>
      <c r="F740" t="s">
        <v>1273</v>
      </c>
      <c r="G740" s="88" t="s">
        <v>1693</v>
      </c>
      <c r="H740" s="15">
        <v>1914</v>
      </c>
      <c r="I740" s="241" t="s">
        <v>43</v>
      </c>
      <c r="J740" s="230"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33">
        <f>IF(ISBLANK(INDEX('Policy Characteristics'!F:F,MATCH($C740,'Policy Characteristics'!$C:$C,0))),"",INDEX('Policy Characteristics'!F:F,MATCH($C740,'Policy Characteristics'!$C:$C,0)))</f>
        <v>0</v>
      </c>
      <c r="M740" s="233">
        <f>IF(ISBLANK(INDEX('Policy Characteristics'!G:G,MATCH($C740,'Policy Characteristics'!$C:$C,0))),"",INDEX('Policy Characteristics'!G:G,MATCH($C740,'Policy Characteristics'!$C:$C,0)))</f>
        <v>1</v>
      </c>
      <c r="N740" s="233">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28"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1687</v>
      </c>
      <c r="F741" t="s">
        <v>1273</v>
      </c>
      <c r="G741" s="88" t="s">
        <v>1694</v>
      </c>
      <c r="H741" s="15">
        <v>1915</v>
      </c>
      <c r="I741" s="241" t="s">
        <v>43</v>
      </c>
      <c r="J741" s="230"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33">
        <f>IF(ISBLANK(INDEX('Policy Characteristics'!F:F,MATCH($C741,'Policy Characteristics'!$C:$C,0))),"",INDEX('Policy Characteristics'!F:F,MATCH($C741,'Policy Characteristics'!$C:$C,0)))</f>
        <v>0</v>
      </c>
      <c r="M741" s="233">
        <f>IF(ISBLANK(INDEX('Policy Characteristics'!G:G,MATCH($C741,'Policy Characteristics'!$C:$C,0))),"",INDEX('Policy Characteristics'!G:G,MATCH($C741,'Policy Characteristics'!$C:$C,0)))</f>
        <v>1</v>
      </c>
      <c r="N741" s="233">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28"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1688</v>
      </c>
      <c r="F742" t="s">
        <v>1273</v>
      </c>
      <c r="G742" s="88" t="s">
        <v>1695</v>
      </c>
      <c r="H742" s="15">
        <v>1916</v>
      </c>
      <c r="I742" s="241" t="s">
        <v>43</v>
      </c>
      <c r="J742" s="230"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33">
        <f>IF(ISBLANK(INDEX('Policy Characteristics'!F:F,MATCH($C742,'Policy Characteristics'!$C:$C,0))),"",INDEX('Policy Characteristics'!F:F,MATCH($C742,'Policy Characteristics'!$C:$C,0)))</f>
        <v>0</v>
      </c>
      <c r="M742" s="233">
        <f>IF(ISBLANK(INDEX('Policy Characteristics'!G:G,MATCH($C742,'Policy Characteristics'!$C:$C,0))),"",INDEX('Policy Characteristics'!G:G,MATCH($C742,'Policy Characteristics'!$C:$C,0)))</f>
        <v>1</v>
      </c>
      <c r="N742" s="233">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28"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1689</v>
      </c>
      <c r="F743" t="s">
        <v>1273</v>
      </c>
      <c r="G743" s="88" t="s">
        <v>1696</v>
      </c>
      <c r="H743" s="15">
        <v>1917</v>
      </c>
      <c r="I743" s="241" t="s">
        <v>43</v>
      </c>
      <c r="J743" s="230"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33">
        <f>IF(ISBLANK(INDEX('Policy Characteristics'!F:F,MATCH($C743,'Policy Characteristics'!$C:$C,0))),"",INDEX('Policy Characteristics'!F:F,MATCH($C743,'Policy Characteristics'!$C:$C,0)))</f>
        <v>0</v>
      </c>
      <c r="M743" s="233">
        <f>IF(ISBLANK(INDEX('Policy Characteristics'!G:G,MATCH($C743,'Policy Characteristics'!$C:$C,0))),"",INDEX('Policy Characteristics'!G:G,MATCH($C743,'Policy Characteristics'!$C:$C,0)))</f>
        <v>1</v>
      </c>
      <c r="N743" s="233">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28"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1690</v>
      </c>
      <c r="F744" t="s">
        <v>1273</v>
      </c>
      <c r="G744" s="88" t="s">
        <v>1697</v>
      </c>
      <c r="H744" s="15">
        <v>1918</v>
      </c>
      <c r="I744" s="241" t="s">
        <v>43</v>
      </c>
      <c r="J744" s="230"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33">
        <f>IF(ISBLANK(INDEX('Policy Characteristics'!F:F,MATCH($C744,'Policy Characteristics'!$C:$C,0))),"",INDEX('Policy Characteristics'!F:F,MATCH($C744,'Policy Characteristics'!$C:$C,0)))</f>
        <v>0</v>
      </c>
      <c r="M744" s="233">
        <f>IF(ISBLANK(INDEX('Policy Characteristics'!G:G,MATCH($C744,'Policy Characteristics'!$C:$C,0))),"",INDEX('Policy Characteristics'!G:G,MATCH($C744,'Policy Characteristics'!$C:$C,0)))</f>
        <v>1</v>
      </c>
      <c r="N744" s="233">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28"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1691</v>
      </c>
      <c r="F745" t="s">
        <v>1273</v>
      </c>
      <c r="G745" s="88" t="s">
        <v>1698</v>
      </c>
      <c r="H745" s="15">
        <v>1919</v>
      </c>
      <c r="I745" s="241" t="s">
        <v>43</v>
      </c>
      <c r="J745" s="230"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33">
        <f>IF(ISBLANK(INDEX('Policy Characteristics'!F:F,MATCH($C745,'Policy Characteristics'!$C:$C,0))),"",INDEX('Policy Characteristics'!F:F,MATCH($C745,'Policy Characteristics'!$C:$C,0)))</f>
        <v>0</v>
      </c>
      <c r="M745" s="233">
        <f>IF(ISBLANK(INDEX('Policy Characteristics'!G:G,MATCH($C745,'Policy Characteristics'!$C:$C,0))),"",INDEX('Policy Characteristics'!G:G,MATCH($C745,'Policy Characteristics'!$C:$C,0)))</f>
        <v>1</v>
      </c>
      <c r="N745" s="233">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28"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1692</v>
      </c>
      <c r="F746" t="s">
        <v>1273</v>
      </c>
      <c r="G746" s="88" t="s">
        <v>1699</v>
      </c>
      <c r="H746" s="15">
        <v>1920</v>
      </c>
      <c r="I746" s="241" t="s">
        <v>43</v>
      </c>
      <c r="J746" s="230"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33">
        <f>IF(ISBLANK(INDEX('Policy Characteristics'!F:F,MATCH($C746,'Policy Characteristics'!$C:$C,0))),"",INDEX('Policy Characteristics'!F:F,MATCH($C746,'Policy Characteristics'!$C:$C,0)))</f>
        <v>0</v>
      </c>
      <c r="M746" s="233">
        <f>IF(ISBLANK(INDEX('Policy Characteristics'!G:G,MATCH($C746,'Policy Characteristics'!$C:$C,0))),"",INDEX('Policy Characteristics'!G:G,MATCH($C746,'Policy Characteristics'!$C:$C,0)))</f>
        <v>1</v>
      </c>
      <c r="N746" s="233">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28"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1828</v>
      </c>
      <c r="F747" t="s">
        <v>1273</v>
      </c>
      <c r="G747" s="88" t="s">
        <v>1828</v>
      </c>
      <c r="H747" s="15">
        <v>1921</v>
      </c>
      <c r="I747" s="241" t="s">
        <v>43</v>
      </c>
      <c r="J747" s="230"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33">
        <f>IF(ISBLANK(INDEX('Policy Characteristics'!F:F,MATCH($C747,'Policy Characteristics'!$C:$C,0))),"",INDEX('Policy Characteristics'!F:F,MATCH($C747,'Policy Characteristics'!$C:$C,0)))</f>
        <v>0</v>
      </c>
      <c r="M747" s="233">
        <f>IF(ISBLANK(INDEX('Policy Characteristics'!G:G,MATCH($C747,'Policy Characteristics'!$C:$C,0))),"",INDEX('Policy Characteristics'!G:G,MATCH($C747,'Policy Characteristics'!$C:$C,0)))</f>
        <v>1</v>
      </c>
      <c r="N747" s="233">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28"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1686</v>
      </c>
      <c r="F748" t="s">
        <v>1274</v>
      </c>
      <c r="G748" s="88" t="s">
        <v>1693</v>
      </c>
      <c r="H748" s="15">
        <v>1922</v>
      </c>
      <c r="I748" s="241" t="s">
        <v>43</v>
      </c>
      <c r="J748" s="230"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33">
        <f>IF(ISBLANK(INDEX('Policy Characteristics'!F:F,MATCH($C748,'Policy Characteristics'!$C:$C,0))),"",INDEX('Policy Characteristics'!F:F,MATCH($C748,'Policy Characteristics'!$C:$C,0)))</f>
        <v>0</v>
      </c>
      <c r="M748" s="233">
        <f>IF(ISBLANK(INDEX('Policy Characteristics'!G:G,MATCH($C748,'Policy Characteristics'!$C:$C,0))),"",INDEX('Policy Characteristics'!G:G,MATCH($C748,'Policy Characteristics'!$C:$C,0)))</f>
        <v>1</v>
      </c>
      <c r="N748" s="233">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28"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1687</v>
      </c>
      <c r="F749" t="s">
        <v>1274</v>
      </c>
      <c r="G749" s="88" t="s">
        <v>1694</v>
      </c>
      <c r="H749" s="15">
        <v>1923</v>
      </c>
      <c r="I749" s="241" t="s">
        <v>43</v>
      </c>
      <c r="J749" s="230"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33">
        <f>IF(ISBLANK(INDEX('Policy Characteristics'!F:F,MATCH($C749,'Policy Characteristics'!$C:$C,0))),"",INDEX('Policy Characteristics'!F:F,MATCH($C749,'Policy Characteristics'!$C:$C,0)))</f>
        <v>0</v>
      </c>
      <c r="M749" s="233">
        <f>IF(ISBLANK(INDEX('Policy Characteristics'!G:G,MATCH($C749,'Policy Characteristics'!$C:$C,0))),"",INDEX('Policy Characteristics'!G:G,MATCH($C749,'Policy Characteristics'!$C:$C,0)))</f>
        <v>1</v>
      </c>
      <c r="N749" s="233">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28"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1688</v>
      </c>
      <c r="F750" t="s">
        <v>1274</v>
      </c>
      <c r="G750" s="88" t="s">
        <v>1695</v>
      </c>
      <c r="H750" s="15">
        <v>1924</v>
      </c>
      <c r="I750" s="241" t="s">
        <v>43</v>
      </c>
      <c r="J750" s="230"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33">
        <f>IF(ISBLANK(INDEX('Policy Characteristics'!F:F,MATCH($C750,'Policy Characteristics'!$C:$C,0))),"",INDEX('Policy Characteristics'!F:F,MATCH($C750,'Policy Characteristics'!$C:$C,0)))</f>
        <v>0</v>
      </c>
      <c r="M750" s="233">
        <f>IF(ISBLANK(INDEX('Policy Characteristics'!G:G,MATCH($C750,'Policy Characteristics'!$C:$C,0))),"",INDEX('Policy Characteristics'!G:G,MATCH($C750,'Policy Characteristics'!$C:$C,0)))</f>
        <v>1</v>
      </c>
      <c r="N750" s="233">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28"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1689</v>
      </c>
      <c r="F751" t="s">
        <v>1274</v>
      </c>
      <c r="G751" s="88" t="s">
        <v>1696</v>
      </c>
      <c r="H751" s="15">
        <v>1925</v>
      </c>
      <c r="I751" s="241" t="s">
        <v>43</v>
      </c>
      <c r="J751" s="230"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33">
        <f>IF(ISBLANK(INDEX('Policy Characteristics'!F:F,MATCH($C751,'Policy Characteristics'!$C:$C,0))),"",INDEX('Policy Characteristics'!F:F,MATCH($C751,'Policy Characteristics'!$C:$C,0)))</f>
        <v>0</v>
      </c>
      <c r="M751" s="233">
        <f>IF(ISBLANK(INDEX('Policy Characteristics'!G:G,MATCH($C751,'Policy Characteristics'!$C:$C,0))),"",INDEX('Policy Characteristics'!G:G,MATCH($C751,'Policy Characteristics'!$C:$C,0)))</f>
        <v>1</v>
      </c>
      <c r="N751" s="233">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28"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1690</v>
      </c>
      <c r="F752" t="s">
        <v>1274</v>
      </c>
      <c r="G752" s="88" t="s">
        <v>1697</v>
      </c>
      <c r="H752" s="15">
        <v>1926</v>
      </c>
      <c r="I752" s="241" t="s">
        <v>43</v>
      </c>
      <c r="J752" s="230"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33">
        <f>IF(ISBLANK(INDEX('Policy Characteristics'!F:F,MATCH($C752,'Policy Characteristics'!$C:$C,0))),"",INDEX('Policy Characteristics'!F:F,MATCH($C752,'Policy Characteristics'!$C:$C,0)))</f>
        <v>0</v>
      </c>
      <c r="M752" s="233">
        <f>IF(ISBLANK(INDEX('Policy Characteristics'!G:G,MATCH($C752,'Policy Characteristics'!$C:$C,0))),"",INDEX('Policy Characteristics'!G:G,MATCH($C752,'Policy Characteristics'!$C:$C,0)))</f>
        <v>1</v>
      </c>
      <c r="N752" s="233">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28"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1691</v>
      </c>
      <c r="F753" t="s">
        <v>1274</v>
      </c>
      <c r="G753" s="88" t="s">
        <v>1698</v>
      </c>
      <c r="H753" s="15">
        <v>1927</v>
      </c>
      <c r="I753" s="241" t="s">
        <v>43</v>
      </c>
      <c r="J753" s="230"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33">
        <f>IF(ISBLANK(INDEX('Policy Characteristics'!F:F,MATCH($C753,'Policy Characteristics'!$C:$C,0))),"",INDEX('Policy Characteristics'!F:F,MATCH($C753,'Policy Characteristics'!$C:$C,0)))</f>
        <v>0</v>
      </c>
      <c r="M753" s="233">
        <f>IF(ISBLANK(INDEX('Policy Characteristics'!G:G,MATCH($C753,'Policy Characteristics'!$C:$C,0))),"",INDEX('Policy Characteristics'!G:G,MATCH($C753,'Policy Characteristics'!$C:$C,0)))</f>
        <v>1</v>
      </c>
      <c r="N753" s="233">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28"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1692</v>
      </c>
      <c r="F754" t="s">
        <v>1274</v>
      </c>
      <c r="G754" s="88" t="s">
        <v>1699</v>
      </c>
      <c r="H754" s="15">
        <v>1928</v>
      </c>
      <c r="I754" s="241" t="s">
        <v>43</v>
      </c>
      <c r="J754" s="230"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33">
        <f>IF(ISBLANK(INDEX('Policy Characteristics'!F:F,MATCH($C754,'Policy Characteristics'!$C:$C,0))),"",INDEX('Policy Characteristics'!F:F,MATCH($C754,'Policy Characteristics'!$C:$C,0)))</f>
        <v>0</v>
      </c>
      <c r="M754" s="233">
        <f>IF(ISBLANK(INDEX('Policy Characteristics'!G:G,MATCH($C754,'Policy Characteristics'!$C:$C,0))),"",INDEX('Policy Characteristics'!G:G,MATCH($C754,'Policy Characteristics'!$C:$C,0)))</f>
        <v>1</v>
      </c>
      <c r="N754" s="233">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28"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1828</v>
      </c>
      <c r="F755" t="s">
        <v>1274</v>
      </c>
      <c r="G755" s="88" t="s">
        <v>1828</v>
      </c>
      <c r="H755" s="15">
        <v>1929</v>
      </c>
      <c r="I755" s="241" t="s">
        <v>43</v>
      </c>
      <c r="J755" s="230"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33">
        <f>IF(ISBLANK(INDEX('Policy Characteristics'!F:F,MATCH($C755,'Policy Characteristics'!$C:$C,0))),"",INDEX('Policy Characteristics'!F:F,MATCH($C755,'Policy Characteristics'!$C:$C,0)))</f>
        <v>0</v>
      </c>
      <c r="M755" s="233">
        <f>IF(ISBLANK(INDEX('Policy Characteristics'!G:G,MATCH($C755,'Policy Characteristics'!$C:$C,0))),"",INDEX('Policy Characteristics'!G:G,MATCH($C755,'Policy Characteristics'!$C:$C,0)))</f>
        <v>1</v>
      </c>
      <c r="N755" s="233">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28"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1686</v>
      </c>
      <c r="F756" t="s">
        <v>1275</v>
      </c>
      <c r="G756" s="88" t="s">
        <v>1693</v>
      </c>
      <c r="H756" s="15">
        <v>1930</v>
      </c>
      <c r="I756" s="241" t="s">
        <v>43</v>
      </c>
      <c r="J756" s="230"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33">
        <f>IF(ISBLANK(INDEX('Policy Characteristics'!F:F,MATCH($C756,'Policy Characteristics'!$C:$C,0))),"",INDEX('Policy Characteristics'!F:F,MATCH($C756,'Policy Characteristics'!$C:$C,0)))</f>
        <v>0</v>
      </c>
      <c r="M756" s="233">
        <f>IF(ISBLANK(INDEX('Policy Characteristics'!G:G,MATCH($C756,'Policy Characteristics'!$C:$C,0))),"",INDEX('Policy Characteristics'!G:G,MATCH($C756,'Policy Characteristics'!$C:$C,0)))</f>
        <v>1</v>
      </c>
      <c r="N756" s="233">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28"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1687</v>
      </c>
      <c r="F757" t="s">
        <v>1275</v>
      </c>
      <c r="G757" s="88" t="s">
        <v>1694</v>
      </c>
      <c r="H757" s="15">
        <v>1931</v>
      </c>
      <c r="I757" s="241" t="s">
        <v>43</v>
      </c>
      <c r="J757" s="230"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33">
        <f>IF(ISBLANK(INDEX('Policy Characteristics'!F:F,MATCH($C757,'Policy Characteristics'!$C:$C,0))),"",INDEX('Policy Characteristics'!F:F,MATCH($C757,'Policy Characteristics'!$C:$C,0)))</f>
        <v>0</v>
      </c>
      <c r="M757" s="233">
        <f>IF(ISBLANK(INDEX('Policy Characteristics'!G:G,MATCH($C757,'Policy Characteristics'!$C:$C,0))),"",INDEX('Policy Characteristics'!G:G,MATCH($C757,'Policy Characteristics'!$C:$C,0)))</f>
        <v>1</v>
      </c>
      <c r="N757" s="233">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28"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1688</v>
      </c>
      <c r="F758" t="s">
        <v>1275</v>
      </c>
      <c r="G758" s="88" t="s">
        <v>1695</v>
      </c>
      <c r="H758" s="15">
        <v>1932</v>
      </c>
      <c r="I758" s="241" t="s">
        <v>43</v>
      </c>
      <c r="J758" s="230"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33">
        <f>IF(ISBLANK(INDEX('Policy Characteristics'!F:F,MATCH($C758,'Policy Characteristics'!$C:$C,0))),"",INDEX('Policy Characteristics'!F:F,MATCH($C758,'Policy Characteristics'!$C:$C,0)))</f>
        <v>0</v>
      </c>
      <c r="M758" s="233">
        <f>IF(ISBLANK(INDEX('Policy Characteristics'!G:G,MATCH($C758,'Policy Characteristics'!$C:$C,0))),"",INDEX('Policy Characteristics'!G:G,MATCH($C758,'Policy Characteristics'!$C:$C,0)))</f>
        <v>1</v>
      </c>
      <c r="N758" s="233">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28"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1689</v>
      </c>
      <c r="F759" t="s">
        <v>1275</v>
      </c>
      <c r="G759" s="88" t="s">
        <v>1696</v>
      </c>
      <c r="H759" s="15">
        <v>1933</v>
      </c>
      <c r="I759" s="241" t="s">
        <v>43</v>
      </c>
      <c r="J759" s="230"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33">
        <f>IF(ISBLANK(INDEX('Policy Characteristics'!F:F,MATCH($C759,'Policy Characteristics'!$C:$C,0))),"",INDEX('Policy Characteristics'!F:F,MATCH($C759,'Policy Characteristics'!$C:$C,0)))</f>
        <v>0</v>
      </c>
      <c r="M759" s="233">
        <f>IF(ISBLANK(INDEX('Policy Characteristics'!G:G,MATCH($C759,'Policy Characteristics'!$C:$C,0))),"",INDEX('Policy Characteristics'!G:G,MATCH($C759,'Policy Characteristics'!$C:$C,0)))</f>
        <v>1</v>
      </c>
      <c r="N759" s="233">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28"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1690</v>
      </c>
      <c r="F760" t="s">
        <v>1275</v>
      </c>
      <c r="G760" s="88" t="s">
        <v>1697</v>
      </c>
      <c r="H760" s="15">
        <v>1934</v>
      </c>
      <c r="I760" s="241" t="s">
        <v>43</v>
      </c>
      <c r="J760" s="230"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33">
        <f>IF(ISBLANK(INDEX('Policy Characteristics'!F:F,MATCH($C760,'Policy Characteristics'!$C:$C,0))),"",INDEX('Policy Characteristics'!F:F,MATCH($C760,'Policy Characteristics'!$C:$C,0)))</f>
        <v>0</v>
      </c>
      <c r="M760" s="233">
        <f>IF(ISBLANK(INDEX('Policy Characteristics'!G:G,MATCH($C760,'Policy Characteristics'!$C:$C,0))),"",INDEX('Policy Characteristics'!G:G,MATCH($C760,'Policy Characteristics'!$C:$C,0)))</f>
        <v>1</v>
      </c>
      <c r="N760" s="233">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28"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1691</v>
      </c>
      <c r="F761" t="s">
        <v>1275</v>
      </c>
      <c r="G761" s="88" t="s">
        <v>1698</v>
      </c>
      <c r="H761" s="15">
        <v>1935</v>
      </c>
      <c r="I761" s="241" t="s">
        <v>43</v>
      </c>
      <c r="J761" s="230"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33">
        <f>IF(ISBLANK(INDEX('Policy Characteristics'!F:F,MATCH($C761,'Policy Characteristics'!$C:$C,0))),"",INDEX('Policy Characteristics'!F:F,MATCH($C761,'Policy Characteristics'!$C:$C,0)))</f>
        <v>0</v>
      </c>
      <c r="M761" s="233">
        <f>IF(ISBLANK(INDEX('Policy Characteristics'!G:G,MATCH($C761,'Policy Characteristics'!$C:$C,0))),"",INDEX('Policy Characteristics'!G:G,MATCH($C761,'Policy Characteristics'!$C:$C,0)))</f>
        <v>1</v>
      </c>
      <c r="N761" s="233">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28"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1692</v>
      </c>
      <c r="F762" t="s">
        <v>1275</v>
      </c>
      <c r="G762" s="88" t="s">
        <v>1699</v>
      </c>
      <c r="H762" s="15">
        <v>1936</v>
      </c>
      <c r="I762" s="241" t="s">
        <v>43</v>
      </c>
      <c r="J762" s="230"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33">
        <f>IF(ISBLANK(INDEX('Policy Characteristics'!F:F,MATCH($C762,'Policy Characteristics'!$C:$C,0))),"",INDEX('Policy Characteristics'!F:F,MATCH($C762,'Policy Characteristics'!$C:$C,0)))</f>
        <v>0</v>
      </c>
      <c r="M762" s="233">
        <f>IF(ISBLANK(INDEX('Policy Characteristics'!G:G,MATCH($C762,'Policy Characteristics'!$C:$C,0))),"",INDEX('Policy Characteristics'!G:G,MATCH($C762,'Policy Characteristics'!$C:$C,0)))</f>
        <v>1</v>
      </c>
      <c r="N762" s="233">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28"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1828</v>
      </c>
      <c r="F763" t="s">
        <v>1275</v>
      </c>
      <c r="G763" s="88" t="s">
        <v>1828</v>
      </c>
      <c r="H763" s="15">
        <v>1937</v>
      </c>
      <c r="I763" s="241" t="s">
        <v>43</v>
      </c>
      <c r="J763" s="230"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33">
        <f>IF(ISBLANK(INDEX('Policy Characteristics'!F:F,MATCH($C763,'Policy Characteristics'!$C:$C,0))),"",INDEX('Policy Characteristics'!F:F,MATCH($C763,'Policy Characteristics'!$C:$C,0)))</f>
        <v>0</v>
      </c>
      <c r="M763" s="233">
        <f>IF(ISBLANK(INDEX('Policy Characteristics'!G:G,MATCH($C763,'Policy Characteristics'!$C:$C,0))),"",INDEX('Policy Characteristics'!G:G,MATCH($C763,'Policy Characteristics'!$C:$C,0)))</f>
        <v>1</v>
      </c>
      <c r="N763" s="233">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28"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1686</v>
      </c>
      <c r="F764" t="s">
        <v>820</v>
      </c>
      <c r="G764" s="88" t="s">
        <v>1693</v>
      </c>
      <c r="H764" s="15">
        <v>1938</v>
      </c>
      <c r="I764" s="241" t="s">
        <v>43</v>
      </c>
      <c r="J764" s="230"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33">
        <f>IF(ISBLANK(INDEX('Policy Characteristics'!F:F,MATCH($C764,'Policy Characteristics'!$C:$C,0))),"",INDEX('Policy Characteristics'!F:F,MATCH($C764,'Policy Characteristics'!$C:$C,0)))</f>
        <v>0</v>
      </c>
      <c r="M764" s="233">
        <f>IF(ISBLANK(INDEX('Policy Characteristics'!G:G,MATCH($C764,'Policy Characteristics'!$C:$C,0))),"",INDEX('Policy Characteristics'!G:G,MATCH($C764,'Policy Characteristics'!$C:$C,0)))</f>
        <v>1</v>
      </c>
      <c r="N764" s="233">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28"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1687</v>
      </c>
      <c r="F765" t="s">
        <v>820</v>
      </c>
      <c r="G765" s="88" t="s">
        <v>1694</v>
      </c>
      <c r="H765" s="15">
        <v>1939</v>
      </c>
      <c r="I765" s="241" t="s">
        <v>43</v>
      </c>
      <c r="J765" s="230"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33">
        <f>IF(ISBLANK(INDEX('Policy Characteristics'!F:F,MATCH($C765,'Policy Characteristics'!$C:$C,0))),"",INDEX('Policy Characteristics'!F:F,MATCH($C765,'Policy Characteristics'!$C:$C,0)))</f>
        <v>0</v>
      </c>
      <c r="M765" s="233">
        <f>IF(ISBLANK(INDEX('Policy Characteristics'!G:G,MATCH($C765,'Policy Characteristics'!$C:$C,0))),"",INDEX('Policy Characteristics'!G:G,MATCH($C765,'Policy Characteristics'!$C:$C,0)))</f>
        <v>1</v>
      </c>
      <c r="N765" s="233">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28"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1688</v>
      </c>
      <c r="F766" t="s">
        <v>820</v>
      </c>
      <c r="G766" s="88" t="s">
        <v>1695</v>
      </c>
      <c r="H766" s="15">
        <v>1940</v>
      </c>
      <c r="I766" s="241" t="s">
        <v>43</v>
      </c>
      <c r="J766" s="230"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33">
        <f>IF(ISBLANK(INDEX('Policy Characteristics'!F:F,MATCH($C766,'Policy Characteristics'!$C:$C,0))),"",INDEX('Policy Characteristics'!F:F,MATCH($C766,'Policy Characteristics'!$C:$C,0)))</f>
        <v>0</v>
      </c>
      <c r="M766" s="233">
        <f>IF(ISBLANK(INDEX('Policy Characteristics'!G:G,MATCH($C766,'Policy Characteristics'!$C:$C,0))),"",INDEX('Policy Characteristics'!G:G,MATCH($C766,'Policy Characteristics'!$C:$C,0)))</f>
        <v>1</v>
      </c>
      <c r="N766" s="233">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28"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1689</v>
      </c>
      <c r="F767" t="s">
        <v>820</v>
      </c>
      <c r="G767" s="88" t="s">
        <v>1696</v>
      </c>
      <c r="H767" s="15">
        <v>1941</v>
      </c>
      <c r="I767" s="241" t="s">
        <v>43</v>
      </c>
      <c r="J767" s="230"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33">
        <f>IF(ISBLANK(INDEX('Policy Characteristics'!F:F,MATCH($C767,'Policy Characteristics'!$C:$C,0))),"",INDEX('Policy Characteristics'!F:F,MATCH($C767,'Policy Characteristics'!$C:$C,0)))</f>
        <v>0</v>
      </c>
      <c r="M767" s="233">
        <f>IF(ISBLANK(INDEX('Policy Characteristics'!G:G,MATCH($C767,'Policy Characteristics'!$C:$C,0))),"",INDEX('Policy Characteristics'!G:G,MATCH($C767,'Policy Characteristics'!$C:$C,0)))</f>
        <v>1</v>
      </c>
      <c r="N767" s="233">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28"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1690</v>
      </c>
      <c r="F768" t="s">
        <v>820</v>
      </c>
      <c r="G768" s="88" t="s">
        <v>1697</v>
      </c>
      <c r="H768" s="15">
        <v>1942</v>
      </c>
      <c r="I768" s="241" t="s">
        <v>43</v>
      </c>
      <c r="J768" s="230"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33">
        <f>IF(ISBLANK(INDEX('Policy Characteristics'!F:F,MATCH($C768,'Policy Characteristics'!$C:$C,0))),"",INDEX('Policy Characteristics'!F:F,MATCH($C768,'Policy Characteristics'!$C:$C,0)))</f>
        <v>0</v>
      </c>
      <c r="M768" s="233">
        <f>IF(ISBLANK(INDEX('Policy Characteristics'!G:G,MATCH($C768,'Policy Characteristics'!$C:$C,0))),"",INDEX('Policy Characteristics'!G:G,MATCH($C768,'Policy Characteristics'!$C:$C,0)))</f>
        <v>1</v>
      </c>
      <c r="N768" s="233">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28"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1691</v>
      </c>
      <c r="F769" t="s">
        <v>820</v>
      </c>
      <c r="G769" s="88" t="s">
        <v>1698</v>
      </c>
      <c r="H769" s="15">
        <v>1943</v>
      </c>
      <c r="I769" s="241" t="s">
        <v>43</v>
      </c>
      <c r="J769" s="230"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33">
        <f>IF(ISBLANK(INDEX('Policy Characteristics'!F:F,MATCH($C769,'Policy Characteristics'!$C:$C,0))),"",INDEX('Policy Characteristics'!F:F,MATCH($C769,'Policy Characteristics'!$C:$C,0)))</f>
        <v>0</v>
      </c>
      <c r="M769" s="233">
        <f>IF(ISBLANK(INDEX('Policy Characteristics'!G:G,MATCH($C769,'Policy Characteristics'!$C:$C,0))),"",INDEX('Policy Characteristics'!G:G,MATCH($C769,'Policy Characteristics'!$C:$C,0)))</f>
        <v>1</v>
      </c>
      <c r="N769" s="233">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28"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1692</v>
      </c>
      <c r="F770" t="s">
        <v>820</v>
      </c>
      <c r="G770" s="88" t="s">
        <v>1699</v>
      </c>
      <c r="H770" s="15">
        <v>1944</v>
      </c>
      <c r="I770" s="241" t="s">
        <v>43</v>
      </c>
      <c r="J770" s="230"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33">
        <f>IF(ISBLANK(INDEX('Policy Characteristics'!F:F,MATCH($C770,'Policy Characteristics'!$C:$C,0))),"",INDEX('Policy Characteristics'!F:F,MATCH($C770,'Policy Characteristics'!$C:$C,0)))</f>
        <v>0</v>
      </c>
      <c r="M770" s="233">
        <f>IF(ISBLANK(INDEX('Policy Characteristics'!G:G,MATCH($C770,'Policy Characteristics'!$C:$C,0))),"",INDEX('Policy Characteristics'!G:G,MATCH($C770,'Policy Characteristics'!$C:$C,0)))</f>
        <v>1</v>
      </c>
      <c r="N770" s="233">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28"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1828</v>
      </c>
      <c r="F771" t="s">
        <v>820</v>
      </c>
      <c r="G771" s="88" t="s">
        <v>1828</v>
      </c>
      <c r="H771" s="15">
        <v>1945</v>
      </c>
      <c r="I771" s="241" t="s">
        <v>43</v>
      </c>
      <c r="J771" s="230"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33">
        <f>IF(ISBLANK(INDEX('Policy Characteristics'!F:F,MATCH($C771,'Policy Characteristics'!$C:$C,0))),"",INDEX('Policy Characteristics'!F:F,MATCH($C771,'Policy Characteristics'!$C:$C,0)))</f>
        <v>0</v>
      </c>
      <c r="M771" s="233">
        <f>IF(ISBLANK(INDEX('Policy Characteristics'!G:G,MATCH($C771,'Policy Characteristics'!$C:$C,0))),"",INDEX('Policy Characteristics'!G:G,MATCH($C771,'Policy Characteristics'!$C:$C,0)))</f>
        <v>1</v>
      </c>
      <c r="N771" s="233">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28"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1686</v>
      </c>
      <c r="F772" t="s">
        <v>1276</v>
      </c>
      <c r="G772" s="88" t="s">
        <v>1693</v>
      </c>
      <c r="H772" s="15">
        <v>1946</v>
      </c>
      <c r="I772" s="241" t="s">
        <v>43</v>
      </c>
      <c r="J772" s="230"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33">
        <f>IF(ISBLANK(INDEX('Policy Characteristics'!F:F,MATCH($C772,'Policy Characteristics'!$C:$C,0))),"",INDEX('Policy Characteristics'!F:F,MATCH($C772,'Policy Characteristics'!$C:$C,0)))</f>
        <v>0</v>
      </c>
      <c r="M772" s="233">
        <f>IF(ISBLANK(INDEX('Policy Characteristics'!G:G,MATCH($C772,'Policy Characteristics'!$C:$C,0))),"",INDEX('Policy Characteristics'!G:G,MATCH($C772,'Policy Characteristics'!$C:$C,0)))</f>
        <v>1</v>
      </c>
      <c r="N772" s="233">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28"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1687</v>
      </c>
      <c r="F773" t="s">
        <v>1276</v>
      </c>
      <c r="G773" s="88" t="s">
        <v>1694</v>
      </c>
      <c r="H773" s="15">
        <v>1947</v>
      </c>
      <c r="I773" s="241" t="s">
        <v>43</v>
      </c>
      <c r="J773" s="230"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33">
        <f>IF(ISBLANK(INDEX('Policy Characteristics'!F:F,MATCH($C773,'Policy Characteristics'!$C:$C,0))),"",INDEX('Policy Characteristics'!F:F,MATCH($C773,'Policy Characteristics'!$C:$C,0)))</f>
        <v>0</v>
      </c>
      <c r="M773" s="233">
        <f>IF(ISBLANK(INDEX('Policy Characteristics'!G:G,MATCH($C773,'Policy Characteristics'!$C:$C,0))),"",INDEX('Policy Characteristics'!G:G,MATCH($C773,'Policy Characteristics'!$C:$C,0)))</f>
        <v>1</v>
      </c>
      <c r="N773" s="233">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28"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1688</v>
      </c>
      <c r="F774" t="s">
        <v>1276</v>
      </c>
      <c r="G774" s="88" t="s">
        <v>1695</v>
      </c>
      <c r="H774" s="15">
        <v>1948</v>
      </c>
      <c r="I774" s="241" t="s">
        <v>43</v>
      </c>
      <c r="J774" s="230"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33">
        <f>IF(ISBLANK(INDEX('Policy Characteristics'!F:F,MATCH($C774,'Policy Characteristics'!$C:$C,0))),"",INDEX('Policy Characteristics'!F:F,MATCH($C774,'Policy Characteristics'!$C:$C,0)))</f>
        <v>0</v>
      </c>
      <c r="M774" s="233">
        <f>IF(ISBLANK(INDEX('Policy Characteristics'!G:G,MATCH($C774,'Policy Characteristics'!$C:$C,0))),"",INDEX('Policy Characteristics'!G:G,MATCH($C774,'Policy Characteristics'!$C:$C,0)))</f>
        <v>1</v>
      </c>
      <c r="N774" s="233">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28"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1689</v>
      </c>
      <c r="F775" t="s">
        <v>1276</v>
      </c>
      <c r="G775" s="88" t="s">
        <v>1696</v>
      </c>
      <c r="H775" s="15">
        <v>1949</v>
      </c>
      <c r="I775" s="241" t="s">
        <v>43</v>
      </c>
      <c r="J775" s="230"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33">
        <f>IF(ISBLANK(INDEX('Policy Characteristics'!F:F,MATCH($C775,'Policy Characteristics'!$C:$C,0))),"",INDEX('Policy Characteristics'!F:F,MATCH($C775,'Policy Characteristics'!$C:$C,0)))</f>
        <v>0</v>
      </c>
      <c r="M775" s="233">
        <f>IF(ISBLANK(INDEX('Policy Characteristics'!G:G,MATCH($C775,'Policy Characteristics'!$C:$C,0))),"",INDEX('Policy Characteristics'!G:G,MATCH($C775,'Policy Characteristics'!$C:$C,0)))</f>
        <v>1</v>
      </c>
      <c r="N775" s="233">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28"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1690</v>
      </c>
      <c r="F776" t="s">
        <v>1276</v>
      </c>
      <c r="G776" s="88" t="s">
        <v>1697</v>
      </c>
      <c r="H776" s="15">
        <v>1950</v>
      </c>
      <c r="I776" s="241" t="s">
        <v>43</v>
      </c>
      <c r="J776" s="230"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33">
        <f>IF(ISBLANK(INDEX('Policy Characteristics'!F:F,MATCH($C776,'Policy Characteristics'!$C:$C,0))),"",INDEX('Policy Characteristics'!F:F,MATCH($C776,'Policy Characteristics'!$C:$C,0)))</f>
        <v>0</v>
      </c>
      <c r="M776" s="233">
        <f>IF(ISBLANK(INDEX('Policy Characteristics'!G:G,MATCH($C776,'Policy Characteristics'!$C:$C,0))),"",INDEX('Policy Characteristics'!G:G,MATCH($C776,'Policy Characteristics'!$C:$C,0)))</f>
        <v>1</v>
      </c>
      <c r="N776" s="233">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28"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1691</v>
      </c>
      <c r="F777" t="s">
        <v>1276</v>
      </c>
      <c r="G777" s="88" t="s">
        <v>1698</v>
      </c>
      <c r="H777" s="15">
        <v>1951</v>
      </c>
      <c r="I777" s="241" t="s">
        <v>43</v>
      </c>
      <c r="J777" s="230"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33">
        <f>IF(ISBLANK(INDEX('Policy Characteristics'!F:F,MATCH($C777,'Policy Characteristics'!$C:$C,0))),"",INDEX('Policy Characteristics'!F:F,MATCH($C777,'Policy Characteristics'!$C:$C,0)))</f>
        <v>0</v>
      </c>
      <c r="M777" s="233">
        <f>IF(ISBLANK(INDEX('Policy Characteristics'!G:G,MATCH($C777,'Policy Characteristics'!$C:$C,0))),"",INDEX('Policy Characteristics'!G:G,MATCH($C777,'Policy Characteristics'!$C:$C,0)))</f>
        <v>1</v>
      </c>
      <c r="N777" s="233">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28"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1692</v>
      </c>
      <c r="F778" t="s">
        <v>1276</v>
      </c>
      <c r="G778" s="88" t="s">
        <v>1699</v>
      </c>
      <c r="H778" s="15">
        <v>1952</v>
      </c>
      <c r="I778" s="241" t="s">
        <v>43</v>
      </c>
      <c r="J778" s="230"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33">
        <f>IF(ISBLANK(INDEX('Policy Characteristics'!F:F,MATCH($C778,'Policy Characteristics'!$C:$C,0))),"",INDEX('Policy Characteristics'!F:F,MATCH($C778,'Policy Characteristics'!$C:$C,0)))</f>
        <v>0</v>
      </c>
      <c r="M778" s="233">
        <f>IF(ISBLANK(INDEX('Policy Characteristics'!G:G,MATCH($C778,'Policy Characteristics'!$C:$C,0))),"",INDEX('Policy Characteristics'!G:G,MATCH($C778,'Policy Characteristics'!$C:$C,0)))</f>
        <v>1</v>
      </c>
      <c r="N778" s="233">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28"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1828</v>
      </c>
      <c r="F779" t="s">
        <v>1276</v>
      </c>
      <c r="G779" s="88" t="s">
        <v>1828</v>
      </c>
      <c r="H779" s="15">
        <v>1953</v>
      </c>
      <c r="I779" s="241" t="s">
        <v>43</v>
      </c>
      <c r="J779" s="230"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33">
        <f>IF(ISBLANK(INDEX('Policy Characteristics'!F:F,MATCH($C779,'Policy Characteristics'!$C:$C,0))),"",INDEX('Policy Characteristics'!F:F,MATCH($C779,'Policy Characteristics'!$C:$C,0)))</f>
        <v>0</v>
      </c>
      <c r="M779" s="233">
        <f>IF(ISBLANK(INDEX('Policy Characteristics'!G:G,MATCH($C779,'Policy Characteristics'!$C:$C,0))),"",INDEX('Policy Characteristics'!G:G,MATCH($C779,'Policy Characteristics'!$C:$C,0)))</f>
        <v>1</v>
      </c>
      <c r="N779" s="233">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28"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1686</v>
      </c>
      <c r="F780" t="s">
        <v>1277</v>
      </c>
      <c r="G780" s="88" t="s">
        <v>1693</v>
      </c>
      <c r="H780" s="15">
        <v>1954</v>
      </c>
      <c r="I780" s="241" t="s">
        <v>43</v>
      </c>
      <c r="J780" s="230"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33">
        <f>IF(ISBLANK(INDEX('Policy Characteristics'!F:F,MATCH($C780,'Policy Characteristics'!$C:$C,0))),"",INDEX('Policy Characteristics'!F:F,MATCH($C780,'Policy Characteristics'!$C:$C,0)))</f>
        <v>0</v>
      </c>
      <c r="M780" s="233">
        <f>IF(ISBLANK(INDEX('Policy Characteristics'!G:G,MATCH($C780,'Policy Characteristics'!$C:$C,0))),"",INDEX('Policy Characteristics'!G:G,MATCH($C780,'Policy Characteristics'!$C:$C,0)))</f>
        <v>1</v>
      </c>
      <c r="N780" s="233">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28"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1687</v>
      </c>
      <c r="F781" t="s">
        <v>1277</v>
      </c>
      <c r="G781" s="88" t="s">
        <v>1694</v>
      </c>
      <c r="H781" s="15">
        <v>1955</v>
      </c>
      <c r="I781" s="241" t="s">
        <v>43</v>
      </c>
      <c r="J781" s="230"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33">
        <f>IF(ISBLANK(INDEX('Policy Characteristics'!F:F,MATCH($C781,'Policy Characteristics'!$C:$C,0))),"",INDEX('Policy Characteristics'!F:F,MATCH($C781,'Policy Characteristics'!$C:$C,0)))</f>
        <v>0</v>
      </c>
      <c r="M781" s="233">
        <f>IF(ISBLANK(INDEX('Policy Characteristics'!G:G,MATCH($C781,'Policy Characteristics'!$C:$C,0))),"",INDEX('Policy Characteristics'!G:G,MATCH($C781,'Policy Characteristics'!$C:$C,0)))</f>
        <v>1</v>
      </c>
      <c r="N781" s="233">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28"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1688</v>
      </c>
      <c r="F782" t="s">
        <v>1277</v>
      </c>
      <c r="G782" s="88" t="s">
        <v>1695</v>
      </c>
      <c r="H782" s="15">
        <v>1956</v>
      </c>
      <c r="I782" s="241" t="s">
        <v>43</v>
      </c>
      <c r="J782" s="230"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33">
        <f>IF(ISBLANK(INDEX('Policy Characteristics'!F:F,MATCH($C782,'Policy Characteristics'!$C:$C,0))),"",INDEX('Policy Characteristics'!F:F,MATCH($C782,'Policy Characteristics'!$C:$C,0)))</f>
        <v>0</v>
      </c>
      <c r="M782" s="233">
        <f>IF(ISBLANK(INDEX('Policy Characteristics'!G:G,MATCH($C782,'Policy Characteristics'!$C:$C,0))),"",INDEX('Policy Characteristics'!G:G,MATCH($C782,'Policy Characteristics'!$C:$C,0)))</f>
        <v>1</v>
      </c>
      <c r="N782" s="233">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28"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1689</v>
      </c>
      <c r="F783" t="s">
        <v>1277</v>
      </c>
      <c r="G783" s="88" t="s">
        <v>1696</v>
      </c>
      <c r="H783" s="15">
        <v>1957</v>
      </c>
      <c r="I783" s="241" t="s">
        <v>43</v>
      </c>
      <c r="J783" s="230"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33">
        <f>IF(ISBLANK(INDEX('Policy Characteristics'!F:F,MATCH($C783,'Policy Characteristics'!$C:$C,0))),"",INDEX('Policy Characteristics'!F:F,MATCH($C783,'Policy Characteristics'!$C:$C,0)))</f>
        <v>0</v>
      </c>
      <c r="M783" s="233">
        <f>IF(ISBLANK(INDEX('Policy Characteristics'!G:G,MATCH($C783,'Policy Characteristics'!$C:$C,0))),"",INDEX('Policy Characteristics'!G:G,MATCH($C783,'Policy Characteristics'!$C:$C,0)))</f>
        <v>1</v>
      </c>
      <c r="N783" s="233">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28"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1690</v>
      </c>
      <c r="F784" t="s">
        <v>1277</v>
      </c>
      <c r="G784" s="88" t="s">
        <v>1697</v>
      </c>
      <c r="H784" s="15">
        <v>1958</v>
      </c>
      <c r="I784" s="241" t="s">
        <v>43</v>
      </c>
      <c r="J784" s="230"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33">
        <f>IF(ISBLANK(INDEX('Policy Characteristics'!F:F,MATCH($C784,'Policy Characteristics'!$C:$C,0))),"",INDEX('Policy Characteristics'!F:F,MATCH($C784,'Policy Characteristics'!$C:$C,0)))</f>
        <v>0</v>
      </c>
      <c r="M784" s="233">
        <f>IF(ISBLANK(INDEX('Policy Characteristics'!G:G,MATCH($C784,'Policy Characteristics'!$C:$C,0))),"",INDEX('Policy Characteristics'!G:G,MATCH($C784,'Policy Characteristics'!$C:$C,0)))</f>
        <v>1</v>
      </c>
      <c r="N784" s="233">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28"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1691</v>
      </c>
      <c r="F785" t="s">
        <v>1277</v>
      </c>
      <c r="G785" s="88" t="s">
        <v>1698</v>
      </c>
      <c r="H785" s="15">
        <v>1959</v>
      </c>
      <c r="I785" s="241" t="s">
        <v>43</v>
      </c>
      <c r="J785" s="230"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33">
        <f>IF(ISBLANK(INDEX('Policy Characteristics'!F:F,MATCH($C785,'Policy Characteristics'!$C:$C,0))),"",INDEX('Policy Characteristics'!F:F,MATCH($C785,'Policy Characteristics'!$C:$C,0)))</f>
        <v>0</v>
      </c>
      <c r="M785" s="233">
        <f>IF(ISBLANK(INDEX('Policy Characteristics'!G:G,MATCH($C785,'Policy Characteristics'!$C:$C,0))),"",INDEX('Policy Characteristics'!G:G,MATCH($C785,'Policy Characteristics'!$C:$C,0)))</f>
        <v>1</v>
      </c>
      <c r="N785" s="233">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28"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1692</v>
      </c>
      <c r="F786" t="s">
        <v>1277</v>
      </c>
      <c r="G786" s="88" t="s">
        <v>1699</v>
      </c>
      <c r="H786" s="15">
        <v>1960</v>
      </c>
      <c r="I786" s="241" t="s">
        <v>43</v>
      </c>
      <c r="J786" s="230"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33">
        <f>IF(ISBLANK(INDEX('Policy Characteristics'!F:F,MATCH($C786,'Policy Characteristics'!$C:$C,0))),"",INDEX('Policy Characteristics'!F:F,MATCH($C786,'Policy Characteristics'!$C:$C,0)))</f>
        <v>0</v>
      </c>
      <c r="M786" s="233">
        <f>IF(ISBLANK(INDEX('Policy Characteristics'!G:G,MATCH($C786,'Policy Characteristics'!$C:$C,0))),"",INDEX('Policy Characteristics'!G:G,MATCH($C786,'Policy Characteristics'!$C:$C,0)))</f>
        <v>1</v>
      </c>
      <c r="N786" s="233">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28"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1828</v>
      </c>
      <c r="F787" t="s">
        <v>1277</v>
      </c>
      <c r="G787" s="88" t="s">
        <v>1828</v>
      </c>
      <c r="H787" s="15">
        <v>1961</v>
      </c>
      <c r="I787" s="241" t="s">
        <v>43</v>
      </c>
      <c r="J787" s="230"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33">
        <f>IF(ISBLANK(INDEX('Policy Characteristics'!F:F,MATCH($C787,'Policy Characteristics'!$C:$C,0))),"",INDEX('Policy Characteristics'!F:F,MATCH($C787,'Policy Characteristics'!$C:$C,0)))</f>
        <v>0</v>
      </c>
      <c r="M787" s="233">
        <f>IF(ISBLANK(INDEX('Policy Characteristics'!G:G,MATCH($C787,'Policy Characteristics'!$C:$C,0))),"",INDEX('Policy Characteristics'!G:G,MATCH($C787,'Policy Characteristics'!$C:$C,0)))</f>
        <v>1</v>
      </c>
      <c r="N787" s="233">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28"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1686</v>
      </c>
      <c r="F788" t="s">
        <v>1278</v>
      </c>
      <c r="G788" s="88" t="s">
        <v>1693</v>
      </c>
      <c r="H788" s="15">
        <v>1962</v>
      </c>
      <c r="I788" s="241" t="s">
        <v>43</v>
      </c>
      <c r="J788" s="230"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33">
        <f>IF(ISBLANK(INDEX('Policy Characteristics'!F:F,MATCH($C788,'Policy Characteristics'!$C:$C,0))),"",INDEX('Policy Characteristics'!F:F,MATCH($C788,'Policy Characteristics'!$C:$C,0)))</f>
        <v>0</v>
      </c>
      <c r="M788" s="233">
        <f>IF(ISBLANK(INDEX('Policy Characteristics'!G:G,MATCH($C788,'Policy Characteristics'!$C:$C,0))),"",INDEX('Policy Characteristics'!G:G,MATCH($C788,'Policy Characteristics'!$C:$C,0)))</f>
        <v>1</v>
      </c>
      <c r="N788" s="233">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28"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1687</v>
      </c>
      <c r="F789" t="s">
        <v>1278</v>
      </c>
      <c r="G789" s="88" t="s">
        <v>1694</v>
      </c>
      <c r="H789" s="15">
        <v>1963</v>
      </c>
      <c r="I789" s="241" t="s">
        <v>43</v>
      </c>
      <c r="J789" s="230"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33">
        <f>IF(ISBLANK(INDEX('Policy Characteristics'!F:F,MATCH($C789,'Policy Characteristics'!$C:$C,0))),"",INDEX('Policy Characteristics'!F:F,MATCH($C789,'Policy Characteristics'!$C:$C,0)))</f>
        <v>0</v>
      </c>
      <c r="M789" s="233">
        <f>IF(ISBLANK(INDEX('Policy Characteristics'!G:G,MATCH($C789,'Policy Characteristics'!$C:$C,0))),"",INDEX('Policy Characteristics'!G:G,MATCH($C789,'Policy Characteristics'!$C:$C,0)))</f>
        <v>1</v>
      </c>
      <c r="N789" s="233">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28"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1688</v>
      </c>
      <c r="F790" t="s">
        <v>1278</v>
      </c>
      <c r="G790" s="88" t="s">
        <v>1695</v>
      </c>
      <c r="H790" s="15">
        <v>1964</v>
      </c>
      <c r="I790" s="241" t="s">
        <v>43</v>
      </c>
      <c r="J790" s="230"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33">
        <f>IF(ISBLANK(INDEX('Policy Characteristics'!F:F,MATCH($C790,'Policy Characteristics'!$C:$C,0))),"",INDEX('Policy Characteristics'!F:F,MATCH($C790,'Policy Characteristics'!$C:$C,0)))</f>
        <v>0</v>
      </c>
      <c r="M790" s="233">
        <f>IF(ISBLANK(INDEX('Policy Characteristics'!G:G,MATCH($C790,'Policy Characteristics'!$C:$C,0))),"",INDEX('Policy Characteristics'!G:G,MATCH($C790,'Policy Characteristics'!$C:$C,0)))</f>
        <v>1</v>
      </c>
      <c r="N790" s="233">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28"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1689</v>
      </c>
      <c r="F791" t="s">
        <v>1278</v>
      </c>
      <c r="G791" s="88" t="s">
        <v>1696</v>
      </c>
      <c r="H791" s="15">
        <v>1965</v>
      </c>
      <c r="I791" s="241" t="s">
        <v>43</v>
      </c>
      <c r="J791" s="230"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33">
        <f>IF(ISBLANK(INDEX('Policy Characteristics'!F:F,MATCH($C791,'Policy Characteristics'!$C:$C,0))),"",INDEX('Policy Characteristics'!F:F,MATCH($C791,'Policy Characteristics'!$C:$C,0)))</f>
        <v>0</v>
      </c>
      <c r="M791" s="233">
        <f>IF(ISBLANK(INDEX('Policy Characteristics'!G:G,MATCH($C791,'Policy Characteristics'!$C:$C,0))),"",INDEX('Policy Characteristics'!G:G,MATCH($C791,'Policy Characteristics'!$C:$C,0)))</f>
        <v>1</v>
      </c>
      <c r="N791" s="233">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28"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1690</v>
      </c>
      <c r="F792" t="s">
        <v>1278</v>
      </c>
      <c r="G792" s="88" t="s">
        <v>1697</v>
      </c>
      <c r="H792" s="15">
        <v>1966</v>
      </c>
      <c r="I792" s="241" t="s">
        <v>43</v>
      </c>
      <c r="J792" s="230"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33">
        <f>IF(ISBLANK(INDEX('Policy Characteristics'!F:F,MATCH($C792,'Policy Characteristics'!$C:$C,0))),"",INDEX('Policy Characteristics'!F:F,MATCH($C792,'Policy Characteristics'!$C:$C,0)))</f>
        <v>0</v>
      </c>
      <c r="M792" s="233">
        <f>IF(ISBLANK(INDEX('Policy Characteristics'!G:G,MATCH($C792,'Policy Characteristics'!$C:$C,0))),"",INDEX('Policy Characteristics'!G:G,MATCH($C792,'Policy Characteristics'!$C:$C,0)))</f>
        <v>1</v>
      </c>
      <c r="N792" s="233">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28"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1691</v>
      </c>
      <c r="F793" t="s">
        <v>1278</v>
      </c>
      <c r="G793" s="88" t="s">
        <v>1698</v>
      </c>
      <c r="H793" s="15">
        <v>1967</v>
      </c>
      <c r="I793" s="241" t="s">
        <v>43</v>
      </c>
      <c r="J793" s="230"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33">
        <f>IF(ISBLANK(INDEX('Policy Characteristics'!F:F,MATCH($C793,'Policy Characteristics'!$C:$C,0))),"",INDEX('Policy Characteristics'!F:F,MATCH($C793,'Policy Characteristics'!$C:$C,0)))</f>
        <v>0</v>
      </c>
      <c r="M793" s="233">
        <f>IF(ISBLANK(INDEX('Policy Characteristics'!G:G,MATCH($C793,'Policy Characteristics'!$C:$C,0))),"",INDEX('Policy Characteristics'!G:G,MATCH($C793,'Policy Characteristics'!$C:$C,0)))</f>
        <v>1</v>
      </c>
      <c r="N793" s="233">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28"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1692</v>
      </c>
      <c r="F794" t="s">
        <v>1278</v>
      </c>
      <c r="G794" s="88" t="s">
        <v>1699</v>
      </c>
      <c r="H794" s="15">
        <v>1968</v>
      </c>
      <c r="I794" s="241" t="s">
        <v>43</v>
      </c>
      <c r="J794" s="230"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33">
        <f>IF(ISBLANK(INDEX('Policy Characteristics'!F:F,MATCH($C794,'Policy Characteristics'!$C:$C,0))),"",INDEX('Policy Characteristics'!F:F,MATCH($C794,'Policy Characteristics'!$C:$C,0)))</f>
        <v>0</v>
      </c>
      <c r="M794" s="233">
        <f>IF(ISBLANK(INDEX('Policy Characteristics'!G:G,MATCH($C794,'Policy Characteristics'!$C:$C,0))),"",INDEX('Policy Characteristics'!G:G,MATCH($C794,'Policy Characteristics'!$C:$C,0)))</f>
        <v>1</v>
      </c>
      <c r="N794" s="233">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28"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1828</v>
      </c>
      <c r="F795" t="s">
        <v>1278</v>
      </c>
      <c r="G795" s="88" t="s">
        <v>1828</v>
      </c>
      <c r="H795" s="15">
        <v>1969</v>
      </c>
      <c r="I795" s="241" t="s">
        <v>43</v>
      </c>
      <c r="J795" s="230"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33">
        <f>IF(ISBLANK(INDEX('Policy Characteristics'!F:F,MATCH($C795,'Policy Characteristics'!$C:$C,0))),"",INDEX('Policy Characteristics'!F:F,MATCH($C795,'Policy Characteristics'!$C:$C,0)))</f>
        <v>0</v>
      </c>
      <c r="M795" s="233">
        <f>IF(ISBLANK(INDEX('Policy Characteristics'!G:G,MATCH($C795,'Policy Characteristics'!$C:$C,0))),"",INDEX('Policy Characteristics'!G:G,MATCH($C795,'Policy Characteristics'!$C:$C,0)))</f>
        <v>1</v>
      </c>
      <c r="N795" s="233">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28"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1686</v>
      </c>
      <c r="F796" t="s">
        <v>1279</v>
      </c>
      <c r="G796" s="88" t="s">
        <v>1693</v>
      </c>
      <c r="H796" s="15">
        <v>1970</v>
      </c>
      <c r="I796" s="241" t="s">
        <v>43</v>
      </c>
      <c r="J796" s="230"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33">
        <f>IF(ISBLANK(INDEX('Policy Characteristics'!F:F,MATCH($C796,'Policy Characteristics'!$C:$C,0))),"",INDEX('Policy Characteristics'!F:F,MATCH($C796,'Policy Characteristics'!$C:$C,0)))</f>
        <v>0</v>
      </c>
      <c r="M796" s="233">
        <f>IF(ISBLANK(INDEX('Policy Characteristics'!G:G,MATCH($C796,'Policy Characteristics'!$C:$C,0))),"",INDEX('Policy Characteristics'!G:G,MATCH($C796,'Policy Characteristics'!$C:$C,0)))</f>
        <v>1</v>
      </c>
      <c r="N796" s="233">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28"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1687</v>
      </c>
      <c r="F797" t="s">
        <v>1279</v>
      </c>
      <c r="G797" s="88" t="s">
        <v>1694</v>
      </c>
      <c r="H797" s="15">
        <v>1971</v>
      </c>
      <c r="I797" s="241" t="s">
        <v>43</v>
      </c>
      <c r="J797" s="230"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33">
        <f>IF(ISBLANK(INDEX('Policy Characteristics'!F:F,MATCH($C797,'Policy Characteristics'!$C:$C,0))),"",INDEX('Policy Characteristics'!F:F,MATCH($C797,'Policy Characteristics'!$C:$C,0)))</f>
        <v>0</v>
      </c>
      <c r="M797" s="233">
        <f>IF(ISBLANK(INDEX('Policy Characteristics'!G:G,MATCH($C797,'Policy Characteristics'!$C:$C,0))),"",INDEX('Policy Characteristics'!G:G,MATCH($C797,'Policy Characteristics'!$C:$C,0)))</f>
        <v>1</v>
      </c>
      <c r="N797" s="233">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28"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1688</v>
      </c>
      <c r="F798" t="s">
        <v>1279</v>
      </c>
      <c r="G798" s="88" t="s">
        <v>1695</v>
      </c>
      <c r="H798" s="15">
        <v>1972</v>
      </c>
      <c r="I798" s="241" t="s">
        <v>43</v>
      </c>
      <c r="J798" s="230"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33">
        <f>IF(ISBLANK(INDEX('Policy Characteristics'!F:F,MATCH($C798,'Policy Characteristics'!$C:$C,0))),"",INDEX('Policy Characteristics'!F:F,MATCH($C798,'Policy Characteristics'!$C:$C,0)))</f>
        <v>0</v>
      </c>
      <c r="M798" s="233">
        <f>IF(ISBLANK(INDEX('Policy Characteristics'!G:G,MATCH($C798,'Policy Characteristics'!$C:$C,0))),"",INDEX('Policy Characteristics'!G:G,MATCH($C798,'Policy Characteristics'!$C:$C,0)))</f>
        <v>1</v>
      </c>
      <c r="N798" s="233">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28"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1689</v>
      </c>
      <c r="F799" t="s">
        <v>1279</v>
      </c>
      <c r="G799" s="88" t="s">
        <v>1696</v>
      </c>
      <c r="H799" s="15">
        <v>1973</v>
      </c>
      <c r="I799" s="241" t="s">
        <v>43</v>
      </c>
      <c r="J799" s="230"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33">
        <f>IF(ISBLANK(INDEX('Policy Characteristics'!F:F,MATCH($C799,'Policy Characteristics'!$C:$C,0))),"",INDEX('Policy Characteristics'!F:F,MATCH($C799,'Policy Characteristics'!$C:$C,0)))</f>
        <v>0</v>
      </c>
      <c r="M799" s="233">
        <f>IF(ISBLANK(INDEX('Policy Characteristics'!G:G,MATCH($C799,'Policy Characteristics'!$C:$C,0))),"",INDEX('Policy Characteristics'!G:G,MATCH($C799,'Policy Characteristics'!$C:$C,0)))</f>
        <v>1</v>
      </c>
      <c r="N799" s="233">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28"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1690</v>
      </c>
      <c r="F800" t="s">
        <v>1279</v>
      </c>
      <c r="G800" s="88" t="s">
        <v>1697</v>
      </c>
      <c r="H800" s="15">
        <v>1974</v>
      </c>
      <c r="I800" s="241" t="s">
        <v>43</v>
      </c>
      <c r="J800" s="230"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33">
        <f>IF(ISBLANK(INDEX('Policy Characteristics'!F:F,MATCH($C800,'Policy Characteristics'!$C:$C,0))),"",INDEX('Policy Characteristics'!F:F,MATCH($C800,'Policy Characteristics'!$C:$C,0)))</f>
        <v>0</v>
      </c>
      <c r="M800" s="233">
        <f>IF(ISBLANK(INDEX('Policy Characteristics'!G:G,MATCH($C800,'Policy Characteristics'!$C:$C,0))),"",INDEX('Policy Characteristics'!G:G,MATCH($C800,'Policy Characteristics'!$C:$C,0)))</f>
        <v>1</v>
      </c>
      <c r="N800" s="233">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28"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1691</v>
      </c>
      <c r="F801" t="s">
        <v>1279</v>
      </c>
      <c r="G801" s="88" t="s">
        <v>1698</v>
      </c>
      <c r="H801" s="15">
        <v>1975</v>
      </c>
      <c r="I801" s="241" t="s">
        <v>43</v>
      </c>
      <c r="J801" s="230"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33">
        <f>IF(ISBLANK(INDEX('Policy Characteristics'!F:F,MATCH($C801,'Policy Characteristics'!$C:$C,0))),"",INDEX('Policy Characteristics'!F:F,MATCH($C801,'Policy Characteristics'!$C:$C,0)))</f>
        <v>0</v>
      </c>
      <c r="M801" s="233">
        <f>IF(ISBLANK(INDEX('Policy Characteristics'!G:G,MATCH($C801,'Policy Characteristics'!$C:$C,0))),"",INDEX('Policy Characteristics'!G:G,MATCH($C801,'Policy Characteristics'!$C:$C,0)))</f>
        <v>1</v>
      </c>
      <c r="N801" s="233">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28"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1692</v>
      </c>
      <c r="F802" t="s">
        <v>1279</v>
      </c>
      <c r="G802" s="88" t="s">
        <v>1699</v>
      </c>
      <c r="H802" s="15">
        <v>1976</v>
      </c>
      <c r="I802" s="241" t="s">
        <v>43</v>
      </c>
      <c r="J802" s="230"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33">
        <f>IF(ISBLANK(INDEX('Policy Characteristics'!F:F,MATCH($C802,'Policy Characteristics'!$C:$C,0))),"",INDEX('Policy Characteristics'!F:F,MATCH($C802,'Policy Characteristics'!$C:$C,0)))</f>
        <v>0</v>
      </c>
      <c r="M802" s="233">
        <f>IF(ISBLANK(INDEX('Policy Characteristics'!G:G,MATCH($C802,'Policy Characteristics'!$C:$C,0))),"",INDEX('Policy Characteristics'!G:G,MATCH($C802,'Policy Characteristics'!$C:$C,0)))</f>
        <v>1</v>
      </c>
      <c r="N802" s="233">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28"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1828</v>
      </c>
      <c r="F803" t="s">
        <v>1279</v>
      </c>
      <c r="G803" s="88" t="s">
        <v>1828</v>
      </c>
      <c r="H803" s="15">
        <v>1977</v>
      </c>
      <c r="I803" s="241" t="s">
        <v>43</v>
      </c>
      <c r="J803" s="230"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33">
        <f>IF(ISBLANK(INDEX('Policy Characteristics'!F:F,MATCH($C803,'Policy Characteristics'!$C:$C,0))),"",INDEX('Policy Characteristics'!F:F,MATCH($C803,'Policy Characteristics'!$C:$C,0)))</f>
        <v>0</v>
      </c>
      <c r="M803" s="233">
        <f>IF(ISBLANK(INDEX('Policy Characteristics'!G:G,MATCH($C803,'Policy Characteristics'!$C:$C,0))),"",INDEX('Policy Characteristics'!G:G,MATCH($C803,'Policy Characteristics'!$C:$C,0)))</f>
        <v>1</v>
      </c>
      <c r="N803" s="233">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28"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1686</v>
      </c>
      <c r="F804" t="s">
        <v>1280</v>
      </c>
      <c r="G804" s="88" t="s">
        <v>1693</v>
      </c>
      <c r="H804" s="15">
        <v>1978</v>
      </c>
      <c r="I804" s="241" t="s">
        <v>43</v>
      </c>
      <c r="J804" s="230"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33">
        <f>IF(ISBLANK(INDEX('Policy Characteristics'!F:F,MATCH($C804,'Policy Characteristics'!$C:$C,0))),"",INDEX('Policy Characteristics'!F:F,MATCH($C804,'Policy Characteristics'!$C:$C,0)))</f>
        <v>0</v>
      </c>
      <c r="M804" s="233">
        <f>IF(ISBLANK(INDEX('Policy Characteristics'!G:G,MATCH($C804,'Policy Characteristics'!$C:$C,0))),"",INDEX('Policy Characteristics'!G:G,MATCH($C804,'Policy Characteristics'!$C:$C,0)))</f>
        <v>1</v>
      </c>
      <c r="N804" s="233">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28"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1687</v>
      </c>
      <c r="F805" t="s">
        <v>1280</v>
      </c>
      <c r="G805" s="88" t="s">
        <v>1694</v>
      </c>
      <c r="H805" s="15">
        <v>1979</v>
      </c>
      <c r="I805" s="241" t="s">
        <v>43</v>
      </c>
      <c r="J805" s="230"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33">
        <f>IF(ISBLANK(INDEX('Policy Characteristics'!F:F,MATCH($C805,'Policy Characteristics'!$C:$C,0))),"",INDEX('Policy Characteristics'!F:F,MATCH($C805,'Policy Characteristics'!$C:$C,0)))</f>
        <v>0</v>
      </c>
      <c r="M805" s="233">
        <f>IF(ISBLANK(INDEX('Policy Characteristics'!G:G,MATCH($C805,'Policy Characteristics'!$C:$C,0))),"",INDEX('Policy Characteristics'!G:G,MATCH($C805,'Policy Characteristics'!$C:$C,0)))</f>
        <v>1</v>
      </c>
      <c r="N805" s="233">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28"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1688</v>
      </c>
      <c r="F806" t="s">
        <v>1280</v>
      </c>
      <c r="G806" s="88" t="s">
        <v>1695</v>
      </c>
      <c r="H806" s="15">
        <v>1980</v>
      </c>
      <c r="I806" s="241" t="s">
        <v>43</v>
      </c>
      <c r="J806" s="230"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33">
        <f>IF(ISBLANK(INDEX('Policy Characteristics'!F:F,MATCH($C806,'Policy Characteristics'!$C:$C,0))),"",INDEX('Policy Characteristics'!F:F,MATCH($C806,'Policy Characteristics'!$C:$C,0)))</f>
        <v>0</v>
      </c>
      <c r="M806" s="233">
        <f>IF(ISBLANK(INDEX('Policy Characteristics'!G:G,MATCH($C806,'Policy Characteristics'!$C:$C,0))),"",INDEX('Policy Characteristics'!G:G,MATCH($C806,'Policy Characteristics'!$C:$C,0)))</f>
        <v>1</v>
      </c>
      <c r="N806" s="233">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28"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1689</v>
      </c>
      <c r="F807" t="s">
        <v>1280</v>
      </c>
      <c r="G807" s="88" t="s">
        <v>1696</v>
      </c>
      <c r="H807" s="15">
        <v>1981</v>
      </c>
      <c r="I807" s="241" t="s">
        <v>43</v>
      </c>
      <c r="J807" s="230"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33">
        <f>IF(ISBLANK(INDEX('Policy Characteristics'!F:F,MATCH($C807,'Policy Characteristics'!$C:$C,0))),"",INDEX('Policy Characteristics'!F:F,MATCH($C807,'Policy Characteristics'!$C:$C,0)))</f>
        <v>0</v>
      </c>
      <c r="M807" s="233">
        <f>IF(ISBLANK(INDEX('Policy Characteristics'!G:G,MATCH($C807,'Policy Characteristics'!$C:$C,0))),"",INDEX('Policy Characteristics'!G:G,MATCH($C807,'Policy Characteristics'!$C:$C,0)))</f>
        <v>1</v>
      </c>
      <c r="N807" s="233">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28"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1690</v>
      </c>
      <c r="F808" t="s">
        <v>1280</v>
      </c>
      <c r="G808" s="88" t="s">
        <v>1697</v>
      </c>
      <c r="H808" s="15">
        <v>1982</v>
      </c>
      <c r="I808" s="241" t="s">
        <v>43</v>
      </c>
      <c r="J808" s="230"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33">
        <f>IF(ISBLANK(INDEX('Policy Characteristics'!F:F,MATCH($C808,'Policy Characteristics'!$C:$C,0))),"",INDEX('Policy Characteristics'!F:F,MATCH($C808,'Policy Characteristics'!$C:$C,0)))</f>
        <v>0</v>
      </c>
      <c r="M808" s="233">
        <f>IF(ISBLANK(INDEX('Policy Characteristics'!G:G,MATCH($C808,'Policy Characteristics'!$C:$C,0))),"",INDEX('Policy Characteristics'!G:G,MATCH($C808,'Policy Characteristics'!$C:$C,0)))</f>
        <v>1</v>
      </c>
      <c r="N808" s="233">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28"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1691</v>
      </c>
      <c r="F809" t="s">
        <v>1280</v>
      </c>
      <c r="G809" s="88" t="s">
        <v>1698</v>
      </c>
      <c r="H809" s="15">
        <v>1983</v>
      </c>
      <c r="I809" s="241" t="s">
        <v>43</v>
      </c>
      <c r="J809" s="230"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33">
        <f>IF(ISBLANK(INDEX('Policy Characteristics'!F:F,MATCH($C809,'Policy Characteristics'!$C:$C,0))),"",INDEX('Policy Characteristics'!F:F,MATCH($C809,'Policy Characteristics'!$C:$C,0)))</f>
        <v>0</v>
      </c>
      <c r="M809" s="233">
        <f>IF(ISBLANK(INDEX('Policy Characteristics'!G:G,MATCH($C809,'Policy Characteristics'!$C:$C,0))),"",INDEX('Policy Characteristics'!G:G,MATCH($C809,'Policy Characteristics'!$C:$C,0)))</f>
        <v>1</v>
      </c>
      <c r="N809" s="233">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28"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1692</v>
      </c>
      <c r="F810" t="s">
        <v>1280</v>
      </c>
      <c r="G810" s="88" t="s">
        <v>1699</v>
      </c>
      <c r="H810" s="15">
        <v>1984</v>
      </c>
      <c r="I810" s="241" t="s">
        <v>43</v>
      </c>
      <c r="J810" s="230"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33">
        <f>IF(ISBLANK(INDEX('Policy Characteristics'!F:F,MATCH($C810,'Policy Characteristics'!$C:$C,0))),"",INDEX('Policy Characteristics'!F:F,MATCH($C810,'Policy Characteristics'!$C:$C,0)))</f>
        <v>0</v>
      </c>
      <c r="M810" s="233">
        <f>IF(ISBLANK(INDEX('Policy Characteristics'!G:G,MATCH($C810,'Policy Characteristics'!$C:$C,0))),"",INDEX('Policy Characteristics'!G:G,MATCH($C810,'Policy Characteristics'!$C:$C,0)))</f>
        <v>1</v>
      </c>
      <c r="N810" s="233">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28"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1828</v>
      </c>
      <c r="F811" t="s">
        <v>1280</v>
      </c>
      <c r="G811" s="88" t="s">
        <v>1828</v>
      </c>
      <c r="H811" s="15">
        <v>1985</v>
      </c>
      <c r="I811" s="241" t="s">
        <v>43</v>
      </c>
      <c r="J811" s="230"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33">
        <f>IF(ISBLANK(INDEX('Policy Characteristics'!F:F,MATCH($C811,'Policy Characteristics'!$C:$C,0))),"",INDEX('Policy Characteristics'!F:F,MATCH($C811,'Policy Characteristics'!$C:$C,0)))</f>
        <v>0</v>
      </c>
      <c r="M811" s="233">
        <f>IF(ISBLANK(INDEX('Policy Characteristics'!G:G,MATCH($C811,'Policy Characteristics'!$C:$C,0))),"",INDEX('Policy Characteristics'!G:G,MATCH($C811,'Policy Characteristics'!$C:$C,0)))</f>
        <v>1</v>
      </c>
      <c r="N811" s="233">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28"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1686</v>
      </c>
      <c r="F812" t="s">
        <v>1281</v>
      </c>
      <c r="G812" s="88" t="s">
        <v>1693</v>
      </c>
      <c r="H812" s="15">
        <v>1986</v>
      </c>
      <c r="I812" s="241" t="s">
        <v>43</v>
      </c>
      <c r="J812" s="230"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33">
        <f>IF(ISBLANK(INDEX('Policy Characteristics'!F:F,MATCH($C812,'Policy Characteristics'!$C:$C,0))),"",INDEX('Policy Characteristics'!F:F,MATCH($C812,'Policy Characteristics'!$C:$C,0)))</f>
        <v>0</v>
      </c>
      <c r="M812" s="233">
        <f>IF(ISBLANK(INDEX('Policy Characteristics'!G:G,MATCH($C812,'Policy Characteristics'!$C:$C,0))),"",INDEX('Policy Characteristics'!G:G,MATCH($C812,'Policy Characteristics'!$C:$C,0)))</f>
        <v>1</v>
      </c>
      <c r="N812" s="233">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28"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1687</v>
      </c>
      <c r="F813" t="s">
        <v>1281</v>
      </c>
      <c r="G813" s="88" t="s">
        <v>1694</v>
      </c>
      <c r="H813" s="15">
        <v>1987</v>
      </c>
      <c r="I813" s="241" t="s">
        <v>43</v>
      </c>
      <c r="J813" s="230"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33">
        <f>IF(ISBLANK(INDEX('Policy Characteristics'!F:F,MATCH($C813,'Policy Characteristics'!$C:$C,0))),"",INDEX('Policy Characteristics'!F:F,MATCH($C813,'Policy Characteristics'!$C:$C,0)))</f>
        <v>0</v>
      </c>
      <c r="M813" s="233">
        <f>IF(ISBLANK(INDEX('Policy Characteristics'!G:G,MATCH($C813,'Policy Characteristics'!$C:$C,0))),"",INDEX('Policy Characteristics'!G:G,MATCH($C813,'Policy Characteristics'!$C:$C,0)))</f>
        <v>1</v>
      </c>
      <c r="N813" s="233">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28"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1688</v>
      </c>
      <c r="F814" t="s">
        <v>1281</v>
      </c>
      <c r="G814" s="88" t="s">
        <v>1695</v>
      </c>
      <c r="H814" s="15">
        <v>1988</v>
      </c>
      <c r="I814" s="241" t="s">
        <v>43</v>
      </c>
      <c r="J814" s="230"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33">
        <f>IF(ISBLANK(INDEX('Policy Characteristics'!F:F,MATCH($C814,'Policy Characteristics'!$C:$C,0))),"",INDEX('Policy Characteristics'!F:F,MATCH($C814,'Policy Characteristics'!$C:$C,0)))</f>
        <v>0</v>
      </c>
      <c r="M814" s="233">
        <f>IF(ISBLANK(INDEX('Policy Characteristics'!G:G,MATCH($C814,'Policy Characteristics'!$C:$C,0))),"",INDEX('Policy Characteristics'!G:G,MATCH($C814,'Policy Characteristics'!$C:$C,0)))</f>
        <v>1</v>
      </c>
      <c r="N814" s="233">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28"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1689</v>
      </c>
      <c r="F815" t="s">
        <v>1281</v>
      </c>
      <c r="G815" s="88" t="s">
        <v>1696</v>
      </c>
      <c r="H815" s="15">
        <v>1989</v>
      </c>
      <c r="I815" s="241" t="s">
        <v>43</v>
      </c>
      <c r="J815" s="230"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33">
        <f>IF(ISBLANK(INDEX('Policy Characteristics'!F:F,MATCH($C815,'Policy Characteristics'!$C:$C,0))),"",INDEX('Policy Characteristics'!F:F,MATCH($C815,'Policy Characteristics'!$C:$C,0)))</f>
        <v>0</v>
      </c>
      <c r="M815" s="233">
        <f>IF(ISBLANK(INDEX('Policy Characteristics'!G:G,MATCH($C815,'Policy Characteristics'!$C:$C,0))),"",INDEX('Policy Characteristics'!G:G,MATCH($C815,'Policy Characteristics'!$C:$C,0)))</f>
        <v>1</v>
      </c>
      <c r="N815" s="233">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28"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1690</v>
      </c>
      <c r="F816" t="s">
        <v>1281</v>
      </c>
      <c r="G816" s="88" t="s">
        <v>1697</v>
      </c>
      <c r="H816" s="15">
        <v>1990</v>
      </c>
      <c r="I816" s="241" t="s">
        <v>43</v>
      </c>
      <c r="J816" s="230"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33">
        <f>IF(ISBLANK(INDEX('Policy Characteristics'!F:F,MATCH($C816,'Policy Characteristics'!$C:$C,0))),"",INDEX('Policy Characteristics'!F:F,MATCH($C816,'Policy Characteristics'!$C:$C,0)))</f>
        <v>0</v>
      </c>
      <c r="M816" s="233">
        <f>IF(ISBLANK(INDEX('Policy Characteristics'!G:G,MATCH($C816,'Policy Characteristics'!$C:$C,0))),"",INDEX('Policy Characteristics'!G:G,MATCH($C816,'Policy Characteristics'!$C:$C,0)))</f>
        <v>1</v>
      </c>
      <c r="N816" s="233">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28"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1691</v>
      </c>
      <c r="F817" t="s">
        <v>1281</v>
      </c>
      <c r="G817" s="88" t="s">
        <v>1698</v>
      </c>
      <c r="H817" s="15">
        <v>1991</v>
      </c>
      <c r="I817" s="241" t="s">
        <v>43</v>
      </c>
      <c r="J817" s="230"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33">
        <f>IF(ISBLANK(INDEX('Policy Characteristics'!F:F,MATCH($C817,'Policy Characteristics'!$C:$C,0))),"",INDEX('Policy Characteristics'!F:F,MATCH($C817,'Policy Characteristics'!$C:$C,0)))</f>
        <v>0</v>
      </c>
      <c r="M817" s="233">
        <f>IF(ISBLANK(INDEX('Policy Characteristics'!G:G,MATCH($C817,'Policy Characteristics'!$C:$C,0))),"",INDEX('Policy Characteristics'!G:G,MATCH($C817,'Policy Characteristics'!$C:$C,0)))</f>
        <v>1</v>
      </c>
      <c r="N817" s="233">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28"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1692</v>
      </c>
      <c r="F818" t="s">
        <v>1281</v>
      </c>
      <c r="G818" s="88" t="s">
        <v>1699</v>
      </c>
      <c r="H818" s="15">
        <v>1992</v>
      </c>
      <c r="I818" s="241" t="s">
        <v>43</v>
      </c>
      <c r="J818" s="230"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33">
        <f>IF(ISBLANK(INDEX('Policy Characteristics'!F:F,MATCH($C818,'Policy Characteristics'!$C:$C,0))),"",INDEX('Policy Characteristics'!F:F,MATCH($C818,'Policy Characteristics'!$C:$C,0)))</f>
        <v>0</v>
      </c>
      <c r="M818" s="233">
        <f>IF(ISBLANK(INDEX('Policy Characteristics'!G:G,MATCH($C818,'Policy Characteristics'!$C:$C,0))),"",INDEX('Policy Characteristics'!G:G,MATCH($C818,'Policy Characteristics'!$C:$C,0)))</f>
        <v>1</v>
      </c>
      <c r="N818" s="233">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28"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1828</v>
      </c>
      <c r="F819" t="s">
        <v>1281</v>
      </c>
      <c r="G819" s="88" t="s">
        <v>1828</v>
      </c>
      <c r="H819" s="15">
        <v>1993</v>
      </c>
      <c r="I819" s="241" t="s">
        <v>43</v>
      </c>
      <c r="J819" s="230"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33">
        <f>IF(ISBLANK(INDEX('Policy Characteristics'!F:F,MATCH($C819,'Policy Characteristics'!$C:$C,0))),"",INDEX('Policy Characteristics'!F:F,MATCH($C819,'Policy Characteristics'!$C:$C,0)))</f>
        <v>0</v>
      </c>
      <c r="M819" s="233">
        <f>IF(ISBLANK(INDEX('Policy Characteristics'!G:G,MATCH($C819,'Policy Characteristics'!$C:$C,0))),"",INDEX('Policy Characteristics'!G:G,MATCH($C819,'Policy Characteristics'!$C:$C,0)))</f>
        <v>1</v>
      </c>
      <c r="N819" s="233">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28"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1686</v>
      </c>
      <c r="F820" t="s">
        <v>1282</v>
      </c>
      <c r="G820" s="88" t="s">
        <v>1693</v>
      </c>
      <c r="H820" s="15">
        <v>1994</v>
      </c>
      <c r="I820" s="241" t="s">
        <v>43</v>
      </c>
      <c r="J820" s="230"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33">
        <f>IF(ISBLANK(INDEX('Policy Characteristics'!F:F,MATCH($C820,'Policy Characteristics'!$C:$C,0))),"",INDEX('Policy Characteristics'!F:F,MATCH($C820,'Policy Characteristics'!$C:$C,0)))</f>
        <v>0</v>
      </c>
      <c r="M820" s="233">
        <f>IF(ISBLANK(INDEX('Policy Characteristics'!G:G,MATCH($C820,'Policy Characteristics'!$C:$C,0))),"",INDEX('Policy Characteristics'!G:G,MATCH($C820,'Policy Characteristics'!$C:$C,0)))</f>
        <v>1</v>
      </c>
      <c r="N820" s="233">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28"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1687</v>
      </c>
      <c r="F821" t="s">
        <v>1282</v>
      </c>
      <c r="G821" s="88" t="s">
        <v>1694</v>
      </c>
      <c r="H821" s="15">
        <v>1995</v>
      </c>
      <c r="I821" s="241" t="s">
        <v>43</v>
      </c>
      <c r="J821" s="230"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33">
        <f>IF(ISBLANK(INDEX('Policy Characteristics'!F:F,MATCH($C821,'Policy Characteristics'!$C:$C,0))),"",INDEX('Policy Characteristics'!F:F,MATCH($C821,'Policy Characteristics'!$C:$C,0)))</f>
        <v>0</v>
      </c>
      <c r="M821" s="233">
        <f>IF(ISBLANK(INDEX('Policy Characteristics'!G:G,MATCH($C821,'Policy Characteristics'!$C:$C,0))),"",INDEX('Policy Characteristics'!G:G,MATCH($C821,'Policy Characteristics'!$C:$C,0)))</f>
        <v>1</v>
      </c>
      <c r="N821" s="233">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28"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1688</v>
      </c>
      <c r="F822" t="s">
        <v>1282</v>
      </c>
      <c r="G822" s="88" t="s">
        <v>1695</v>
      </c>
      <c r="H822" s="15">
        <v>1996</v>
      </c>
      <c r="I822" s="241" t="s">
        <v>43</v>
      </c>
      <c r="J822" s="230"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33">
        <f>IF(ISBLANK(INDEX('Policy Characteristics'!F:F,MATCH($C822,'Policy Characteristics'!$C:$C,0))),"",INDEX('Policy Characteristics'!F:F,MATCH($C822,'Policy Characteristics'!$C:$C,0)))</f>
        <v>0</v>
      </c>
      <c r="M822" s="233">
        <f>IF(ISBLANK(INDEX('Policy Characteristics'!G:G,MATCH($C822,'Policy Characteristics'!$C:$C,0))),"",INDEX('Policy Characteristics'!G:G,MATCH($C822,'Policy Characteristics'!$C:$C,0)))</f>
        <v>1</v>
      </c>
      <c r="N822" s="233">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28"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1689</v>
      </c>
      <c r="F823" t="s">
        <v>1282</v>
      </c>
      <c r="G823" s="88" t="s">
        <v>1696</v>
      </c>
      <c r="H823" s="15">
        <v>1997</v>
      </c>
      <c r="I823" s="241" t="s">
        <v>43</v>
      </c>
      <c r="J823" s="230"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33">
        <f>IF(ISBLANK(INDEX('Policy Characteristics'!F:F,MATCH($C823,'Policy Characteristics'!$C:$C,0))),"",INDEX('Policy Characteristics'!F:F,MATCH($C823,'Policy Characteristics'!$C:$C,0)))</f>
        <v>0</v>
      </c>
      <c r="M823" s="233">
        <f>IF(ISBLANK(INDEX('Policy Characteristics'!G:G,MATCH($C823,'Policy Characteristics'!$C:$C,0))),"",INDEX('Policy Characteristics'!G:G,MATCH($C823,'Policy Characteristics'!$C:$C,0)))</f>
        <v>1</v>
      </c>
      <c r="N823" s="233">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28"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1690</v>
      </c>
      <c r="F824" t="s">
        <v>1282</v>
      </c>
      <c r="G824" s="88" t="s">
        <v>1697</v>
      </c>
      <c r="H824" s="15">
        <v>1998</v>
      </c>
      <c r="I824" s="241" t="s">
        <v>43</v>
      </c>
      <c r="J824" s="230"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33">
        <f>IF(ISBLANK(INDEX('Policy Characteristics'!F:F,MATCH($C824,'Policy Characteristics'!$C:$C,0))),"",INDEX('Policy Characteristics'!F:F,MATCH($C824,'Policy Characteristics'!$C:$C,0)))</f>
        <v>0</v>
      </c>
      <c r="M824" s="233">
        <f>IF(ISBLANK(INDEX('Policy Characteristics'!G:G,MATCH($C824,'Policy Characteristics'!$C:$C,0))),"",INDEX('Policy Characteristics'!G:G,MATCH($C824,'Policy Characteristics'!$C:$C,0)))</f>
        <v>1</v>
      </c>
      <c r="N824" s="233">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28"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1691</v>
      </c>
      <c r="F825" t="s">
        <v>1282</v>
      </c>
      <c r="G825" s="88" t="s">
        <v>1698</v>
      </c>
      <c r="H825" s="15">
        <v>1999</v>
      </c>
      <c r="I825" s="241" t="s">
        <v>43</v>
      </c>
      <c r="J825" s="230"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33">
        <f>IF(ISBLANK(INDEX('Policy Characteristics'!F:F,MATCH($C825,'Policy Characteristics'!$C:$C,0))),"",INDEX('Policy Characteristics'!F:F,MATCH($C825,'Policy Characteristics'!$C:$C,0)))</f>
        <v>0</v>
      </c>
      <c r="M825" s="233">
        <f>IF(ISBLANK(INDEX('Policy Characteristics'!G:G,MATCH($C825,'Policy Characteristics'!$C:$C,0))),"",INDEX('Policy Characteristics'!G:G,MATCH($C825,'Policy Characteristics'!$C:$C,0)))</f>
        <v>1</v>
      </c>
      <c r="N825" s="233">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28"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1692</v>
      </c>
      <c r="F826" t="s">
        <v>1282</v>
      </c>
      <c r="G826" s="88" t="s">
        <v>1699</v>
      </c>
      <c r="H826" s="15">
        <v>2000</v>
      </c>
      <c r="I826" s="241" t="s">
        <v>43</v>
      </c>
      <c r="J826" s="230"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33">
        <f>IF(ISBLANK(INDEX('Policy Characteristics'!F:F,MATCH($C826,'Policy Characteristics'!$C:$C,0))),"",INDEX('Policy Characteristics'!F:F,MATCH($C826,'Policy Characteristics'!$C:$C,0)))</f>
        <v>0</v>
      </c>
      <c r="M826" s="233">
        <f>IF(ISBLANK(INDEX('Policy Characteristics'!G:G,MATCH($C826,'Policy Characteristics'!$C:$C,0))),"",INDEX('Policy Characteristics'!G:G,MATCH($C826,'Policy Characteristics'!$C:$C,0)))</f>
        <v>1</v>
      </c>
      <c r="N826" s="233">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28"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1828</v>
      </c>
      <c r="F827" t="s">
        <v>1282</v>
      </c>
      <c r="G827" s="88" t="s">
        <v>1828</v>
      </c>
      <c r="H827" s="15">
        <v>2001</v>
      </c>
      <c r="I827" s="241" t="s">
        <v>43</v>
      </c>
      <c r="J827" s="230"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33">
        <f>IF(ISBLANK(INDEX('Policy Characteristics'!F:F,MATCH($C827,'Policy Characteristics'!$C:$C,0))),"",INDEX('Policy Characteristics'!F:F,MATCH($C827,'Policy Characteristics'!$C:$C,0)))</f>
        <v>0</v>
      </c>
      <c r="M827" s="233">
        <f>IF(ISBLANK(INDEX('Policy Characteristics'!G:G,MATCH($C827,'Policy Characteristics'!$C:$C,0))),"",INDEX('Policy Characteristics'!G:G,MATCH($C827,'Policy Characteristics'!$C:$C,0)))</f>
        <v>1</v>
      </c>
      <c r="N827" s="233">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28"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1686</v>
      </c>
      <c r="F828" t="s">
        <v>1283</v>
      </c>
      <c r="G828" s="88" t="s">
        <v>1693</v>
      </c>
      <c r="H828" s="15">
        <v>2002</v>
      </c>
      <c r="I828" s="241" t="s">
        <v>43</v>
      </c>
      <c r="J828" s="230"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33">
        <f>IF(ISBLANK(INDEX('Policy Characteristics'!F:F,MATCH($C828,'Policy Characteristics'!$C:$C,0))),"",INDEX('Policy Characteristics'!F:F,MATCH($C828,'Policy Characteristics'!$C:$C,0)))</f>
        <v>0</v>
      </c>
      <c r="M828" s="233">
        <f>IF(ISBLANK(INDEX('Policy Characteristics'!G:G,MATCH($C828,'Policy Characteristics'!$C:$C,0))),"",INDEX('Policy Characteristics'!G:G,MATCH($C828,'Policy Characteristics'!$C:$C,0)))</f>
        <v>1</v>
      </c>
      <c r="N828" s="233">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28"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1687</v>
      </c>
      <c r="F829" t="s">
        <v>1283</v>
      </c>
      <c r="G829" s="88" t="s">
        <v>1694</v>
      </c>
      <c r="H829" s="15">
        <v>2003</v>
      </c>
      <c r="I829" s="241" t="s">
        <v>43</v>
      </c>
      <c r="J829" s="230"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33">
        <f>IF(ISBLANK(INDEX('Policy Characteristics'!F:F,MATCH($C829,'Policy Characteristics'!$C:$C,0))),"",INDEX('Policy Characteristics'!F:F,MATCH($C829,'Policy Characteristics'!$C:$C,0)))</f>
        <v>0</v>
      </c>
      <c r="M829" s="233">
        <f>IF(ISBLANK(INDEX('Policy Characteristics'!G:G,MATCH($C829,'Policy Characteristics'!$C:$C,0))),"",INDEX('Policy Characteristics'!G:G,MATCH($C829,'Policy Characteristics'!$C:$C,0)))</f>
        <v>1</v>
      </c>
      <c r="N829" s="233">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28"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1688</v>
      </c>
      <c r="F830" t="s">
        <v>1283</v>
      </c>
      <c r="G830" s="88" t="s">
        <v>1695</v>
      </c>
      <c r="H830" s="15">
        <v>2004</v>
      </c>
      <c r="I830" s="241" t="s">
        <v>43</v>
      </c>
      <c r="J830" s="230"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33">
        <f>IF(ISBLANK(INDEX('Policy Characteristics'!F:F,MATCH($C830,'Policy Characteristics'!$C:$C,0))),"",INDEX('Policy Characteristics'!F:F,MATCH($C830,'Policy Characteristics'!$C:$C,0)))</f>
        <v>0</v>
      </c>
      <c r="M830" s="233">
        <f>IF(ISBLANK(INDEX('Policy Characteristics'!G:G,MATCH($C830,'Policy Characteristics'!$C:$C,0))),"",INDEX('Policy Characteristics'!G:G,MATCH($C830,'Policy Characteristics'!$C:$C,0)))</f>
        <v>1</v>
      </c>
      <c r="N830" s="233">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28"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1689</v>
      </c>
      <c r="F831" t="s">
        <v>1283</v>
      </c>
      <c r="G831" s="88" t="s">
        <v>1696</v>
      </c>
      <c r="H831" s="15">
        <v>2005</v>
      </c>
      <c r="I831" s="241" t="s">
        <v>43</v>
      </c>
      <c r="J831" s="230"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33">
        <f>IF(ISBLANK(INDEX('Policy Characteristics'!F:F,MATCH($C831,'Policy Characteristics'!$C:$C,0))),"",INDEX('Policy Characteristics'!F:F,MATCH($C831,'Policy Characteristics'!$C:$C,0)))</f>
        <v>0</v>
      </c>
      <c r="M831" s="233">
        <f>IF(ISBLANK(INDEX('Policy Characteristics'!G:G,MATCH($C831,'Policy Characteristics'!$C:$C,0))),"",INDEX('Policy Characteristics'!G:G,MATCH($C831,'Policy Characteristics'!$C:$C,0)))</f>
        <v>1</v>
      </c>
      <c r="N831" s="233">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28"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1690</v>
      </c>
      <c r="F832" t="s">
        <v>1283</v>
      </c>
      <c r="G832" s="88" t="s">
        <v>1697</v>
      </c>
      <c r="H832" s="15">
        <v>2006</v>
      </c>
      <c r="I832" s="241" t="s">
        <v>43</v>
      </c>
      <c r="J832" s="230"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33">
        <f>IF(ISBLANK(INDEX('Policy Characteristics'!F:F,MATCH($C832,'Policy Characteristics'!$C:$C,0))),"",INDEX('Policy Characteristics'!F:F,MATCH($C832,'Policy Characteristics'!$C:$C,0)))</f>
        <v>0</v>
      </c>
      <c r="M832" s="233">
        <f>IF(ISBLANK(INDEX('Policy Characteristics'!G:G,MATCH($C832,'Policy Characteristics'!$C:$C,0))),"",INDEX('Policy Characteristics'!G:G,MATCH($C832,'Policy Characteristics'!$C:$C,0)))</f>
        <v>1</v>
      </c>
      <c r="N832" s="233">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28"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1691</v>
      </c>
      <c r="F833" t="s">
        <v>1283</v>
      </c>
      <c r="G833" s="88" t="s">
        <v>1698</v>
      </c>
      <c r="H833" s="15">
        <v>2007</v>
      </c>
      <c r="I833" s="241" t="s">
        <v>43</v>
      </c>
      <c r="J833" s="230"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33">
        <f>IF(ISBLANK(INDEX('Policy Characteristics'!F:F,MATCH($C833,'Policy Characteristics'!$C:$C,0))),"",INDEX('Policy Characteristics'!F:F,MATCH($C833,'Policy Characteristics'!$C:$C,0)))</f>
        <v>0</v>
      </c>
      <c r="M833" s="233">
        <f>IF(ISBLANK(INDEX('Policy Characteristics'!G:G,MATCH($C833,'Policy Characteristics'!$C:$C,0))),"",INDEX('Policy Characteristics'!G:G,MATCH($C833,'Policy Characteristics'!$C:$C,0)))</f>
        <v>1</v>
      </c>
      <c r="N833" s="233">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28"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1692</v>
      </c>
      <c r="F834" t="s">
        <v>1283</v>
      </c>
      <c r="G834" s="88" t="s">
        <v>1699</v>
      </c>
      <c r="H834" s="15">
        <v>2008</v>
      </c>
      <c r="I834" s="241" t="s">
        <v>43</v>
      </c>
      <c r="J834" s="230"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33">
        <f>IF(ISBLANK(INDEX('Policy Characteristics'!F:F,MATCH($C834,'Policy Characteristics'!$C:$C,0))),"",INDEX('Policy Characteristics'!F:F,MATCH($C834,'Policy Characteristics'!$C:$C,0)))</f>
        <v>0</v>
      </c>
      <c r="M834" s="233">
        <f>IF(ISBLANK(INDEX('Policy Characteristics'!G:G,MATCH($C834,'Policy Characteristics'!$C:$C,0))),"",INDEX('Policy Characteristics'!G:G,MATCH($C834,'Policy Characteristics'!$C:$C,0)))</f>
        <v>1</v>
      </c>
      <c r="N834" s="233">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28"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1828</v>
      </c>
      <c r="F835" t="s">
        <v>1283</v>
      </c>
      <c r="G835" s="88" t="s">
        <v>1828</v>
      </c>
      <c r="H835" s="15">
        <v>2009</v>
      </c>
      <c r="I835" s="241" t="s">
        <v>43</v>
      </c>
      <c r="J835" s="230"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33">
        <f>IF(ISBLANK(INDEX('Policy Characteristics'!F:F,MATCH($C835,'Policy Characteristics'!$C:$C,0))),"",INDEX('Policy Characteristics'!F:F,MATCH($C835,'Policy Characteristics'!$C:$C,0)))</f>
        <v>0</v>
      </c>
      <c r="M835" s="233">
        <f>IF(ISBLANK(INDEX('Policy Characteristics'!G:G,MATCH($C835,'Policy Characteristics'!$C:$C,0))),"",INDEX('Policy Characteristics'!G:G,MATCH($C835,'Policy Characteristics'!$C:$C,0)))</f>
        <v>1</v>
      </c>
      <c r="N835" s="233">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28"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1686</v>
      </c>
      <c r="F836" t="s">
        <v>1284</v>
      </c>
      <c r="G836" s="88" t="s">
        <v>1693</v>
      </c>
      <c r="H836" s="15">
        <v>2010</v>
      </c>
      <c r="I836" s="241" t="s">
        <v>43</v>
      </c>
      <c r="J836" s="230"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33">
        <f>IF(ISBLANK(INDEX('Policy Characteristics'!F:F,MATCH($C836,'Policy Characteristics'!$C:$C,0))),"",INDEX('Policy Characteristics'!F:F,MATCH($C836,'Policy Characteristics'!$C:$C,0)))</f>
        <v>0</v>
      </c>
      <c r="M836" s="233">
        <f>IF(ISBLANK(INDEX('Policy Characteristics'!G:G,MATCH($C836,'Policy Characteristics'!$C:$C,0))),"",INDEX('Policy Characteristics'!G:G,MATCH($C836,'Policy Characteristics'!$C:$C,0)))</f>
        <v>1</v>
      </c>
      <c r="N836" s="233">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28"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1687</v>
      </c>
      <c r="F837" t="s">
        <v>1284</v>
      </c>
      <c r="G837" s="88" t="s">
        <v>1694</v>
      </c>
      <c r="H837" s="15">
        <v>2011</v>
      </c>
      <c r="I837" s="241" t="s">
        <v>43</v>
      </c>
      <c r="J837" s="230"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33">
        <f>IF(ISBLANK(INDEX('Policy Characteristics'!F:F,MATCH($C837,'Policy Characteristics'!$C:$C,0))),"",INDEX('Policy Characteristics'!F:F,MATCH($C837,'Policy Characteristics'!$C:$C,0)))</f>
        <v>0</v>
      </c>
      <c r="M837" s="233">
        <f>IF(ISBLANK(INDEX('Policy Characteristics'!G:G,MATCH($C837,'Policy Characteristics'!$C:$C,0))),"",INDEX('Policy Characteristics'!G:G,MATCH($C837,'Policy Characteristics'!$C:$C,0)))</f>
        <v>1</v>
      </c>
      <c r="N837" s="233">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28"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1688</v>
      </c>
      <c r="F838" t="s">
        <v>1284</v>
      </c>
      <c r="G838" s="88" t="s">
        <v>1695</v>
      </c>
      <c r="H838" s="15">
        <v>2012</v>
      </c>
      <c r="I838" s="241" t="s">
        <v>43</v>
      </c>
      <c r="J838" s="230"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33">
        <f>IF(ISBLANK(INDEX('Policy Characteristics'!F:F,MATCH($C838,'Policy Characteristics'!$C:$C,0))),"",INDEX('Policy Characteristics'!F:F,MATCH($C838,'Policy Characteristics'!$C:$C,0)))</f>
        <v>0</v>
      </c>
      <c r="M838" s="233">
        <f>IF(ISBLANK(INDEX('Policy Characteristics'!G:G,MATCH($C838,'Policy Characteristics'!$C:$C,0))),"",INDEX('Policy Characteristics'!G:G,MATCH($C838,'Policy Characteristics'!$C:$C,0)))</f>
        <v>1</v>
      </c>
      <c r="N838" s="233">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28"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1689</v>
      </c>
      <c r="F839" t="s">
        <v>1284</v>
      </c>
      <c r="G839" s="88" t="s">
        <v>1696</v>
      </c>
      <c r="H839" s="15">
        <v>2013</v>
      </c>
      <c r="I839" s="241" t="s">
        <v>43</v>
      </c>
      <c r="J839" s="230"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33">
        <f>IF(ISBLANK(INDEX('Policy Characteristics'!F:F,MATCH($C839,'Policy Characteristics'!$C:$C,0))),"",INDEX('Policy Characteristics'!F:F,MATCH($C839,'Policy Characteristics'!$C:$C,0)))</f>
        <v>0</v>
      </c>
      <c r="M839" s="233">
        <f>IF(ISBLANK(INDEX('Policy Characteristics'!G:G,MATCH($C839,'Policy Characteristics'!$C:$C,0))),"",INDEX('Policy Characteristics'!G:G,MATCH($C839,'Policy Characteristics'!$C:$C,0)))</f>
        <v>1</v>
      </c>
      <c r="N839" s="233">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28"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1690</v>
      </c>
      <c r="F840" t="s">
        <v>1284</v>
      </c>
      <c r="G840" s="88" t="s">
        <v>1697</v>
      </c>
      <c r="H840" s="15">
        <v>2014</v>
      </c>
      <c r="I840" s="241" t="s">
        <v>43</v>
      </c>
      <c r="J840" s="230"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33">
        <f>IF(ISBLANK(INDEX('Policy Characteristics'!F:F,MATCH($C840,'Policy Characteristics'!$C:$C,0))),"",INDEX('Policy Characteristics'!F:F,MATCH($C840,'Policy Characteristics'!$C:$C,0)))</f>
        <v>0</v>
      </c>
      <c r="M840" s="233">
        <f>IF(ISBLANK(INDEX('Policy Characteristics'!G:G,MATCH($C840,'Policy Characteristics'!$C:$C,0))),"",INDEX('Policy Characteristics'!G:G,MATCH($C840,'Policy Characteristics'!$C:$C,0)))</f>
        <v>1</v>
      </c>
      <c r="N840" s="233">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28"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1691</v>
      </c>
      <c r="F841" t="s">
        <v>1284</v>
      </c>
      <c r="G841" s="88" t="s">
        <v>1698</v>
      </c>
      <c r="H841" s="15">
        <v>2015</v>
      </c>
      <c r="I841" s="241" t="s">
        <v>43</v>
      </c>
      <c r="J841" s="230"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33">
        <f>IF(ISBLANK(INDEX('Policy Characteristics'!F:F,MATCH($C841,'Policy Characteristics'!$C:$C,0))),"",INDEX('Policy Characteristics'!F:F,MATCH($C841,'Policy Characteristics'!$C:$C,0)))</f>
        <v>0</v>
      </c>
      <c r="M841" s="233">
        <f>IF(ISBLANK(INDEX('Policy Characteristics'!G:G,MATCH($C841,'Policy Characteristics'!$C:$C,0))),"",INDEX('Policy Characteristics'!G:G,MATCH($C841,'Policy Characteristics'!$C:$C,0)))</f>
        <v>1</v>
      </c>
      <c r="N841" s="233">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28"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1692</v>
      </c>
      <c r="F842" t="s">
        <v>1284</v>
      </c>
      <c r="G842" s="88" t="s">
        <v>1699</v>
      </c>
      <c r="H842" s="15">
        <v>2016</v>
      </c>
      <c r="I842" s="241" t="s">
        <v>43</v>
      </c>
      <c r="J842" s="230"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33">
        <f>IF(ISBLANK(INDEX('Policy Characteristics'!F:F,MATCH($C842,'Policy Characteristics'!$C:$C,0))),"",INDEX('Policy Characteristics'!F:F,MATCH($C842,'Policy Characteristics'!$C:$C,0)))</f>
        <v>0</v>
      </c>
      <c r="M842" s="233">
        <f>IF(ISBLANK(INDEX('Policy Characteristics'!G:G,MATCH($C842,'Policy Characteristics'!$C:$C,0))),"",INDEX('Policy Characteristics'!G:G,MATCH($C842,'Policy Characteristics'!$C:$C,0)))</f>
        <v>1</v>
      </c>
      <c r="N842" s="233">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28"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1828</v>
      </c>
      <c r="F843" t="s">
        <v>1284</v>
      </c>
      <c r="G843" s="88" t="s">
        <v>1828</v>
      </c>
      <c r="H843" s="15">
        <v>2017</v>
      </c>
      <c r="I843" s="241" t="s">
        <v>43</v>
      </c>
      <c r="J843" s="230"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33">
        <f>IF(ISBLANK(INDEX('Policy Characteristics'!F:F,MATCH($C843,'Policy Characteristics'!$C:$C,0))),"",INDEX('Policy Characteristics'!F:F,MATCH($C843,'Policy Characteristics'!$C:$C,0)))</f>
        <v>0</v>
      </c>
      <c r="M843" s="233">
        <f>IF(ISBLANK(INDEX('Policy Characteristics'!G:G,MATCH($C843,'Policy Characteristics'!$C:$C,0))),"",INDEX('Policy Characteristics'!G:G,MATCH($C843,'Policy Characteristics'!$C:$C,0)))</f>
        <v>1</v>
      </c>
      <c r="N843" s="233">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28"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1686</v>
      </c>
      <c r="F844" t="s">
        <v>1326</v>
      </c>
      <c r="G844" s="88" t="s">
        <v>1693</v>
      </c>
      <c r="H844" s="15">
        <v>2018</v>
      </c>
      <c r="I844" s="241" t="s">
        <v>43</v>
      </c>
      <c r="J844" s="230"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33">
        <f>IF(ISBLANK(INDEX('Policy Characteristics'!F:F,MATCH($C844,'Policy Characteristics'!$C:$C,0))),"",INDEX('Policy Characteristics'!F:F,MATCH($C844,'Policy Characteristics'!$C:$C,0)))</f>
        <v>0</v>
      </c>
      <c r="M844" s="233">
        <f>IF(ISBLANK(INDEX('Policy Characteristics'!G:G,MATCH($C844,'Policy Characteristics'!$C:$C,0))),"",INDEX('Policy Characteristics'!G:G,MATCH($C844,'Policy Characteristics'!$C:$C,0)))</f>
        <v>1</v>
      </c>
      <c r="N844" s="233">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28"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1687</v>
      </c>
      <c r="F845" t="s">
        <v>1326</v>
      </c>
      <c r="G845" s="88" t="s">
        <v>1694</v>
      </c>
      <c r="H845" s="15">
        <v>2019</v>
      </c>
      <c r="I845" s="241" t="s">
        <v>43</v>
      </c>
      <c r="J845" s="230"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33">
        <f>IF(ISBLANK(INDEX('Policy Characteristics'!F:F,MATCH($C845,'Policy Characteristics'!$C:$C,0))),"",INDEX('Policy Characteristics'!F:F,MATCH($C845,'Policy Characteristics'!$C:$C,0)))</f>
        <v>0</v>
      </c>
      <c r="M845" s="233">
        <f>IF(ISBLANK(INDEX('Policy Characteristics'!G:G,MATCH($C845,'Policy Characteristics'!$C:$C,0))),"",INDEX('Policy Characteristics'!G:G,MATCH($C845,'Policy Characteristics'!$C:$C,0)))</f>
        <v>1</v>
      </c>
      <c r="N845" s="233">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28"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1688</v>
      </c>
      <c r="F846" t="s">
        <v>1326</v>
      </c>
      <c r="G846" s="88" t="s">
        <v>1695</v>
      </c>
      <c r="H846" s="15">
        <v>2020</v>
      </c>
      <c r="I846" s="241" t="s">
        <v>43</v>
      </c>
      <c r="J846" s="230"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33">
        <f>IF(ISBLANK(INDEX('Policy Characteristics'!F:F,MATCH($C846,'Policy Characteristics'!$C:$C,0))),"",INDEX('Policy Characteristics'!F:F,MATCH($C846,'Policy Characteristics'!$C:$C,0)))</f>
        <v>0</v>
      </c>
      <c r="M846" s="233">
        <f>IF(ISBLANK(INDEX('Policy Characteristics'!G:G,MATCH($C846,'Policy Characteristics'!$C:$C,0))),"",INDEX('Policy Characteristics'!G:G,MATCH($C846,'Policy Characteristics'!$C:$C,0)))</f>
        <v>1</v>
      </c>
      <c r="N846" s="233">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28"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1689</v>
      </c>
      <c r="F847" t="s">
        <v>1326</v>
      </c>
      <c r="G847" s="88" t="s">
        <v>1696</v>
      </c>
      <c r="H847" s="15">
        <v>2021</v>
      </c>
      <c r="I847" s="241" t="s">
        <v>43</v>
      </c>
      <c r="J847" s="230"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33">
        <f>IF(ISBLANK(INDEX('Policy Characteristics'!F:F,MATCH($C847,'Policy Characteristics'!$C:$C,0))),"",INDEX('Policy Characteristics'!F:F,MATCH($C847,'Policy Characteristics'!$C:$C,0)))</f>
        <v>0</v>
      </c>
      <c r="M847" s="233">
        <f>IF(ISBLANK(INDEX('Policy Characteristics'!G:G,MATCH($C847,'Policy Characteristics'!$C:$C,0))),"",INDEX('Policy Characteristics'!G:G,MATCH($C847,'Policy Characteristics'!$C:$C,0)))</f>
        <v>1</v>
      </c>
      <c r="N847" s="233">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28"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1690</v>
      </c>
      <c r="F848" t="s">
        <v>1326</v>
      </c>
      <c r="G848" s="88" t="s">
        <v>1697</v>
      </c>
      <c r="H848" s="15">
        <v>2022</v>
      </c>
      <c r="I848" s="241" t="s">
        <v>43</v>
      </c>
      <c r="J848" s="230"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33">
        <f>IF(ISBLANK(INDEX('Policy Characteristics'!F:F,MATCH($C848,'Policy Characteristics'!$C:$C,0))),"",INDEX('Policy Characteristics'!F:F,MATCH($C848,'Policy Characteristics'!$C:$C,0)))</f>
        <v>0</v>
      </c>
      <c r="M848" s="233">
        <f>IF(ISBLANK(INDEX('Policy Characteristics'!G:G,MATCH($C848,'Policy Characteristics'!$C:$C,0))),"",INDEX('Policy Characteristics'!G:G,MATCH($C848,'Policy Characteristics'!$C:$C,0)))</f>
        <v>1</v>
      </c>
      <c r="N848" s="233">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25">
      <c r="A849" s="76" t="str">
        <f>IF(ISBLANK(INDEX('Policy Characteristics'!A:A,MATCH($C849,'Policy Characteristics'!$C:$C,0))),"",INDEX('Policy Characteristics'!A:A,MATCH($C849,'Policy Characteristics'!$C:$C,0)))</f>
        <v>Industry</v>
      </c>
      <c r="B849" s="228"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1691</v>
      </c>
      <c r="F849" t="s">
        <v>1326</v>
      </c>
      <c r="G849" s="88" t="s">
        <v>1698</v>
      </c>
      <c r="H849" s="15">
        <v>2023</v>
      </c>
      <c r="I849" s="241" t="s">
        <v>43</v>
      </c>
      <c r="J849" s="230"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33">
        <f>IF(ISBLANK(INDEX('Policy Characteristics'!F:F,MATCH($C849,'Policy Characteristics'!$C:$C,0))),"",INDEX('Policy Characteristics'!F:F,MATCH($C849,'Policy Characteristics'!$C:$C,0)))</f>
        <v>0</v>
      </c>
      <c r="M849" s="233">
        <f>IF(ISBLANK(INDEX('Policy Characteristics'!G:G,MATCH($C849,'Policy Characteristics'!$C:$C,0))),"",INDEX('Policy Characteristics'!G:G,MATCH($C849,'Policy Characteristics'!$C:$C,0)))</f>
        <v>1</v>
      </c>
      <c r="N849" s="233">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25">
      <c r="A850" s="76" t="str">
        <f>IF(ISBLANK(INDEX('Policy Characteristics'!A:A,MATCH($C850,'Policy Characteristics'!$C:$C,0))),"",INDEX('Policy Characteristics'!A:A,MATCH($C850,'Policy Characteristics'!$C:$C,0)))</f>
        <v>Industry</v>
      </c>
      <c r="B850" s="228"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1692</v>
      </c>
      <c r="F850" t="s">
        <v>1326</v>
      </c>
      <c r="G850" s="88" t="s">
        <v>1699</v>
      </c>
      <c r="H850" s="15">
        <v>2024</v>
      </c>
      <c r="I850" s="241" t="s">
        <v>43</v>
      </c>
      <c r="J850" s="230"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33">
        <f>IF(ISBLANK(INDEX('Policy Characteristics'!F:F,MATCH($C850,'Policy Characteristics'!$C:$C,0))),"",INDEX('Policy Characteristics'!F:F,MATCH($C850,'Policy Characteristics'!$C:$C,0)))</f>
        <v>0</v>
      </c>
      <c r="M850" s="233">
        <f>IF(ISBLANK(INDEX('Policy Characteristics'!G:G,MATCH($C850,'Policy Characteristics'!$C:$C,0))),"",INDEX('Policy Characteristics'!G:G,MATCH($C850,'Policy Characteristics'!$C:$C,0)))</f>
        <v>1</v>
      </c>
      <c r="N850" s="233">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25">
      <c r="A851" s="76" t="str">
        <f>IF(ISBLANK(INDEX('Policy Characteristics'!A:A,MATCH($C851,'Policy Characteristics'!$C:$C,0))),"",INDEX('Policy Characteristics'!A:A,MATCH($C851,'Policy Characteristics'!$C:$C,0)))</f>
        <v>Industry</v>
      </c>
      <c r="B851" s="228"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1828</v>
      </c>
      <c r="F851" t="s">
        <v>1326</v>
      </c>
      <c r="G851" s="88" t="s">
        <v>1828</v>
      </c>
      <c r="H851" s="15">
        <v>2025</v>
      </c>
      <c r="I851" s="241" t="s">
        <v>43</v>
      </c>
      <c r="J851" s="230"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33">
        <f>IF(ISBLANK(INDEX('Policy Characteristics'!F:F,MATCH($C851,'Policy Characteristics'!$C:$C,0))),"",INDEX('Policy Characteristics'!F:F,MATCH($C851,'Policy Characteristics'!$C:$C,0)))</f>
        <v>0</v>
      </c>
      <c r="M851" s="233">
        <f>IF(ISBLANK(INDEX('Policy Characteristics'!G:G,MATCH($C851,'Policy Characteristics'!$C:$C,0))),"",INDEX('Policy Characteristics'!G:G,MATCH($C851,'Policy Characteristics'!$C:$C,0)))</f>
        <v>1</v>
      </c>
      <c r="N851" s="233">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25">
      <c r="A852" s="76" t="str">
        <f>IF(ISBLANK(INDEX('Policy Characteristics'!A:A,MATCH($C852,'Policy Characteristics'!$C:$C,0))),"",INDEX('Policy Characteristics'!A:A,MATCH($C852,'Policy Characteristics'!$C:$C,0)))</f>
        <v>Industry</v>
      </c>
      <c r="B852" s="228"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1686</v>
      </c>
      <c r="F852" t="s">
        <v>1285</v>
      </c>
      <c r="G852" s="88" t="s">
        <v>1693</v>
      </c>
      <c r="H852" s="15">
        <v>2026</v>
      </c>
      <c r="I852" s="241" t="s">
        <v>43</v>
      </c>
      <c r="J852" s="230"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33">
        <f>IF(ISBLANK(INDEX('Policy Characteristics'!F:F,MATCH($C852,'Policy Characteristics'!$C:$C,0))),"",INDEX('Policy Characteristics'!F:F,MATCH($C852,'Policy Characteristics'!$C:$C,0)))</f>
        <v>0</v>
      </c>
      <c r="M852" s="233">
        <f>IF(ISBLANK(INDEX('Policy Characteristics'!G:G,MATCH($C852,'Policy Characteristics'!$C:$C,0))),"",INDEX('Policy Characteristics'!G:G,MATCH($C852,'Policy Characteristics'!$C:$C,0)))</f>
        <v>1</v>
      </c>
      <c r="N852" s="233">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25">
      <c r="A853" s="76" t="str">
        <f>IF(ISBLANK(INDEX('Policy Characteristics'!A:A,MATCH($C853,'Policy Characteristics'!$C:$C,0))),"",INDEX('Policy Characteristics'!A:A,MATCH($C853,'Policy Characteristics'!$C:$C,0)))</f>
        <v>Industry</v>
      </c>
      <c r="B853" s="228"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1687</v>
      </c>
      <c r="F853" t="s">
        <v>1285</v>
      </c>
      <c r="G853" s="88" t="s">
        <v>1694</v>
      </c>
      <c r="H853" s="15">
        <v>2027</v>
      </c>
      <c r="I853" s="241" t="s">
        <v>43</v>
      </c>
      <c r="J853" s="230"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33">
        <f>IF(ISBLANK(INDEX('Policy Characteristics'!F:F,MATCH($C853,'Policy Characteristics'!$C:$C,0))),"",INDEX('Policy Characteristics'!F:F,MATCH($C853,'Policy Characteristics'!$C:$C,0)))</f>
        <v>0</v>
      </c>
      <c r="M853" s="233">
        <f>IF(ISBLANK(INDEX('Policy Characteristics'!G:G,MATCH($C853,'Policy Characteristics'!$C:$C,0))),"",INDEX('Policy Characteristics'!G:G,MATCH($C853,'Policy Characteristics'!$C:$C,0)))</f>
        <v>1</v>
      </c>
      <c r="N853" s="233">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25">
      <c r="A854" s="76" t="str">
        <f>IF(ISBLANK(INDEX('Policy Characteristics'!A:A,MATCH($C854,'Policy Characteristics'!$C:$C,0))),"",INDEX('Policy Characteristics'!A:A,MATCH($C854,'Policy Characteristics'!$C:$C,0)))</f>
        <v>Industry</v>
      </c>
      <c r="B854" s="228"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1688</v>
      </c>
      <c r="F854" t="s">
        <v>1285</v>
      </c>
      <c r="G854" s="88" t="s">
        <v>1695</v>
      </c>
      <c r="H854" s="15">
        <v>2028</v>
      </c>
      <c r="I854" s="241" t="s">
        <v>43</v>
      </c>
      <c r="J854" s="230"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33">
        <f>IF(ISBLANK(INDEX('Policy Characteristics'!F:F,MATCH($C854,'Policy Characteristics'!$C:$C,0))),"",INDEX('Policy Characteristics'!F:F,MATCH($C854,'Policy Characteristics'!$C:$C,0)))</f>
        <v>0</v>
      </c>
      <c r="M854" s="233">
        <f>IF(ISBLANK(INDEX('Policy Characteristics'!G:G,MATCH($C854,'Policy Characteristics'!$C:$C,0))),"",INDEX('Policy Characteristics'!G:G,MATCH($C854,'Policy Characteristics'!$C:$C,0)))</f>
        <v>1</v>
      </c>
      <c r="N854" s="233">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25">
      <c r="A855" s="76" t="str">
        <f>IF(ISBLANK(INDEX('Policy Characteristics'!A:A,MATCH($C855,'Policy Characteristics'!$C:$C,0))),"",INDEX('Policy Characteristics'!A:A,MATCH($C855,'Policy Characteristics'!$C:$C,0)))</f>
        <v>Industry</v>
      </c>
      <c r="B855" s="228"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1689</v>
      </c>
      <c r="F855" t="s">
        <v>1285</v>
      </c>
      <c r="G855" s="88" t="s">
        <v>1696</v>
      </c>
      <c r="H855" s="15">
        <v>2029</v>
      </c>
      <c r="I855" s="241" t="s">
        <v>43</v>
      </c>
      <c r="J855" s="230"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33">
        <f>IF(ISBLANK(INDEX('Policy Characteristics'!F:F,MATCH($C855,'Policy Characteristics'!$C:$C,0))),"",INDEX('Policy Characteristics'!F:F,MATCH($C855,'Policy Characteristics'!$C:$C,0)))</f>
        <v>0</v>
      </c>
      <c r="M855" s="233">
        <f>IF(ISBLANK(INDEX('Policy Characteristics'!G:G,MATCH($C855,'Policy Characteristics'!$C:$C,0))),"",INDEX('Policy Characteristics'!G:G,MATCH($C855,'Policy Characteristics'!$C:$C,0)))</f>
        <v>1</v>
      </c>
      <c r="N855" s="233">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25">
      <c r="A856" s="76" t="str">
        <f>IF(ISBLANK(INDEX('Policy Characteristics'!A:A,MATCH($C856,'Policy Characteristics'!$C:$C,0))),"",INDEX('Policy Characteristics'!A:A,MATCH($C856,'Policy Characteristics'!$C:$C,0)))</f>
        <v>Industry</v>
      </c>
      <c r="B856" s="228"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1690</v>
      </c>
      <c r="F856" t="s">
        <v>1285</v>
      </c>
      <c r="G856" s="88" t="s">
        <v>1697</v>
      </c>
      <c r="H856" s="15">
        <v>2030</v>
      </c>
      <c r="I856" s="241" t="s">
        <v>43</v>
      </c>
      <c r="J856" s="230"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33">
        <f>IF(ISBLANK(INDEX('Policy Characteristics'!F:F,MATCH($C856,'Policy Characteristics'!$C:$C,0))),"",INDEX('Policy Characteristics'!F:F,MATCH($C856,'Policy Characteristics'!$C:$C,0)))</f>
        <v>0</v>
      </c>
      <c r="M856" s="233">
        <f>IF(ISBLANK(INDEX('Policy Characteristics'!G:G,MATCH($C856,'Policy Characteristics'!$C:$C,0))),"",INDEX('Policy Characteristics'!G:G,MATCH($C856,'Policy Characteristics'!$C:$C,0)))</f>
        <v>1</v>
      </c>
      <c r="N856" s="233">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25">
      <c r="A857" s="76" t="str">
        <f>IF(ISBLANK(INDEX('Policy Characteristics'!A:A,MATCH($C857,'Policy Characteristics'!$C:$C,0))),"",INDEX('Policy Characteristics'!A:A,MATCH($C857,'Policy Characteristics'!$C:$C,0)))</f>
        <v>Industry</v>
      </c>
      <c r="B857" s="228"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1691</v>
      </c>
      <c r="F857" t="s">
        <v>1285</v>
      </c>
      <c r="G857" s="88" t="s">
        <v>1698</v>
      </c>
      <c r="H857" s="15">
        <v>2031</v>
      </c>
      <c r="I857" s="241" t="s">
        <v>43</v>
      </c>
      <c r="J857" s="230"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33">
        <f>IF(ISBLANK(INDEX('Policy Characteristics'!F:F,MATCH($C857,'Policy Characteristics'!$C:$C,0))),"",INDEX('Policy Characteristics'!F:F,MATCH($C857,'Policy Characteristics'!$C:$C,0)))</f>
        <v>0</v>
      </c>
      <c r="M857" s="233">
        <f>IF(ISBLANK(INDEX('Policy Characteristics'!G:G,MATCH($C857,'Policy Characteristics'!$C:$C,0))),"",INDEX('Policy Characteristics'!G:G,MATCH($C857,'Policy Characteristics'!$C:$C,0)))</f>
        <v>1</v>
      </c>
      <c r="N857" s="233">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25">
      <c r="A858" s="76" t="str">
        <f>IF(ISBLANK(INDEX('Policy Characteristics'!A:A,MATCH($C858,'Policy Characteristics'!$C:$C,0))),"",INDEX('Policy Characteristics'!A:A,MATCH($C858,'Policy Characteristics'!$C:$C,0)))</f>
        <v>Industry</v>
      </c>
      <c r="B858" s="228"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1692</v>
      </c>
      <c r="F858" t="s">
        <v>1285</v>
      </c>
      <c r="G858" s="88" t="s">
        <v>1699</v>
      </c>
      <c r="H858" s="15">
        <v>2032</v>
      </c>
      <c r="I858" s="241" t="s">
        <v>43</v>
      </c>
      <c r="J858" s="230"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33">
        <f>IF(ISBLANK(INDEX('Policy Characteristics'!F:F,MATCH($C858,'Policy Characteristics'!$C:$C,0))),"",INDEX('Policy Characteristics'!F:F,MATCH($C858,'Policy Characteristics'!$C:$C,0)))</f>
        <v>0</v>
      </c>
      <c r="M858" s="233">
        <f>IF(ISBLANK(INDEX('Policy Characteristics'!G:G,MATCH($C858,'Policy Characteristics'!$C:$C,0))),"",INDEX('Policy Characteristics'!G:G,MATCH($C858,'Policy Characteristics'!$C:$C,0)))</f>
        <v>1</v>
      </c>
      <c r="N858" s="233">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25">
      <c r="A859" s="76" t="str">
        <f>IF(ISBLANK(INDEX('Policy Characteristics'!A:A,MATCH($C859,'Policy Characteristics'!$C:$C,0))),"",INDEX('Policy Characteristics'!A:A,MATCH($C859,'Policy Characteristics'!$C:$C,0)))</f>
        <v>Industry</v>
      </c>
      <c r="B859" s="228"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1828</v>
      </c>
      <c r="F859" t="s">
        <v>1285</v>
      </c>
      <c r="G859" s="88" t="s">
        <v>1828</v>
      </c>
      <c r="H859" s="15">
        <v>2033</v>
      </c>
      <c r="I859" s="241" t="s">
        <v>43</v>
      </c>
      <c r="J859" s="230"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33">
        <f>IF(ISBLANK(INDEX('Policy Characteristics'!F:F,MATCH($C859,'Policy Characteristics'!$C:$C,0))),"",INDEX('Policy Characteristics'!F:F,MATCH($C859,'Policy Characteristics'!$C:$C,0)))</f>
        <v>0</v>
      </c>
      <c r="M859" s="233">
        <f>IF(ISBLANK(INDEX('Policy Characteristics'!G:G,MATCH($C859,'Policy Characteristics'!$C:$C,0))),"",INDEX('Policy Characteristics'!G:G,MATCH($C859,'Policy Characteristics'!$C:$C,0)))</f>
        <v>1</v>
      </c>
      <c r="N859" s="233">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25">
      <c r="A860" s="76" t="str">
        <f>IF(ISBLANK(INDEX('Policy Characteristics'!A:A,MATCH($C860,'Policy Characteristics'!$C:$C,0))),"",INDEX('Policy Characteristics'!A:A,MATCH($C860,'Policy Characteristics'!$C:$C,0)))</f>
        <v>Industry</v>
      </c>
      <c r="B860" s="228" t="str">
        <f>IF(ISBLANK(INDEX('Policy Characteristics'!B:B,MATCH($C860,'Policy Characteristics'!$C:$C,0))),"",INDEX('Policy Characteristics'!B:B,MATCH($C860,'Policy Characteristics'!$C:$C,0)))</f>
        <v>F-Gas Substitution</v>
      </c>
      <c r="C860" s="143" t="s">
        <v>1016</v>
      </c>
      <c r="D860" s="78"/>
      <c r="E860" s="78"/>
      <c r="F860" s="78"/>
      <c r="G860" s="78"/>
      <c r="H860" s="80">
        <v>58</v>
      </c>
      <c r="I860" s="241" t="s">
        <v>43</v>
      </c>
      <c r="J860" s="230"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33">
        <f>IF(ISBLANK(INDEX('Policy Characteristics'!F:F,MATCH($C860,'Policy Characteristics'!$C:$C,0))),"",INDEX('Policy Characteristics'!F:F,MATCH($C860,'Policy Characteristics'!$C:$C,0)))</f>
        <v>0</v>
      </c>
      <c r="M860" s="233">
        <f>IF(ISBLANK(INDEX('Policy Characteristics'!G:G,MATCH($C860,'Policy Characteristics'!$C:$C,0))),"",INDEX('Policy Characteristics'!G:G,MATCH($C860,'Policy Characteristics'!$C:$C,0)))</f>
        <v>1</v>
      </c>
      <c r="N860" s="233">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25">
      <c r="A861" s="76" t="str">
        <f>IF(ISBLANK(INDEX('Policy Characteristics'!A:A,MATCH($C861,'Policy Characteristics'!$C:$C,0))),"",INDEX('Policy Characteristics'!A:A,MATCH($C861,'Policy Characteristics'!$C:$C,0)))</f>
        <v>Industry</v>
      </c>
      <c r="B861" s="228" t="str">
        <f>IF(ISBLANK(INDEX('Policy Characteristics'!B:B,MATCH($C861,'Policy Characteristics'!$C:$C,0))),"",INDEX('Policy Characteristics'!B:B,MATCH($C861,'Policy Characteristics'!$C:$C,0)))</f>
        <v>F-Gas Destruction</v>
      </c>
      <c r="C861" s="143" t="s">
        <v>1017</v>
      </c>
      <c r="D861" s="78"/>
      <c r="E861" s="78"/>
      <c r="F861" s="78"/>
      <c r="G861" s="78"/>
      <c r="H861" s="80">
        <v>510</v>
      </c>
      <c r="I861" s="241" t="s">
        <v>43</v>
      </c>
      <c r="J861" s="230"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33">
        <f>IF(ISBLANK(INDEX('Policy Characteristics'!F:F,MATCH($C861,'Policy Characteristics'!$C:$C,0))),"",INDEX('Policy Characteristics'!F:F,MATCH($C861,'Policy Characteristics'!$C:$C,0)))</f>
        <v>0</v>
      </c>
      <c r="M861" s="233">
        <f>IF(ISBLANK(INDEX('Policy Characteristics'!G:G,MATCH($C861,'Policy Characteristics'!$C:$C,0))),"",INDEX('Policy Characteristics'!G:G,MATCH($C861,'Policy Characteristics'!$C:$C,0)))</f>
        <v>1</v>
      </c>
      <c r="N861" s="233">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25">
      <c r="A862" s="76" t="str">
        <f>IF(ISBLANK(INDEX('Policy Characteristics'!A:A,MATCH($C862,'Policy Characteristics'!$C:$C,0))),"",INDEX('Policy Characteristics'!A:A,MATCH($C862,'Policy Characteristics'!$C:$C,0)))</f>
        <v>Industry</v>
      </c>
      <c r="B862" s="228" t="str">
        <f>IF(ISBLANK(INDEX('Policy Characteristics'!B:B,MATCH($C862,'Policy Characteristics'!$C:$C,0))),"",INDEX('Policy Characteristics'!B:B,MATCH($C862,'Policy Characteristics'!$C:$C,0)))</f>
        <v>F-Gas Recovery</v>
      </c>
      <c r="C862" s="143" t="s">
        <v>1018</v>
      </c>
      <c r="D862" s="78"/>
      <c r="E862" s="78"/>
      <c r="F862" s="78"/>
      <c r="G862" s="78"/>
      <c r="H862" s="80">
        <v>511</v>
      </c>
      <c r="I862" s="241" t="s">
        <v>43</v>
      </c>
      <c r="J862" s="230"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33">
        <f>IF(ISBLANK(INDEX('Policy Characteristics'!F:F,MATCH($C862,'Policy Characteristics'!$C:$C,0))),"",INDEX('Policy Characteristics'!F:F,MATCH($C862,'Policy Characteristics'!$C:$C,0)))</f>
        <v>0</v>
      </c>
      <c r="M862" s="233">
        <f>IF(ISBLANK(INDEX('Policy Characteristics'!G:G,MATCH($C862,'Policy Characteristics'!$C:$C,0))),"",INDEX('Policy Characteristics'!G:G,MATCH($C862,'Policy Characteristics'!$C:$C,0)))</f>
        <v>1</v>
      </c>
      <c r="N862" s="233">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25">
      <c r="A863" s="76" t="str">
        <f>IF(ISBLANK(INDEX('Policy Characteristics'!A:A,MATCH($C863,'Policy Characteristics'!$C:$C,0))),"",INDEX('Policy Characteristics'!A:A,MATCH($C863,'Policy Characteristics'!$C:$C,0)))</f>
        <v>Industry</v>
      </c>
      <c r="B863" s="228"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41" t="s">
        <v>43</v>
      </c>
      <c r="J863" s="230"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33">
        <f>IF(ISBLANK(INDEX('Policy Characteristics'!F:F,MATCH($C863,'Policy Characteristics'!$C:$C,0))),"",INDEX('Policy Characteristics'!F:F,MATCH($C863,'Policy Characteristics'!$C:$C,0)))</f>
        <v>0</v>
      </c>
      <c r="M863" s="233">
        <f>IF(ISBLANK(INDEX('Policy Characteristics'!G:G,MATCH($C863,'Policy Characteristics'!$C:$C,0))),"",INDEX('Policy Characteristics'!G:G,MATCH($C863,'Policy Characteristics'!$C:$C,0)))</f>
        <v>1</v>
      </c>
      <c r="N863" s="233">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25">
      <c r="A864" s="76" t="str">
        <f>IF(ISBLANK(INDEX('Policy Characteristics'!A:A,MATCH($C864,'Policy Characteristics'!$C:$C,0))),"",INDEX('Policy Characteristics'!A:A,MATCH($C864,'Policy Characteristics'!$C:$C,0)))</f>
        <v>Industry</v>
      </c>
      <c r="B864" s="228"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41" t="s">
        <v>43</v>
      </c>
      <c r="J864" s="230"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33">
        <f>IF(ISBLANK(INDEX('Policy Characteristics'!F:F,MATCH($C864,'Policy Characteristics'!$C:$C,0))),"",INDEX('Policy Characteristics'!F:F,MATCH($C864,'Policy Characteristics'!$C:$C,0)))</f>
        <v>0</v>
      </c>
      <c r="M864" s="233">
        <f>IF(ISBLANK(INDEX('Policy Characteristics'!G:G,MATCH($C864,'Policy Characteristics'!$C:$C,0))),"",INDEX('Policy Characteristics'!G:G,MATCH($C864,'Policy Characteristics'!$C:$C,0)))</f>
        <v>1</v>
      </c>
      <c r="N864" s="233">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25">
      <c r="A865" s="76" t="str">
        <f>IF(ISBLANK(INDEX('Policy Characteristics'!A:A,MATCH($C865,'Policy Characteristics'!$C:$C,0))),"",INDEX('Policy Characteristics'!A:A,MATCH($C865,'Policy Characteristics'!$C:$C,0)))</f>
        <v>Industry</v>
      </c>
      <c r="B865" s="228" t="str">
        <f>IF(ISBLANK(INDEX('Policy Characteristics'!B:B,MATCH($C865,'Policy Characteristics'!$C:$C,0))),"",INDEX('Policy Characteristics'!B:B,MATCH($C865,'Policy Characteristics'!$C:$C,0)))</f>
        <v>Feedstock Shifting</v>
      </c>
      <c r="C865" t="s">
        <v>1929</v>
      </c>
      <c r="D865" s="88" t="s">
        <v>1300</v>
      </c>
      <c r="E865" s="88" t="s">
        <v>642</v>
      </c>
      <c r="F865" t="s">
        <v>1325</v>
      </c>
      <c r="G865" s="88" t="s">
        <v>648</v>
      </c>
      <c r="H865" s="80">
        <v>2460</v>
      </c>
      <c r="I865" s="241" t="s">
        <v>44</v>
      </c>
      <c r="J865" s="230"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33">
        <f>IF(ISBLANK(INDEX('Policy Characteristics'!F:F,MATCH($C865,'Policy Characteristics'!$C:$C,0))),"",INDEX('Policy Characteristics'!F:F,MATCH($C865,'Policy Characteristics'!$C:$C,0)))</f>
        <v>0</v>
      </c>
      <c r="M865" s="233">
        <f>IF(ISBLANK(INDEX('Policy Characteristics'!G:G,MATCH($C865,'Policy Characteristics'!$C:$C,0))),"",INDEX('Policy Characteristics'!G:G,MATCH($C865,'Policy Characteristics'!$C:$C,0)))</f>
        <v>1</v>
      </c>
      <c r="N865" s="233">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25">
      <c r="A866" s="76" t="str">
        <f>IF(ISBLANK(INDEX('Policy Characteristics'!A:A,MATCH($C866,'Policy Characteristics'!$C:$C,0))),"",INDEX('Policy Characteristics'!A:A,MATCH($C866,'Policy Characteristics'!$C:$C,0)))</f>
        <v>Industry</v>
      </c>
      <c r="B866" s="228"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41" t="s">
        <v>44</v>
      </c>
      <c r="J866" s="230"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33">
        <f>IF(ISBLANK(INDEX('Policy Characteristics'!F:F,MATCH($C866,'Policy Characteristics'!$C:$C,0))),"",INDEX('Policy Characteristics'!F:F,MATCH($C866,'Policy Characteristics'!$C:$C,0)))</f>
        <v>0</v>
      </c>
      <c r="M866" s="233">
        <f>IF(ISBLANK(INDEX('Policy Characteristics'!G:G,MATCH($C866,'Policy Characteristics'!$C:$C,0))),"",INDEX('Policy Characteristics'!G:G,MATCH($C866,'Policy Characteristics'!$C:$C,0)))</f>
        <v>1</v>
      </c>
      <c r="N866" s="233">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25">
      <c r="A867" s="76" t="str">
        <f>IF(ISBLANK(INDEX('Policy Characteristics'!A:A,MATCH($C867,'Policy Characteristics'!$C:$C,0))),"",INDEX('Policy Characteristics'!A:A,MATCH($C867,'Policy Characteristics'!$C:$C,0)))</f>
        <v>Industry</v>
      </c>
      <c r="B867" s="228"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41" t="s">
        <v>44</v>
      </c>
      <c r="J867" s="230"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33">
        <f>IF(ISBLANK(INDEX('Policy Characteristics'!F:F,MATCH($C867,'Policy Characteristics'!$C:$C,0))),"",INDEX('Policy Characteristics'!F:F,MATCH($C867,'Policy Characteristics'!$C:$C,0)))</f>
        <v>0</v>
      </c>
      <c r="M867" s="233">
        <f>IF(ISBLANK(INDEX('Policy Characteristics'!G:G,MATCH($C867,'Policy Characteristics'!$C:$C,0))),"",INDEX('Policy Characteristics'!G:G,MATCH($C867,'Policy Characteristics'!$C:$C,0)))</f>
        <v>1</v>
      </c>
      <c r="N867" s="233">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25">
      <c r="A868" s="76" t="str">
        <f>IF(ISBLANK(INDEX('Policy Characteristics'!A:A,MATCH($C868,'Policy Characteristics'!$C:$C,0))),"",INDEX('Policy Characteristics'!A:A,MATCH($C868,'Policy Characteristics'!$C:$C,0)))</f>
        <v>Industry</v>
      </c>
      <c r="B868" s="228"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41" t="s">
        <v>44</v>
      </c>
      <c r="J868" s="230"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33">
        <f>IF(ISBLANK(INDEX('Policy Characteristics'!F:F,MATCH($C868,'Policy Characteristics'!$C:$C,0))),"",INDEX('Policy Characteristics'!F:F,MATCH($C868,'Policy Characteristics'!$C:$C,0)))</f>
        <v>0</v>
      </c>
      <c r="M868" s="233">
        <f>IF(ISBLANK(INDEX('Policy Characteristics'!G:G,MATCH($C868,'Policy Characteristics'!$C:$C,0))),"",INDEX('Policy Characteristics'!G:G,MATCH($C868,'Policy Characteristics'!$C:$C,0)))</f>
        <v>1</v>
      </c>
      <c r="N868" s="233">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25">
      <c r="A869" s="76" t="str">
        <f>IF(ISBLANK(INDEX('Policy Characteristics'!A:A,MATCH($C869,'Policy Characteristics'!$C:$C,0))),"",INDEX('Policy Characteristics'!A:A,MATCH($C869,'Policy Characteristics'!$C:$C,0)))</f>
        <v>Industry</v>
      </c>
      <c r="B869" s="228"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41" t="s">
        <v>44</v>
      </c>
      <c r="J869" s="230"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33">
        <f>IF(ISBLANK(INDEX('Policy Characteristics'!F:F,MATCH($C869,'Policy Characteristics'!$C:$C,0))),"",INDEX('Policy Characteristics'!F:F,MATCH($C869,'Policy Characteristics'!$C:$C,0)))</f>
        <v>0</v>
      </c>
      <c r="M869" s="233">
        <f>IF(ISBLANK(INDEX('Policy Characteristics'!G:G,MATCH($C869,'Policy Characteristics'!$C:$C,0))),"",INDEX('Policy Characteristics'!G:G,MATCH($C869,'Policy Characteristics'!$C:$C,0)))</f>
        <v>1</v>
      </c>
      <c r="N869" s="233">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25">
      <c r="A870" s="76" t="str">
        <f>IF(ISBLANK(INDEX('Policy Characteristics'!A:A,MATCH($C870,'Policy Characteristics'!$C:$C,0))),"",INDEX('Policy Characteristics'!A:A,MATCH($C870,'Policy Characteristics'!$C:$C,0)))</f>
        <v>Industry</v>
      </c>
      <c r="B870" s="228"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41" t="s">
        <v>44</v>
      </c>
      <c r="J870" s="230"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33">
        <f>IF(ISBLANK(INDEX('Policy Characteristics'!F:F,MATCH($C870,'Policy Characteristics'!$C:$C,0))),"",INDEX('Policy Characteristics'!F:F,MATCH($C870,'Policy Characteristics'!$C:$C,0)))</f>
        <v>0</v>
      </c>
      <c r="M870" s="233">
        <f>IF(ISBLANK(INDEX('Policy Characteristics'!G:G,MATCH($C870,'Policy Characteristics'!$C:$C,0))),"",INDEX('Policy Characteristics'!G:G,MATCH($C870,'Policy Characteristics'!$C:$C,0)))</f>
        <v>1</v>
      </c>
      <c r="N870" s="233">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25">
      <c r="A871" s="76" t="str">
        <f>IF(ISBLANK(INDEX('Policy Characteristics'!A:A,MATCH($C871,'Policy Characteristics'!$C:$C,0))),"",INDEX('Policy Characteristics'!A:A,MATCH($C871,'Policy Characteristics'!$C:$C,0)))</f>
        <v>Industry</v>
      </c>
      <c r="B871" s="228"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41" t="s">
        <v>44</v>
      </c>
      <c r="J871" s="230"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33">
        <f>IF(ISBLANK(INDEX('Policy Characteristics'!F:F,MATCH($C871,'Policy Characteristics'!$C:$C,0))),"",INDEX('Policy Characteristics'!F:F,MATCH($C871,'Policy Characteristics'!$C:$C,0)))</f>
        <v>0</v>
      </c>
      <c r="M871" s="233">
        <f>IF(ISBLANK(INDEX('Policy Characteristics'!G:G,MATCH($C871,'Policy Characteristics'!$C:$C,0))),"",INDEX('Policy Characteristics'!G:G,MATCH($C871,'Policy Characteristics'!$C:$C,0)))</f>
        <v>1</v>
      </c>
      <c r="N871" s="233">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25">
      <c r="A872" s="76" t="str">
        <f>IF(ISBLANK(INDEX('Policy Characteristics'!A:A,MATCH($C872,'Policy Characteristics'!$C:$C,0))),"",INDEX('Policy Characteristics'!A:A,MATCH($C872,'Policy Characteristics'!$C:$C,0)))</f>
        <v>Industry</v>
      </c>
      <c r="B872" s="228"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41" t="s">
        <v>44</v>
      </c>
      <c r="J872" s="230"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33">
        <f>IF(ISBLANK(INDEX('Policy Characteristics'!F:F,MATCH($C872,'Policy Characteristics'!$C:$C,0))),"",INDEX('Policy Characteristics'!F:F,MATCH($C872,'Policy Characteristics'!$C:$C,0)))</f>
        <v>0</v>
      </c>
      <c r="M872" s="233">
        <f>IF(ISBLANK(INDEX('Policy Characteristics'!G:G,MATCH($C872,'Policy Characteristics'!$C:$C,0))),"",INDEX('Policy Characteristics'!G:G,MATCH($C872,'Policy Characteristics'!$C:$C,0)))</f>
        <v>1</v>
      </c>
      <c r="N872" s="233">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25">
      <c r="A873" s="76" t="str">
        <f>IF(ISBLANK(INDEX('Policy Characteristics'!A:A,MATCH($C873,'Policy Characteristics'!$C:$C,0))),"",INDEX('Policy Characteristics'!A:A,MATCH($C873,'Policy Characteristics'!$C:$C,0)))</f>
        <v>Industry</v>
      </c>
      <c r="B873" s="228"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41" t="s">
        <v>44</v>
      </c>
      <c r="J873" s="230"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33">
        <f>IF(ISBLANK(INDEX('Policy Characteristics'!F:F,MATCH($C873,'Policy Characteristics'!$C:$C,0))),"",INDEX('Policy Characteristics'!F:F,MATCH($C873,'Policy Characteristics'!$C:$C,0)))</f>
        <v>0</v>
      </c>
      <c r="M873" s="233">
        <f>IF(ISBLANK(INDEX('Policy Characteristics'!G:G,MATCH($C873,'Policy Characteristics'!$C:$C,0))),"",INDEX('Policy Characteristics'!G:G,MATCH($C873,'Policy Characteristics'!$C:$C,0)))</f>
        <v>1</v>
      </c>
      <c r="N873" s="233">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25">
      <c r="A874" s="76" t="str">
        <f>IF(ISBLANK(INDEX('Policy Characteristics'!A:A,MATCH($C874,'Policy Characteristics'!$C:$C,0))),"",INDEX('Policy Characteristics'!A:A,MATCH($C874,'Policy Characteristics'!$C:$C,0)))</f>
        <v>Industry</v>
      </c>
      <c r="B874" s="228"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41" t="s">
        <v>44</v>
      </c>
      <c r="J874" s="230"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33">
        <f>IF(ISBLANK(INDEX('Policy Characteristics'!F:F,MATCH($C874,'Policy Characteristics'!$C:$C,0))),"",INDEX('Policy Characteristics'!F:F,MATCH($C874,'Policy Characteristics'!$C:$C,0)))</f>
        <v>0</v>
      </c>
      <c r="M874" s="233">
        <f>IF(ISBLANK(INDEX('Policy Characteristics'!G:G,MATCH($C874,'Policy Characteristics'!$C:$C,0))),"",INDEX('Policy Characteristics'!G:G,MATCH($C874,'Policy Characteristics'!$C:$C,0)))</f>
        <v>1</v>
      </c>
      <c r="N874" s="233">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25">
      <c r="A875" s="76" t="str">
        <f>IF(ISBLANK(INDEX('Policy Characteristics'!A:A,MATCH($C875,'Policy Characteristics'!$C:$C,0))),"",INDEX('Policy Characteristics'!A:A,MATCH($C875,'Policy Characteristics'!$C:$C,0)))</f>
        <v>Industry</v>
      </c>
      <c r="B875" s="228"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41" t="s">
        <v>44</v>
      </c>
      <c r="J875" s="230"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33">
        <f>IF(ISBLANK(INDEX('Policy Characteristics'!F:F,MATCH($C875,'Policy Characteristics'!$C:$C,0))),"",INDEX('Policy Characteristics'!F:F,MATCH($C875,'Policy Characteristics'!$C:$C,0)))</f>
        <v>0</v>
      </c>
      <c r="M875" s="233">
        <f>IF(ISBLANK(INDEX('Policy Characteristics'!G:G,MATCH($C875,'Policy Characteristics'!$C:$C,0))),"",INDEX('Policy Characteristics'!G:G,MATCH($C875,'Policy Characteristics'!$C:$C,0)))</f>
        <v>1</v>
      </c>
      <c r="N875" s="233">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25">
      <c r="A876" s="76" t="str">
        <f>IF(ISBLANK(INDEX('Policy Characteristics'!A:A,MATCH($C876,'Policy Characteristics'!$C:$C,0))),"",INDEX('Policy Characteristics'!A:A,MATCH($C876,'Policy Characteristics'!$C:$C,0)))</f>
        <v>Industry</v>
      </c>
      <c r="B876" s="228"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41" t="s">
        <v>44</v>
      </c>
      <c r="J876" s="230"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33">
        <f>IF(ISBLANK(INDEX('Policy Characteristics'!F:F,MATCH($C876,'Policy Characteristics'!$C:$C,0))),"",INDEX('Policy Characteristics'!F:F,MATCH($C876,'Policy Characteristics'!$C:$C,0)))</f>
        <v>0</v>
      </c>
      <c r="M876" s="233">
        <f>IF(ISBLANK(INDEX('Policy Characteristics'!G:G,MATCH($C876,'Policy Characteristics'!$C:$C,0))),"",INDEX('Policy Characteristics'!G:G,MATCH($C876,'Policy Characteristics'!$C:$C,0)))</f>
        <v>1</v>
      </c>
      <c r="N876" s="233">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25">
      <c r="A877" s="76" t="str">
        <f>IF(ISBLANK(INDEX('Policy Characteristics'!A:A,MATCH($C877,'Policy Characteristics'!$C:$C,0))),"",INDEX('Policy Characteristics'!A:A,MATCH($C877,'Policy Characteristics'!$C:$C,0)))</f>
        <v>Industry</v>
      </c>
      <c r="B877" s="228"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41" t="s">
        <v>44</v>
      </c>
      <c r="J877" s="230"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33">
        <f>IF(ISBLANK(INDEX('Policy Characteristics'!F:F,MATCH($C877,'Policy Characteristics'!$C:$C,0))),"",INDEX('Policy Characteristics'!F:F,MATCH($C877,'Policy Characteristics'!$C:$C,0)))</f>
        <v>0</v>
      </c>
      <c r="M877" s="233">
        <f>IF(ISBLANK(INDEX('Policy Characteristics'!G:G,MATCH($C877,'Policy Characteristics'!$C:$C,0))),"",INDEX('Policy Characteristics'!G:G,MATCH($C877,'Policy Characteristics'!$C:$C,0)))</f>
        <v>1</v>
      </c>
      <c r="N877" s="233">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25">
      <c r="A878" s="76" t="str">
        <f>IF(ISBLANK(INDEX('Policy Characteristics'!A:A,MATCH($C878,'Policy Characteristics'!$C:$C,0))),"",INDEX('Policy Characteristics'!A:A,MATCH($C878,'Policy Characteristics'!$C:$C,0)))</f>
        <v>Industry</v>
      </c>
      <c r="B878" s="228"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41" t="s">
        <v>44</v>
      </c>
      <c r="J878" s="230"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33">
        <f>IF(ISBLANK(INDEX('Policy Characteristics'!F:F,MATCH($C878,'Policy Characteristics'!$C:$C,0))),"",INDEX('Policy Characteristics'!F:F,MATCH($C878,'Policy Characteristics'!$C:$C,0)))</f>
        <v>0</v>
      </c>
      <c r="M878" s="233">
        <f>IF(ISBLANK(INDEX('Policy Characteristics'!G:G,MATCH($C878,'Policy Characteristics'!$C:$C,0))),"",INDEX('Policy Characteristics'!G:G,MATCH($C878,'Policy Characteristics'!$C:$C,0)))</f>
        <v>1</v>
      </c>
      <c r="N878" s="233">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25">
      <c r="A879" s="76" t="str">
        <f>IF(ISBLANK(INDEX('Policy Characteristics'!A:A,MATCH($C879,'Policy Characteristics'!$C:$C,0))),"",INDEX('Policy Characteristics'!A:A,MATCH($C879,'Policy Characteristics'!$C:$C,0)))</f>
        <v>Industry</v>
      </c>
      <c r="B879" s="228"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41" t="s">
        <v>44</v>
      </c>
      <c r="J879" s="230"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33">
        <f>IF(ISBLANK(INDEX('Policy Characteristics'!F:F,MATCH($C879,'Policy Characteristics'!$C:$C,0))),"",INDEX('Policy Characteristics'!F:F,MATCH($C879,'Policy Characteristics'!$C:$C,0)))</f>
        <v>0</v>
      </c>
      <c r="M879" s="233">
        <f>IF(ISBLANK(INDEX('Policy Characteristics'!G:G,MATCH($C879,'Policy Characteristics'!$C:$C,0))),"",INDEX('Policy Characteristics'!G:G,MATCH($C879,'Policy Characteristics'!$C:$C,0)))</f>
        <v>1</v>
      </c>
      <c r="N879" s="233">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25">
      <c r="A880" s="76" t="str">
        <f>IF(ISBLANK(INDEX('Policy Characteristics'!A:A,MATCH($C880,'Policy Characteristics'!$C:$C,0))),"",INDEX('Policy Characteristics'!A:A,MATCH($C880,'Policy Characteristics'!$C:$C,0)))</f>
        <v>Industry</v>
      </c>
      <c r="B880" s="228"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41" t="s">
        <v>44</v>
      </c>
      <c r="J880" s="230"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33">
        <f>IF(ISBLANK(INDEX('Policy Characteristics'!F:F,MATCH($C880,'Policy Characteristics'!$C:$C,0))),"",INDEX('Policy Characteristics'!F:F,MATCH($C880,'Policy Characteristics'!$C:$C,0)))</f>
        <v>0</v>
      </c>
      <c r="M880" s="233">
        <f>IF(ISBLANK(INDEX('Policy Characteristics'!G:G,MATCH($C880,'Policy Characteristics'!$C:$C,0))),"",INDEX('Policy Characteristics'!G:G,MATCH($C880,'Policy Characteristics'!$C:$C,0)))</f>
        <v>1</v>
      </c>
      <c r="N880" s="233">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25">
      <c r="A881" s="76" t="str">
        <f>IF(ISBLANK(INDEX('Policy Characteristics'!A:A,MATCH($C881,'Policy Characteristics'!$C:$C,0))),"",INDEX('Policy Characteristics'!A:A,MATCH($C881,'Policy Characteristics'!$C:$C,0)))</f>
        <v>Industry</v>
      </c>
      <c r="B881" s="228"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41" t="s">
        <v>44</v>
      </c>
      <c r="J881" s="230"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33">
        <f>IF(ISBLANK(INDEX('Policy Characteristics'!F:F,MATCH($C881,'Policy Characteristics'!$C:$C,0))),"",INDEX('Policy Characteristics'!F:F,MATCH($C881,'Policy Characteristics'!$C:$C,0)))</f>
        <v>0</v>
      </c>
      <c r="M881" s="233">
        <f>IF(ISBLANK(INDEX('Policy Characteristics'!G:G,MATCH($C881,'Policy Characteristics'!$C:$C,0))),"",INDEX('Policy Characteristics'!G:G,MATCH($C881,'Policy Characteristics'!$C:$C,0)))</f>
        <v>1</v>
      </c>
      <c r="N881" s="233">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25">
      <c r="A882" s="76" t="str">
        <f>IF(ISBLANK(INDEX('Policy Characteristics'!A:A,MATCH($C882,'Policy Characteristics'!$C:$C,0))),"",INDEX('Policy Characteristics'!A:A,MATCH($C882,'Policy Characteristics'!$C:$C,0)))</f>
        <v>Industry</v>
      </c>
      <c r="B882" s="228"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41" t="s">
        <v>44</v>
      </c>
      <c r="J882" s="230"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33">
        <f>IF(ISBLANK(INDEX('Policy Characteristics'!F:F,MATCH($C882,'Policy Characteristics'!$C:$C,0))),"",INDEX('Policy Characteristics'!F:F,MATCH($C882,'Policy Characteristics'!$C:$C,0)))</f>
        <v>0</v>
      </c>
      <c r="M882" s="233">
        <f>IF(ISBLANK(INDEX('Policy Characteristics'!G:G,MATCH($C882,'Policy Characteristics'!$C:$C,0))),"",INDEX('Policy Characteristics'!G:G,MATCH($C882,'Policy Characteristics'!$C:$C,0)))</f>
        <v>1</v>
      </c>
      <c r="N882" s="233">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25">
      <c r="A883" s="76" t="str">
        <f>IF(ISBLANK(INDEX('Policy Characteristics'!A:A,MATCH($C883,'Policy Characteristics'!$C:$C,0))),"",INDEX('Policy Characteristics'!A:A,MATCH($C883,'Policy Characteristics'!$C:$C,0)))</f>
        <v>Industry</v>
      </c>
      <c r="B883" s="228"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41" t="s">
        <v>44</v>
      </c>
      <c r="J883" s="230"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33">
        <f>IF(ISBLANK(INDEX('Policy Characteristics'!F:F,MATCH($C883,'Policy Characteristics'!$C:$C,0))),"",INDEX('Policy Characteristics'!F:F,MATCH($C883,'Policy Characteristics'!$C:$C,0)))</f>
        <v>0</v>
      </c>
      <c r="M883" s="233">
        <f>IF(ISBLANK(INDEX('Policy Characteristics'!G:G,MATCH($C883,'Policy Characteristics'!$C:$C,0))),"",INDEX('Policy Characteristics'!G:G,MATCH($C883,'Policy Characteristics'!$C:$C,0)))</f>
        <v>1</v>
      </c>
      <c r="N883" s="233">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25">
      <c r="A884" s="76" t="str">
        <f>IF(ISBLANK(INDEX('Policy Characteristics'!A:A,MATCH($C884,'Policy Characteristics'!$C:$C,0))),"",INDEX('Policy Characteristics'!A:A,MATCH($C884,'Policy Characteristics'!$C:$C,0)))</f>
        <v>Industry</v>
      </c>
      <c r="B884" s="228"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41" t="s">
        <v>44</v>
      </c>
      <c r="J884" s="230"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33">
        <f>IF(ISBLANK(INDEX('Policy Characteristics'!F:F,MATCH($C884,'Policy Characteristics'!$C:$C,0))),"",INDEX('Policy Characteristics'!F:F,MATCH($C884,'Policy Characteristics'!$C:$C,0)))</f>
        <v>0</v>
      </c>
      <c r="M884" s="233">
        <f>IF(ISBLANK(INDEX('Policy Characteristics'!G:G,MATCH($C884,'Policy Characteristics'!$C:$C,0))),"",INDEX('Policy Characteristics'!G:G,MATCH($C884,'Policy Characteristics'!$C:$C,0)))</f>
        <v>1</v>
      </c>
      <c r="N884" s="233">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25">
      <c r="A885" s="76" t="str">
        <f>IF(ISBLANK(INDEX('Policy Characteristics'!A:A,MATCH($C885,'Policy Characteristics'!$C:$C,0))),"",INDEX('Policy Characteristics'!A:A,MATCH($C885,'Policy Characteristics'!$C:$C,0)))</f>
        <v>Industry</v>
      </c>
      <c r="B885" s="228"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41" t="s">
        <v>44</v>
      </c>
      <c r="J885" s="230"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33">
        <f>IF(ISBLANK(INDEX('Policy Characteristics'!F:F,MATCH($C885,'Policy Characteristics'!$C:$C,0))),"",INDEX('Policy Characteristics'!F:F,MATCH($C885,'Policy Characteristics'!$C:$C,0)))</f>
        <v>0</v>
      </c>
      <c r="M885" s="233">
        <f>IF(ISBLANK(INDEX('Policy Characteristics'!G:G,MATCH($C885,'Policy Characteristics'!$C:$C,0))),"",INDEX('Policy Characteristics'!G:G,MATCH($C885,'Policy Characteristics'!$C:$C,0)))</f>
        <v>1</v>
      </c>
      <c r="N885" s="233">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25">
      <c r="A886" s="76" t="str">
        <f>IF(ISBLANK(INDEX('Policy Characteristics'!A:A,MATCH($C886,'Policy Characteristics'!$C:$C,0))),"",INDEX('Policy Characteristics'!A:A,MATCH($C886,'Policy Characteristics'!$C:$C,0)))</f>
        <v>Industry</v>
      </c>
      <c r="B886" s="228"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41" t="s">
        <v>44</v>
      </c>
      <c r="J886" s="230"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33">
        <f>IF(ISBLANK(INDEX('Policy Characteristics'!F:F,MATCH($C886,'Policy Characteristics'!$C:$C,0))),"",INDEX('Policy Characteristics'!F:F,MATCH($C886,'Policy Characteristics'!$C:$C,0)))</f>
        <v>0</v>
      </c>
      <c r="M886" s="233">
        <f>IF(ISBLANK(INDEX('Policy Characteristics'!G:G,MATCH($C886,'Policy Characteristics'!$C:$C,0))),"",INDEX('Policy Characteristics'!G:G,MATCH($C886,'Policy Characteristics'!$C:$C,0)))</f>
        <v>1</v>
      </c>
      <c r="N886" s="233">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25">
      <c r="A887" s="76" t="str">
        <f>IF(ISBLANK(INDEX('Policy Characteristics'!A:A,MATCH($C887,'Policy Characteristics'!$C:$C,0))),"",INDEX('Policy Characteristics'!A:A,MATCH($C887,'Policy Characteristics'!$C:$C,0)))</f>
        <v>Industry</v>
      </c>
      <c r="B887" s="228"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41" t="s">
        <v>44</v>
      </c>
      <c r="J887" s="230"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33">
        <f>IF(ISBLANK(INDEX('Policy Characteristics'!F:F,MATCH($C887,'Policy Characteristics'!$C:$C,0))),"",INDEX('Policy Characteristics'!F:F,MATCH($C887,'Policy Characteristics'!$C:$C,0)))</f>
        <v>0</v>
      </c>
      <c r="M887" s="233">
        <f>IF(ISBLANK(INDEX('Policy Characteristics'!G:G,MATCH($C887,'Policy Characteristics'!$C:$C,0))),"",INDEX('Policy Characteristics'!G:G,MATCH($C887,'Policy Characteristics'!$C:$C,0)))</f>
        <v>1</v>
      </c>
      <c r="N887" s="233">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25">
      <c r="A888" s="76" t="str">
        <f>IF(ISBLANK(INDEX('Policy Characteristics'!A:A,MATCH($C888,'Policy Characteristics'!$C:$C,0))),"",INDEX('Policy Characteristics'!A:A,MATCH($C888,'Policy Characteristics'!$C:$C,0)))</f>
        <v>Industry</v>
      </c>
      <c r="B888" s="228"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41" t="s">
        <v>44</v>
      </c>
      <c r="J888" s="230"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33">
        <f>IF(ISBLANK(INDEX('Policy Characteristics'!F:F,MATCH($C888,'Policy Characteristics'!$C:$C,0))),"",INDEX('Policy Characteristics'!F:F,MATCH($C888,'Policy Characteristics'!$C:$C,0)))</f>
        <v>0</v>
      </c>
      <c r="M888" s="233">
        <f>IF(ISBLANK(INDEX('Policy Characteristics'!G:G,MATCH($C888,'Policy Characteristics'!$C:$C,0))),"",INDEX('Policy Characteristics'!G:G,MATCH($C888,'Policy Characteristics'!$C:$C,0)))</f>
        <v>1</v>
      </c>
      <c r="N888" s="233">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25">
      <c r="A889" s="76" t="str">
        <f>IF(ISBLANK(INDEX('Policy Characteristics'!A:A,MATCH($C889,'Policy Characteristics'!$C:$C,0))),"",INDEX('Policy Characteristics'!A:A,MATCH($C889,'Policy Characteristics'!$C:$C,0)))</f>
        <v>Industry</v>
      </c>
      <c r="B889" s="228"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41" t="s">
        <v>44</v>
      </c>
      <c r="J889" s="230"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33">
        <f>IF(ISBLANK(INDEX('Policy Characteristics'!F:F,MATCH($C889,'Policy Characteristics'!$C:$C,0))),"",INDEX('Policy Characteristics'!F:F,MATCH($C889,'Policy Characteristics'!$C:$C,0)))</f>
        <v>0</v>
      </c>
      <c r="M889" s="233">
        <f>IF(ISBLANK(INDEX('Policy Characteristics'!G:G,MATCH($C889,'Policy Characteristics'!$C:$C,0))),"",INDEX('Policy Characteristics'!G:G,MATCH($C889,'Policy Characteristics'!$C:$C,0)))</f>
        <v>1</v>
      </c>
      <c r="N889" s="233">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25">
      <c r="A890" s="76" t="str">
        <f>IF(ISBLANK(INDEX('Policy Characteristics'!A:A,MATCH($C890,'Policy Characteristics'!$C:$C,0))),"",INDEX('Policy Characteristics'!A:A,MATCH($C890,'Policy Characteristics'!$C:$C,0)))</f>
        <v>Industry</v>
      </c>
      <c r="B890" s="228"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41" t="s">
        <v>44</v>
      </c>
      <c r="J890" s="230"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33">
        <f>IF(ISBLANK(INDEX('Policy Characteristics'!F:F,MATCH($C890,'Policy Characteristics'!$C:$C,0))),"",INDEX('Policy Characteristics'!F:F,MATCH($C890,'Policy Characteristics'!$C:$C,0)))</f>
        <v>0</v>
      </c>
      <c r="M890" s="233">
        <f>IF(ISBLANK(INDEX('Policy Characteristics'!G:G,MATCH($C890,'Policy Characteristics'!$C:$C,0))),"",INDEX('Policy Characteristics'!G:G,MATCH($C890,'Policy Characteristics'!$C:$C,0)))</f>
        <v>1</v>
      </c>
      <c r="N890" s="233">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25">
      <c r="A891" s="76" t="str">
        <f>IF(ISBLANK(INDEX('Policy Characteristics'!A:A,MATCH($C891,'Policy Characteristics'!$C:$C,0))),"",INDEX('Policy Characteristics'!A:A,MATCH($C891,'Policy Characteristics'!$C:$C,0)))</f>
        <v>Industry</v>
      </c>
      <c r="B891" s="228"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41" t="s">
        <v>44</v>
      </c>
      <c r="J891" s="230"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33">
        <f>IF(ISBLANK(INDEX('Policy Characteristics'!F:F,MATCH($C891,'Policy Characteristics'!$C:$C,0))),"",INDEX('Policy Characteristics'!F:F,MATCH($C891,'Policy Characteristics'!$C:$C,0)))</f>
        <v>0</v>
      </c>
      <c r="M891" s="233">
        <f>IF(ISBLANK(INDEX('Policy Characteristics'!G:G,MATCH($C891,'Policy Characteristics'!$C:$C,0))),"",INDEX('Policy Characteristics'!G:G,MATCH($C891,'Policy Characteristics'!$C:$C,0)))</f>
        <v>1</v>
      </c>
      <c r="N891" s="233">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25">
      <c r="A892" s="76" t="str">
        <f>IF(ISBLANK(INDEX('Policy Characteristics'!A:A,MATCH($C892,'Policy Characteristics'!$C:$C,0))),"",INDEX('Policy Characteristics'!A:A,MATCH($C892,'Policy Characteristics'!$C:$C,0)))</f>
        <v>Industry</v>
      </c>
      <c r="B892" s="228"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41" t="s">
        <v>44</v>
      </c>
      <c r="J892" s="230"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33">
        <f>IF(ISBLANK(INDEX('Policy Characteristics'!F:F,MATCH($C892,'Policy Characteristics'!$C:$C,0))),"",INDEX('Policy Characteristics'!F:F,MATCH($C892,'Policy Characteristics'!$C:$C,0)))</f>
        <v>0</v>
      </c>
      <c r="M892" s="233">
        <f>IF(ISBLANK(INDEX('Policy Characteristics'!G:G,MATCH($C892,'Policy Characteristics'!$C:$C,0))),"",INDEX('Policy Characteristics'!G:G,MATCH($C892,'Policy Characteristics'!$C:$C,0)))</f>
        <v>1</v>
      </c>
      <c r="N892" s="233">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25">
      <c r="A893" s="76" t="str">
        <f>IF(ISBLANK(INDEX('Policy Characteristics'!A:A,MATCH($C893,'Policy Characteristics'!$C:$C,0))),"",INDEX('Policy Characteristics'!A:A,MATCH($C893,'Policy Characteristics'!$C:$C,0)))</f>
        <v>Industry</v>
      </c>
      <c r="B893" s="228"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41" t="s">
        <v>44</v>
      </c>
      <c r="J893" s="230"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33">
        <f>IF(ISBLANK(INDEX('Policy Characteristics'!F:F,MATCH($C893,'Policy Characteristics'!$C:$C,0))),"",INDEX('Policy Characteristics'!F:F,MATCH($C893,'Policy Characteristics'!$C:$C,0)))</f>
        <v>0</v>
      </c>
      <c r="M893" s="233">
        <f>IF(ISBLANK(INDEX('Policy Characteristics'!G:G,MATCH($C893,'Policy Characteristics'!$C:$C,0))),"",INDEX('Policy Characteristics'!G:G,MATCH($C893,'Policy Characteristics'!$C:$C,0)))</f>
        <v>1</v>
      </c>
      <c r="N893" s="233">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25">
      <c r="A894" s="76" t="str">
        <f>IF(ISBLANK(INDEX('Policy Characteristics'!A:A,MATCH($C894,'Policy Characteristics'!$C:$C,0))),"",INDEX('Policy Characteristics'!A:A,MATCH($C894,'Policy Characteristics'!$C:$C,0)))</f>
        <v>Industry</v>
      </c>
      <c r="B894" s="228"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41" t="s">
        <v>44</v>
      </c>
      <c r="J894" s="230"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33">
        <f>IF(ISBLANK(INDEX('Policy Characteristics'!F:F,MATCH($C894,'Policy Characteristics'!$C:$C,0))),"",INDEX('Policy Characteristics'!F:F,MATCH($C894,'Policy Characteristics'!$C:$C,0)))</f>
        <v>0</v>
      </c>
      <c r="M894" s="233">
        <f>IF(ISBLANK(INDEX('Policy Characteristics'!G:G,MATCH($C894,'Policy Characteristics'!$C:$C,0))),"",INDEX('Policy Characteristics'!G:G,MATCH($C894,'Policy Characteristics'!$C:$C,0)))</f>
        <v>1</v>
      </c>
      <c r="N894" s="233">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25">
      <c r="A895" s="76" t="str">
        <f>IF(ISBLANK(INDEX('Policy Characteristics'!A:A,MATCH($C895,'Policy Characteristics'!$C:$C,0))),"",INDEX('Policy Characteristics'!A:A,MATCH($C895,'Policy Characteristics'!$C:$C,0)))</f>
        <v>Industry</v>
      </c>
      <c r="B895" s="228"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41" t="s">
        <v>44</v>
      </c>
      <c r="J895" s="230"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33">
        <f>IF(ISBLANK(INDEX('Policy Characteristics'!F:F,MATCH($C895,'Policy Characteristics'!$C:$C,0))),"",INDEX('Policy Characteristics'!F:F,MATCH($C895,'Policy Characteristics'!$C:$C,0)))</f>
        <v>0</v>
      </c>
      <c r="M895" s="233">
        <f>IF(ISBLANK(INDEX('Policy Characteristics'!G:G,MATCH($C895,'Policy Characteristics'!$C:$C,0))),"",INDEX('Policy Characteristics'!G:G,MATCH($C895,'Policy Characteristics'!$C:$C,0)))</f>
        <v>1</v>
      </c>
      <c r="N895" s="233">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25">
      <c r="A896" s="76" t="str">
        <f>IF(ISBLANK(INDEX('Policy Characteristics'!A:A,MATCH($C896,'Policy Characteristics'!$C:$C,0))),"",INDEX('Policy Characteristics'!A:A,MATCH($C896,'Policy Characteristics'!$C:$C,0)))</f>
        <v>Industry</v>
      </c>
      <c r="B896" s="228"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41" t="s">
        <v>44</v>
      </c>
      <c r="J896" s="230"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33">
        <f>IF(ISBLANK(INDEX('Policy Characteristics'!F:F,MATCH($C896,'Policy Characteristics'!$C:$C,0))),"",INDEX('Policy Characteristics'!F:F,MATCH($C896,'Policy Characteristics'!$C:$C,0)))</f>
        <v>0</v>
      </c>
      <c r="M896" s="233">
        <f>IF(ISBLANK(INDEX('Policy Characteristics'!G:G,MATCH($C896,'Policy Characteristics'!$C:$C,0))),"",INDEX('Policy Characteristics'!G:G,MATCH($C896,'Policy Characteristics'!$C:$C,0)))</f>
        <v>1</v>
      </c>
      <c r="N896" s="233">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25">
      <c r="A897" s="76" t="str">
        <f>IF(ISBLANK(INDEX('Policy Characteristics'!A:A,MATCH($C897,'Policy Characteristics'!$C:$C,0))),"",INDEX('Policy Characteristics'!A:A,MATCH($C897,'Policy Characteristics'!$C:$C,0)))</f>
        <v>Industry</v>
      </c>
      <c r="B897" s="228"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41" t="s">
        <v>44</v>
      </c>
      <c r="J897" s="230"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33">
        <f>IF(ISBLANK(INDEX('Policy Characteristics'!F:F,MATCH($C897,'Policy Characteristics'!$C:$C,0))),"",INDEX('Policy Characteristics'!F:F,MATCH($C897,'Policy Characteristics'!$C:$C,0)))</f>
        <v>0</v>
      </c>
      <c r="M897" s="233">
        <f>IF(ISBLANK(INDEX('Policy Characteristics'!G:G,MATCH($C897,'Policy Characteristics'!$C:$C,0))),"",INDEX('Policy Characteristics'!G:G,MATCH($C897,'Policy Characteristics'!$C:$C,0)))</f>
        <v>1</v>
      </c>
      <c r="N897" s="233">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25">
      <c r="A898" s="76" t="str">
        <f>IF(ISBLANK(INDEX('Policy Characteristics'!A:A,MATCH($C898,'Policy Characteristics'!$C:$C,0))),"",INDEX('Policy Characteristics'!A:A,MATCH($C898,'Policy Characteristics'!$C:$C,0)))</f>
        <v>Industry</v>
      </c>
      <c r="B898" s="228"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41" t="s">
        <v>44</v>
      </c>
      <c r="J898" s="230"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33">
        <f>IF(ISBLANK(INDEX('Policy Characteristics'!F:F,MATCH($C898,'Policy Characteristics'!$C:$C,0))),"",INDEX('Policy Characteristics'!F:F,MATCH($C898,'Policy Characteristics'!$C:$C,0)))</f>
        <v>0</v>
      </c>
      <c r="M898" s="233">
        <f>IF(ISBLANK(INDEX('Policy Characteristics'!G:G,MATCH($C898,'Policy Characteristics'!$C:$C,0))),"",INDEX('Policy Characteristics'!G:G,MATCH($C898,'Policy Characteristics'!$C:$C,0)))</f>
        <v>1</v>
      </c>
      <c r="N898" s="233">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25">
      <c r="A899" s="76" t="str">
        <f>IF(ISBLANK(INDEX('Policy Characteristics'!A:A,MATCH($C899,'Policy Characteristics'!$C:$C,0))),"",INDEX('Policy Characteristics'!A:A,MATCH($C899,'Policy Characteristics'!$C:$C,0)))</f>
        <v>Industry</v>
      </c>
      <c r="B899" s="228"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41" t="s">
        <v>44</v>
      </c>
      <c r="J899" s="230"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33">
        <f>IF(ISBLANK(INDEX('Policy Characteristics'!F:F,MATCH($C899,'Policy Characteristics'!$C:$C,0))),"",INDEX('Policy Characteristics'!F:F,MATCH($C899,'Policy Characteristics'!$C:$C,0)))</f>
        <v>0</v>
      </c>
      <c r="M899" s="233">
        <f>IF(ISBLANK(INDEX('Policy Characteristics'!G:G,MATCH($C899,'Policy Characteristics'!$C:$C,0))),"",INDEX('Policy Characteristics'!G:G,MATCH($C899,'Policy Characteristics'!$C:$C,0)))</f>
        <v>1</v>
      </c>
      <c r="N899" s="233">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25">
      <c r="A900" s="76" t="str">
        <f>IF(ISBLANK(INDEX('Policy Characteristics'!A:A,MATCH($C900,'Policy Characteristics'!$C:$C,0))),"",INDEX('Policy Characteristics'!A:A,MATCH($C900,'Policy Characteristics'!$C:$C,0)))</f>
        <v>Industry</v>
      </c>
      <c r="B900" s="228"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41" t="s">
        <v>44</v>
      </c>
      <c r="J900" s="230"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33">
        <f>IF(ISBLANK(INDEX('Policy Characteristics'!F:F,MATCH($C900,'Policy Characteristics'!$C:$C,0))),"",INDEX('Policy Characteristics'!F:F,MATCH($C900,'Policy Characteristics'!$C:$C,0)))</f>
        <v>0</v>
      </c>
      <c r="M900" s="233">
        <f>IF(ISBLANK(INDEX('Policy Characteristics'!G:G,MATCH($C900,'Policy Characteristics'!$C:$C,0))),"",INDEX('Policy Characteristics'!G:G,MATCH($C900,'Policy Characteristics'!$C:$C,0)))</f>
        <v>1</v>
      </c>
      <c r="N900" s="233">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25">
      <c r="A901" s="76" t="str">
        <f>IF(ISBLANK(INDEX('Policy Characteristics'!A:A,MATCH($C901,'Policy Characteristics'!$C:$C,0))),"",INDEX('Policy Characteristics'!A:A,MATCH($C901,'Policy Characteristics'!$C:$C,0)))</f>
        <v>Industry</v>
      </c>
      <c r="B901" s="228"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41" t="s">
        <v>44</v>
      </c>
      <c r="J901" s="230"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33">
        <f>IF(ISBLANK(INDEX('Policy Characteristics'!F:F,MATCH($C901,'Policy Characteristics'!$C:$C,0))),"",INDEX('Policy Characteristics'!F:F,MATCH($C901,'Policy Characteristics'!$C:$C,0)))</f>
        <v>0</v>
      </c>
      <c r="M901" s="233">
        <f>IF(ISBLANK(INDEX('Policy Characteristics'!G:G,MATCH($C901,'Policy Characteristics'!$C:$C,0))),"",INDEX('Policy Characteristics'!G:G,MATCH($C901,'Policy Characteristics'!$C:$C,0)))</f>
        <v>1</v>
      </c>
      <c r="N901" s="233">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25">
      <c r="A902" s="76" t="str">
        <f>IF(ISBLANK(INDEX('Policy Characteristics'!A:A,MATCH($C902,'Policy Characteristics'!$C:$C,0))),"",INDEX('Policy Characteristics'!A:A,MATCH($C902,'Policy Characteristics'!$C:$C,0)))</f>
        <v>Industry</v>
      </c>
      <c r="B902" s="228"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41" t="s">
        <v>44</v>
      </c>
      <c r="J902" s="230"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33">
        <f>IF(ISBLANK(INDEX('Policy Characteristics'!F:F,MATCH($C902,'Policy Characteristics'!$C:$C,0))),"",INDEX('Policy Characteristics'!F:F,MATCH($C902,'Policy Characteristics'!$C:$C,0)))</f>
        <v>0</v>
      </c>
      <c r="M902" s="233">
        <f>IF(ISBLANK(INDEX('Policy Characteristics'!G:G,MATCH($C902,'Policy Characteristics'!$C:$C,0))),"",INDEX('Policy Characteristics'!G:G,MATCH($C902,'Policy Characteristics'!$C:$C,0)))</f>
        <v>1</v>
      </c>
      <c r="N902" s="233">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25">
      <c r="A903" s="76" t="str">
        <f>IF(ISBLANK(INDEX('Policy Characteristics'!A:A,MATCH($C903,'Policy Characteristics'!$C:$C,0))),"",INDEX('Policy Characteristics'!A:A,MATCH($C903,'Policy Characteristics'!$C:$C,0)))</f>
        <v>Industry</v>
      </c>
      <c r="B903" s="228"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41" t="s">
        <v>44</v>
      </c>
      <c r="J903" s="230"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33">
        <f>IF(ISBLANK(INDEX('Policy Characteristics'!F:F,MATCH($C903,'Policy Characteristics'!$C:$C,0))),"",INDEX('Policy Characteristics'!F:F,MATCH($C903,'Policy Characteristics'!$C:$C,0)))</f>
        <v>0</v>
      </c>
      <c r="M903" s="233">
        <f>IF(ISBLANK(INDEX('Policy Characteristics'!G:G,MATCH($C903,'Policy Characteristics'!$C:$C,0))),"",INDEX('Policy Characteristics'!G:G,MATCH($C903,'Policy Characteristics'!$C:$C,0)))</f>
        <v>1</v>
      </c>
      <c r="N903" s="233">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25">
      <c r="A904" s="76" t="str">
        <f>IF(ISBLANK(INDEX('Policy Characteristics'!A:A,MATCH($C904,'Policy Characteristics'!$C:$C,0))),"",INDEX('Policy Characteristics'!A:A,MATCH($C904,'Policy Characteristics'!$C:$C,0)))</f>
        <v>Industry</v>
      </c>
      <c r="B904" s="228"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41" t="s">
        <v>44</v>
      </c>
      <c r="J904" s="230"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33">
        <f>IF(ISBLANK(INDEX('Policy Characteristics'!F:F,MATCH($C904,'Policy Characteristics'!$C:$C,0))),"",INDEX('Policy Characteristics'!F:F,MATCH($C904,'Policy Characteristics'!$C:$C,0)))</f>
        <v>0</v>
      </c>
      <c r="M904" s="233">
        <f>IF(ISBLANK(INDEX('Policy Characteristics'!G:G,MATCH($C904,'Policy Characteristics'!$C:$C,0))),"",INDEX('Policy Characteristics'!G:G,MATCH($C904,'Policy Characteristics'!$C:$C,0)))</f>
        <v>1</v>
      </c>
      <c r="N904" s="233">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25">
      <c r="A905" s="76" t="str">
        <f>IF(ISBLANK(INDEX('Policy Characteristics'!A:A,MATCH($C905,'Policy Characteristics'!$C:$C,0))),"",INDEX('Policy Characteristics'!A:A,MATCH($C905,'Policy Characteristics'!$C:$C,0)))</f>
        <v>Industry</v>
      </c>
      <c r="B905" s="228"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41" t="s">
        <v>44</v>
      </c>
      <c r="J905" s="230"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33">
        <f>IF(ISBLANK(INDEX('Policy Characteristics'!F:F,MATCH($C905,'Policy Characteristics'!$C:$C,0))),"",INDEX('Policy Characteristics'!F:F,MATCH($C905,'Policy Characteristics'!$C:$C,0)))</f>
        <v>0</v>
      </c>
      <c r="M905" s="233">
        <f>IF(ISBLANK(INDEX('Policy Characteristics'!G:G,MATCH($C905,'Policy Characteristics'!$C:$C,0))),"",INDEX('Policy Characteristics'!G:G,MATCH($C905,'Policy Characteristics'!$C:$C,0)))</f>
        <v>1</v>
      </c>
      <c r="N905" s="233">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25">
      <c r="A906" s="76" t="str">
        <f>IF(ISBLANK(INDEX('Policy Characteristics'!A:A,MATCH($C906,'Policy Characteristics'!$C:$C,0))),"",INDEX('Policy Characteristics'!A:A,MATCH($C906,'Policy Characteristics'!$C:$C,0)))</f>
        <v>Industry</v>
      </c>
      <c r="B906" s="228"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41" t="s">
        <v>44</v>
      </c>
      <c r="J906" s="230"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33">
        <f>IF(ISBLANK(INDEX('Policy Characteristics'!F:F,MATCH($C906,'Policy Characteristics'!$C:$C,0))),"",INDEX('Policy Characteristics'!F:F,MATCH($C906,'Policy Characteristics'!$C:$C,0)))</f>
        <v>0</v>
      </c>
      <c r="M906" s="233">
        <f>IF(ISBLANK(INDEX('Policy Characteristics'!G:G,MATCH($C906,'Policy Characteristics'!$C:$C,0))),"",INDEX('Policy Characteristics'!G:G,MATCH($C906,'Policy Characteristics'!$C:$C,0)))</f>
        <v>1</v>
      </c>
      <c r="N906" s="233">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25">
      <c r="A907" s="76" t="str">
        <f>IF(ISBLANK(INDEX('Policy Characteristics'!A:A,MATCH($C907,'Policy Characteristics'!$C:$C,0))),"",INDEX('Policy Characteristics'!A:A,MATCH($C907,'Policy Characteristics'!$C:$C,0)))</f>
        <v>Industry</v>
      </c>
      <c r="B907" s="228"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41" t="s">
        <v>44</v>
      </c>
      <c r="J907" s="230"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33">
        <f>IF(ISBLANK(INDEX('Policy Characteristics'!F:F,MATCH($C907,'Policy Characteristics'!$C:$C,0))),"",INDEX('Policy Characteristics'!F:F,MATCH($C907,'Policy Characteristics'!$C:$C,0)))</f>
        <v>0</v>
      </c>
      <c r="M907" s="233">
        <f>IF(ISBLANK(INDEX('Policy Characteristics'!G:G,MATCH($C907,'Policy Characteristics'!$C:$C,0))),"",INDEX('Policy Characteristics'!G:G,MATCH($C907,'Policy Characteristics'!$C:$C,0)))</f>
        <v>1</v>
      </c>
      <c r="N907" s="233">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25">
      <c r="A908" s="76" t="str">
        <f>IF(ISBLANK(INDEX('Policy Characteristics'!A:A,MATCH($C908,'Policy Characteristics'!$C:$C,0))),"",INDEX('Policy Characteristics'!A:A,MATCH($C908,'Policy Characteristics'!$C:$C,0)))</f>
        <v>Industry</v>
      </c>
      <c r="B908" s="228"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41" t="s">
        <v>44</v>
      </c>
      <c r="J908" s="230"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33">
        <f>IF(ISBLANK(INDEX('Policy Characteristics'!F:F,MATCH($C908,'Policy Characteristics'!$C:$C,0))),"",INDEX('Policy Characteristics'!F:F,MATCH($C908,'Policy Characteristics'!$C:$C,0)))</f>
        <v>0</v>
      </c>
      <c r="M908" s="233">
        <f>IF(ISBLANK(INDEX('Policy Characteristics'!G:G,MATCH($C908,'Policy Characteristics'!$C:$C,0))),"",INDEX('Policy Characteristics'!G:G,MATCH($C908,'Policy Characteristics'!$C:$C,0)))</f>
        <v>1</v>
      </c>
      <c r="N908" s="233">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25">
      <c r="A909" s="76" t="str">
        <f>IF(ISBLANK(INDEX('Policy Characteristics'!A:A,MATCH($C909,'Policy Characteristics'!$C:$C,0))),"",INDEX('Policy Characteristics'!A:A,MATCH($C909,'Policy Characteristics'!$C:$C,0)))</f>
        <v>Industry</v>
      </c>
      <c r="B909" s="228"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41" t="s">
        <v>44</v>
      </c>
      <c r="J909" s="230"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33">
        <f>IF(ISBLANK(INDEX('Policy Characteristics'!F:F,MATCH($C909,'Policy Characteristics'!$C:$C,0))),"",INDEX('Policy Characteristics'!F:F,MATCH($C909,'Policy Characteristics'!$C:$C,0)))</f>
        <v>0</v>
      </c>
      <c r="M909" s="233">
        <f>IF(ISBLANK(INDEX('Policy Characteristics'!G:G,MATCH($C909,'Policy Characteristics'!$C:$C,0))),"",INDEX('Policy Characteristics'!G:G,MATCH($C909,'Policy Characteristics'!$C:$C,0)))</f>
        <v>1</v>
      </c>
      <c r="N909" s="233">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25">
      <c r="A910" s="76" t="str">
        <f>IF(ISBLANK(INDEX('Policy Characteristics'!A:A,MATCH($C910,'Policy Characteristics'!$C:$C,0))),"",INDEX('Policy Characteristics'!A:A,MATCH($C910,'Policy Characteristics'!$C:$C,0)))</f>
        <v>Industry</v>
      </c>
      <c r="B910" s="228"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41" t="s">
        <v>44</v>
      </c>
      <c r="J910" s="230"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33">
        <f>IF(ISBLANK(INDEX('Policy Characteristics'!F:F,MATCH($C910,'Policy Characteristics'!$C:$C,0))),"",INDEX('Policy Characteristics'!F:F,MATCH($C910,'Policy Characteristics'!$C:$C,0)))</f>
        <v>0</v>
      </c>
      <c r="M910" s="233">
        <f>IF(ISBLANK(INDEX('Policy Characteristics'!G:G,MATCH($C910,'Policy Characteristics'!$C:$C,0))),"",INDEX('Policy Characteristics'!G:G,MATCH($C910,'Policy Characteristics'!$C:$C,0)))</f>
        <v>1</v>
      </c>
      <c r="N910" s="233">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25">
      <c r="A911" s="76" t="str">
        <f>IF(ISBLANK(INDEX('Policy Characteristics'!A:A,MATCH($C911,'Policy Characteristics'!$C:$C,0))),"",INDEX('Policy Characteristics'!A:A,MATCH($C911,'Policy Characteristics'!$C:$C,0)))</f>
        <v>Industry</v>
      </c>
      <c r="B911" s="228"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41" t="s">
        <v>44</v>
      </c>
      <c r="J911" s="230"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33">
        <f>IF(ISBLANK(INDEX('Policy Characteristics'!F:F,MATCH($C911,'Policy Characteristics'!$C:$C,0))),"",INDEX('Policy Characteristics'!F:F,MATCH($C911,'Policy Characteristics'!$C:$C,0)))</f>
        <v>0</v>
      </c>
      <c r="M911" s="233">
        <f>IF(ISBLANK(INDEX('Policy Characteristics'!G:G,MATCH($C911,'Policy Characteristics'!$C:$C,0))),"",INDEX('Policy Characteristics'!G:G,MATCH($C911,'Policy Characteristics'!$C:$C,0)))</f>
        <v>1</v>
      </c>
      <c r="N911" s="233">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25">
      <c r="A912" s="76" t="str">
        <f>IF(ISBLANK(INDEX('Policy Characteristics'!A:A,MATCH($C912,'Policy Characteristics'!$C:$C,0))),"",INDEX('Policy Characteristics'!A:A,MATCH($C912,'Policy Characteristics'!$C:$C,0)))</f>
        <v>Industry</v>
      </c>
      <c r="B912" s="228"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41" t="s">
        <v>44</v>
      </c>
      <c r="J912" s="230"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33">
        <f>IF(ISBLANK(INDEX('Policy Characteristics'!F:F,MATCH($C912,'Policy Characteristics'!$C:$C,0))),"",INDEX('Policy Characteristics'!F:F,MATCH($C912,'Policy Characteristics'!$C:$C,0)))</f>
        <v>0</v>
      </c>
      <c r="M912" s="233">
        <f>IF(ISBLANK(INDEX('Policy Characteristics'!G:G,MATCH($C912,'Policy Characteristics'!$C:$C,0))),"",INDEX('Policy Characteristics'!G:G,MATCH($C912,'Policy Characteristics'!$C:$C,0)))</f>
        <v>1</v>
      </c>
      <c r="N912" s="233">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25">
      <c r="A913" s="76" t="str">
        <f>IF(ISBLANK(INDEX('Policy Characteristics'!A:A,MATCH($C913,'Policy Characteristics'!$C:$C,0))),"",INDEX('Policy Characteristics'!A:A,MATCH($C913,'Policy Characteristics'!$C:$C,0)))</f>
        <v>Industry</v>
      </c>
      <c r="B913" s="228"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41" t="s">
        <v>44</v>
      </c>
      <c r="J913" s="230"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33">
        <f>IF(ISBLANK(INDEX('Policy Characteristics'!F:F,MATCH($C913,'Policy Characteristics'!$C:$C,0))),"",INDEX('Policy Characteristics'!F:F,MATCH($C913,'Policy Characteristics'!$C:$C,0)))</f>
        <v>0</v>
      </c>
      <c r="M913" s="233">
        <f>IF(ISBLANK(INDEX('Policy Characteristics'!G:G,MATCH($C913,'Policy Characteristics'!$C:$C,0))),"",INDEX('Policy Characteristics'!G:G,MATCH($C913,'Policy Characteristics'!$C:$C,0)))</f>
        <v>1</v>
      </c>
      <c r="N913" s="233">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25">
      <c r="A914" s="76" t="str">
        <f>IF(ISBLANK(INDEX('Policy Characteristics'!A:A,MATCH($C914,'Policy Characteristics'!$C:$C,0))),"",INDEX('Policy Characteristics'!A:A,MATCH($C914,'Policy Characteristics'!$C:$C,0)))</f>
        <v>Industry</v>
      </c>
      <c r="B914" s="228"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41" t="s">
        <v>44</v>
      </c>
      <c r="J914" s="230"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33">
        <f>IF(ISBLANK(INDEX('Policy Characteristics'!F:F,MATCH($C914,'Policy Characteristics'!$C:$C,0))),"",INDEX('Policy Characteristics'!F:F,MATCH($C914,'Policy Characteristics'!$C:$C,0)))</f>
        <v>0</v>
      </c>
      <c r="M914" s="233">
        <f>IF(ISBLANK(INDEX('Policy Characteristics'!G:G,MATCH($C914,'Policy Characteristics'!$C:$C,0))),"",INDEX('Policy Characteristics'!G:G,MATCH($C914,'Policy Characteristics'!$C:$C,0)))</f>
        <v>1</v>
      </c>
      <c r="N914" s="233">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25">
      <c r="A915" s="76" t="str">
        <f>IF(ISBLANK(INDEX('Policy Characteristics'!A:A,MATCH($C915,'Policy Characteristics'!$C:$C,0))),"",INDEX('Policy Characteristics'!A:A,MATCH($C915,'Policy Characteristics'!$C:$C,0)))</f>
        <v>Industry</v>
      </c>
      <c r="B915" s="228"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41" t="s">
        <v>44</v>
      </c>
      <c r="J915" s="230"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33">
        <f>IF(ISBLANK(INDEX('Policy Characteristics'!F:F,MATCH($C915,'Policy Characteristics'!$C:$C,0))),"",INDEX('Policy Characteristics'!F:F,MATCH($C915,'Policy Characteristics'!$C:$C,0)))</f>
        <v>0</v>
      </c>
      <c r="M915" s="233">
        <f>IF(ISBLANK(INDEX('Policy Characteristics'!G:G,MATCH($C915,'Policy Characteristics'!$C:$C,0))),"",INDEX('Policy Characteristics'!G:G,MATCH($C915,'Policy Characteristics'!$C:$C,0)))</f>
        <v>1</v>
      </c>
      <c r="N915" s="233">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25">
      <c r="A916" s="76" t="str">
        <f>IF(ISBLANK(INDEX('Policy Characteristics'!A:A,MATCH($C916,'Policy Characteristics'!$C:$C,0))),"",INDEX('Policy Characteristics'!A:A,MATCH($C916,'Policy Characteristics'!$C:$C,0)))</f>
        <v>Industry</v>
      </c>
      <c r="B916" s="228"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41" t="s">
        <v>44</v>
      </c>
      <c r="J916" s="230"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33">
        <f>IF(ISBLANK(INDEX('Policy Characteristics'!F:F,MATCH($C916,'Policy Characteristics'!$C:$C,0))),"",INDEX('Policy Characteristics'!F:F,MATCH($C916,'Policy Characteristics'!$C:$C,0)))</f>
        <v>0</v>
      </c>
      <c r="M916" s="233">
        <f>IF(ISBLANK(INDEX('Policy Characteristics'!G:G,MATCH($C916,'Policy Characteristics'!$C:$C,0))),"",INDEX('Policy Characteristics'!G:G,MATCH($C916,'Policy Characteristics'!$C:$C,0)))</f>
        <v>1</v>
      </c>
      <c r="N916" s="233">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25">
      <c r="A917" s="76" t="str">
        <f>IF(ISBLANK(INDEX('Policy Characteristics'!A:A,MATCH($C917,'Policy Characteristics'!$C:$C,0))),"",INDEX('Policy Characteristics'!A:A,MATCH($C917,'Policy Characteristics'!$C:$C,0)))</f>
        <v>Industry</v>
      </c>
      <c r="B917" s="228"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41" t="s">
        <v>44</v>
      </c>
      <c r="J917" s="230"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33">
        <f>IF(ISBLANK(INDEX('Policy Characteristics'!F:F,MATCH($C917,'Policy Characteristics'!$C:$C,0))),"",INDEX('Policy Characteristics'!F:F,MATCH($C917,'Policy Characteristics'!$C:$C,0)))</f>
        <v>0</v>
      </c>
      <c r="M917" s="233">
        <f>IF(ISBLANK(INDEX('Policy Characteristics'!G:G,MATCH($C917,'Policy Characteristics'!$C:$C,0))),"",INDEX('Policy Characteristics'!G:G,MATCH($C917,'Policy Characteristics'!$C:$C,0)))</f>
        <v>1</v>
      </c>
      <c r="N917" s="233">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25">
      <c r="A918" s="76" t="str">
        <f>IF(ISBLANK(INDEX('Policy Characteristics'!A:A,MATCH($C918,'Policy Characteristics'!$C:$C,0))),"",INDEX('Policy Characteristics'!A:A,MATCH($C918,'Policy Characteristics'!$C:$C,0)))</f>
        <v>Industry</v>
      </c>
      <c r="B918" s="228"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41" t="s">
        <v>44</v>
      </c>
      <c r="J918" s="230"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33">
        <f>IF(ISBLANK(INDEX('Policy Characteristics'!F:F,MATCH($C918,'Policy Characteristics'!$C:$C,0))),"",INDEX('Policy Characteristics'!F:F,MATCH($C918,'Policy Characteristics'!$C:$C,0)))</f>
        <v>0</v>
      </c>
      <c r="M918" s="233">
        <f>IF(ISBLANK(INDEX('Policy Characteristics'!G:G,MATCH($C918,'Policy Characteristics'!$C:$C,0))),"",INDEX('Policy Characteristics'!G:G,MATCH($C918,'Policy Characteristics'!$C:$C,0)))</f>
        <v>1</v>
      </c>
      <c r="N918" s="233">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25">
      <c r="A919" s="76" t="str">
        <f>IF(ISBLANK(INDEX('Policy Characteristics'!A:A,MATCH($C919,'Policy Characteristics'!$C:$C,0))),"",INDEX('Policy Characteristics'!A:A,MATCH($C919,'Policy Characteristics'!$C:$C,0)))</f>
        <v>Industry</v>
      </c>
      <c r="B919" s="228"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41" t="s">
        <v>44</v>
      </c>
      <c r="J919" s="230"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33">
        <f>IF(ISBLANK(INDEX('Policy Characteristics'!F:F,MATCH($C919,'Policy Characteristics'!$C:$C,0))),"",INDEX('Policy Characteristics'!F:F,MATCH($C919,'Policy Characteristics'!$C:$C,0)))</f>
        <v>0</v>
      </c>
      <c r="M919" s="233">
        <f>IF(ISBLANK(INDEX('Policy Characteristics'!G:G,MATCH($C919,'Policy Characteristics'!$C:$C,0))),"",INDEX('Policy Characteristics'!G:G,MATCH($C919,'Policy Characteristics'!$C:$C,0)))</f>
        <v>1</v>
      </c>
      <c r="N919" s="233">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25">
      <c r="A920" s="76" t="str">
        <f>IF(ISBLANK(INDEX('Policy Characteristics'!A:A,MATCH($C920,'Policy Characteristics'!$C:$C,0))),"",INDEX('Policy Characteristics'!A:A,MATCH($C920,'Policy Characteristics'!$C:$C,0)))</f>
        <v>Industry</v>
      </c>
      <c r="B920" s="228"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41" t="s">
        <v>44</v>
      </c>
      <c r="J920" s="230"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33">
        <f>IF(ISBLANK(INDEX('Policy Characteristics'!F:F,MATCH($C920,'Policy Characteristics'!$C:$C,0))),"",INDEX('Policy Characteristics'!F:F,MATCH($C920,'Policy Characteristics'!$C:$C,0)))</f>
        <v>0</v>
      </c>
      <c r="M920" s="233">
        <f>IF(ISBLANK(INDEX('Policy Characteristics'!G:G,MATCH($C920,'Policy Characteristics'!$C:$C,0))),"",INDEX('Policy Characteristics'!G:G,MATCH($C920,'Policy Characteristics'!$C:$C,0)))</f>
        <v>1</v>
      </c>
      <c r="N920" s="233">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25">
      <c r="A921" s="76" t="str">
        <f>IF(ISBLANK(INDEX('Policy Characteristics'!A:A,MATCH($C921,'Policy Characteristics'!$C:$C,0))),"",INDEX('Policy Characteristics'!A:A,MATCH($C921,'Policy Characteristics'!$C:$C,0)))</f>
        <v>Industry</v>
      </c>
      <c r="B921" s="228"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41" t="s">
        <v>44</v>
      </c>
      <c r="J921" s="230"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33">
        <f>IF(ISBLANK(INDEX('Policy Characteristics'!F:F,MATCH($C921,'Policy Characteristics'!$C:$C,0))),"",INDEX('Policy Characteristics'!F:F,MATCH($C921,'Policy Characteristics'!$C:$C,0)))</f>
        <v>0</v>
      </c>
      <c r="M921" s="233">
        <f>IF(ISBLANK(INDEX('Policy Characteristics'!G:G,MATCH($C921,'Policy Characteristics'!$C:$C,0))),"",INDEX('Policy Characteristics'!G:G,MATCH($C921,'Policy Characteristics'!$C:$C,0)))</f>
        <v>1</v>
      </c>
      <c r="N921" s="233">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25">
      <c r="A922" s="76" t="str">
        <f>IF(ISBLANK(INDEX('Policy Characteristics'!A:A,MATCH($C922,'Policy Characteristics'!$C:$C,0))),"",INDEX('Policy Characteristics'!A:A,MATCH($C922,'Policy Characteristics'!$C:$C,0)))</f>
        <v>Industry</v>
      </c>
      <c r="B922" s="228"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41" t="s">
        <v>44</v>
      </c>
      <c r="J922" s="230"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33">
        <f>IF(ISBLANK(INDEX('Policy Characteristics'!F:F,MATCH($C922,'Policy Characteristics'!$C:$C,0))),"",INDEX('Policy Characteristics'!F:F,MATCH($C922,'Policy Characteristics'!$C:$C,0)))</f>
        <v>0</v>
      </c>
      <c r="M922" s="233">
        <f>IF(ISBLANK(INDEX('Policy Characteristics'!G:G,MATCH($C922,'Policy Characteristics'!$C:$C,0))),"",INDEX('Policy Characteristics'!G:G,MATCH($C922,'Policy Characteristics'!$C:$C,0)))</f>
        <v>1</v>
      </c>
      <c r="N922" s="233">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25">
      <c r="A923" s="76" t="str">
        <f>IF(ISBLANK(INDEX('Policy Characteristics'!A:A,MATCH($C923,'Policy Characteristics'!$C:$C,0))),"",INDEX('Policy Characteristics'!A:A,MATCH($C923,'Policy Characteristics'!$C:$C,0)))</f>
        <v>Industry</v>
      </c>
      <c r="B923" s="228"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41" t="s">
        <v>44</v>
      </c>
      <c r="J923" s="230"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33">
        <f>IF(ISBLANK(INDEX('Policy Characteristics'!F:F,MATCH($C923,'Policy Characteristics'!$C:$C,0))),"",INDEX('Policy Characteristics'!F:F,MATCH($C923,'Policy Characteristics'!$C:$C,0)))</f>
        <v>0</v>
      </c>
      <c r="M923" s="233">
        <f>IF(ISBLANK(INDEX('Policy Characteristics'!G:G,MATCH($C923,'Policy Characteristics'!$C:$C,0))),"",INDEX('Policy Characteristics'!G:G,MATCH($C923,'Policy Characteristics'!$C:$C,0)))</f>
        <v>1</v>
      </c>
      <c r="N923" s="233">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25">
      <c r="A924" s="76" t="str">
        <f>IF(ISBLANK(INDEX('Policy Characteristics'!A:A,MATCH($C924,'Policy Characteristics'!$C:$C,0))),"",INDEX('Policy Characteristics'!A:A,MATCH($C924,'Policy Characteristics'!$C:$C,0)))</f>
        <v>Industry</v>
      </c>
      <c r="B924" s="228"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41" t="s">
        <v>44</v>
      </c>
      <c r="J924" s="230"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33">
        <f>IF(ISBLANK(INDEX('Policy Characteristics'!F:F,MATCH($C924,'Policy Characteristics'!$C:$C,0))),"",INDEX('Policy Characteristics'!F:F,MATCH($C924,'Policy Characteristics'!$C:$C,0)))</f>
        <v>0</v>
      </c>
      <c r="M924" s="233">
        <f>IF(ISBLANK(INDEX('Policy Characteristics'!G:G,MATCH($C924,'Policy Characteristics'!$C:$C,0))),"",INDEX('Policy Characteristics'!G:G,MATCH($C924,'Policy Characteristics'!$C:$C,0)))</f>
        <v>1</v>
      </c>
      <c r="N924" s="233">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25">
      <c r="A925" s="76" t="str">
        <f>IF(ISBLANK(INDEX('Policy Characteristics'!A:A,MATCH($C925,'Policy Characteristics'!$C:$C,0))),"",INDEX('Policy Characteristics'!A:A,MATCH($C925,'Policy Characteristics'!$C:$C,0)))</f>
        <v>Industry</v>
      </c>
      <c r="B925" s="228"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41" t="s">
        <v>44</v>
      </c>
      <c r="J925" s="230"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33">
        <f>IF(ISBLANK(INDEX('Policy Characteristics'!F:F,MATCH($C925,'Policy Characteristics'!$C:$C,0))),"",INDEX('Policy Characteristics'!F:F,MATCH($C925,'Policy Characteristics'!$C:$C,0)))</f>
        <v>0</v>
      </c>
      <c r="M925" s="233">
        <f>IF(ISBLANK(INDEX('Policy Characteristics'!G:G,MATCH($C925,'Policy Characteristics'!$C:$C,0))),"",INDEX('Policy Characteristics'!G:G,MATCH($C925,'Policy Characteristics'!$C:$C,0)))</f>
        <v>1</v>
      </c>
      <c r="N925" s="233">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25">
      <c r="A926" s="76" t="str">
        <f>IF(ISBLANK(INDEX('Policy Characteristics'!A:A,MATCH($C926,'Policy Characteristics'!$C:$C,0))),"",INDEX('Policy Characteristics'!A:A,MATCH($C926,'Policy Characteristics'!$C:$C,0)))</f>
        <v>Industry</v>
      </c>
      <c r="B926" s="228"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41" t="s">
        <v>44</v>
      </c>
      <c r="J926" s="230"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33">
        <f>IF(ISBLANK(INDEX('Policy Characteristics'!F:F,MATCH($C926,'Policy Characteristics'!$C:$C,0))),"",INDEX('Policy Characteristics'!F:F,MATCH($C926,'Policy Characteristics'!$C:$C,0)))</f>
        <v>0</v>
      </c>
      <c r="M926" s="233">
        <f>IF(ISBLANK(INDEX('Policy Characteristics'!G:G,MATCH($C926,'Policy Characteristics'!$C:$C,0))),"",INDEX('Policy Characteristics'!G:G,MATCH($C926,'Policy Characteristics'!$C:$C,0)))</f>
        <v>1</v>
      </c>
      <c r="N926" s="233">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25">
      <c r="A927" s="76" t="str">
        <f>IF(ISBLANK(INDEX('Policy Characteristics'!A:A,MATCH($C927,'Policy Characteristics'!$C:$C,0))),"",INDEX('Policy Characteristics'!A:A,MATCH($C927,'Policy Characteristics'!$C:$C,0)))</f>
        <v>Industry</v>
      </c>
      <c r="B927" s="228"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41" t="s">
        <v>44</v>
      </c>
      <c r="J927" s="230"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33">
        <f>IF(ISBLANK(INDEX('Policy Characteristics'!F:F,MATCH($C927,'Policy Characteristics'!$C:$C,0))),"",INDEX('Policy Characteristics'!F:F,MATCH($C927,'Policy Characteristics'!$C:$C,0)))</f>
        <v>0</v>
      </c>
      <c r="M927" s="233">
        <f>IF(ISBLANK(INDEX('Policy Characteristics'!G:G,MATCH($C927,'Policy Characteristics'!$C:$C,0))),"",INDEX('Policy Characteristics'!G:G,MATCH($C927,'Policy Characteristics'!$C:$C,0)))</f>
        <v>1</v>
      </c>
      <c r="N927" s="233">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25">
      <c r="A928" s="76" t="str">
        <f>IF(ISBLANK(INDEX('Policy Characteristics'!A:A,MATCH($C928,'Policy Characteristics'!$C:$C,0))),"",INDEX('Policy Characteristics'!A:A,MATCH($C928,'Policy Characteristics'!$C:$C,0)))</f>
        <v>Industry</v>
      </c>
      <c r="B928" s="228"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41" t="s">
        <v>44</v>
      </c>
      <c r="J928" s="230"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33">
        <f>IF(ISBLANK(INDEX('Policy Characteristics'!F:F,MATCH($C928,'Policy Characteristics'!$C:$C,0))),"",INDEX('Policy Characteristics'!F:F,MATCH($C928,'Policy Characteristics'!$C:$C,0)))</f>
        <v>0</v>
      </c>
      <c r="M928" s="233">
        <f>IF(ISBLANK(INDEX('Policy Characteristics'!G:G,MATCH($C928,'Policy Characteristics'!$C:$C,0))),"",INDEX('Policy Characteristics'!G:G,MATCH($C928,'Policy Characteristics'!$C:$C,0)))</f>
        <v>1</v>
      </c>
      <c r="N928" s="233">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25">
      <c r="A929" s="76" t="str">
        <f>IF(ISBLANK(INDEX('Policy Characteristics'!A:A,MATCH($C929,'Policy Characteristics'!$C:$C,0))),"",INDEX('Policy Characteristics'!A:A,MATCH($C929,'Policy Characteristics'!$C:$C,0)))</f>
        <v>Industry</v>
      </c>
      <c r="B929" s="228"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41" t="s">
        <v>44</v>
      </c>
      <c r="J929" s="230"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33">
        <f>IF(ISBLANK(INDEX('Policy Characteristics'!F:F,MATCH($C929,'Policy Characteristics'!$C:$C,0))),"",INDEX('Policy Characteristics'!F:F,MATCH($C929,'Policy Characteristics'!$C:$C,0)))</f>
        <v>0</v>
      </c>
      <c r="M929" s="233">
        <f>IF(ISBLANK(INDEX('Policy Characteristics'!G:G,MATCH($C929,'Policy Characteristics'!$C:$C,0))),"",INDEX('Policy Characteristics'!G:G,MATCH($C929,'Policy Characteristics'!$C:$C,0)))</f>
        <v>1</v>
      </c>
      <c r="N929" s="233">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25">
      <c r="A930" s="76" t="str">
        <f>IF(ISBLANK(INDEX('Policy Characteristics'!A:A,MATCH($C930,'Policy Characteristics'!$C:$C,0))),"",INDEX('Policy Characteristics'!A:A,MATCH($C930,'Policy Characteristics'!$C:$C,0)))</f>
        <v>Industry</v>
      </c>
      <c r="B930" s="228"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41" t="s">
        <v>44</v>
      </c>
      <c r="J930" s="230"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33">
        <f>IF(ISBLANK(INDEX('Policy Characteristics'!F:F,MATCH($C930,'Policy Characteristics'!$C:$C,0))),"",INDEX('Policy Characteristics'!F:F,MATCH($C930,'Policy Characteristics'!$C:$C,0)))</f>
        <v>0</v>
      </c>
      <c r="M930" s="233">
        <f>IF(ISBLANK(INDEX('Policy Characteristics'!G:G,MATCH($C930,'Policy Characteristics'!$C:$C,0))),"",INDEX('Policy Characteristics'!G:G,MATCH($C930,'Policy Characteristics'!$C:$C,0)))</f>
        <v>1</v>
      </c>
      <c r="N930" s="233">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25">
      <c r="A931" s="76" t="str">
        <f>IF(ISBLANK(INDEX('Policy Characteristics'!A:A,MATCH($C931,'Policy Characteristics'!$C:$C,0))),"",INDEX('Policy Characteristics'!A:A,MATCH($C931,'Policy Characteristics'!$C:$C,0)))</f>
        <v>Industry</v>
      </c>
      <c r="B931" s="228"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41" t="s">
        <v>44</v>
      </c>
      <c r="J931" s="230"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33">
        <f>IF(ISBLANK(INDEX('Policy Characteristics'!F:F,MATCH($C931,'Policy Characteristics'!$C:$C,0))),"",INDEX('Policy Characteristics'!F:F,MATCH($C931,'Policy Characteristics'!$C:$C,0)))</f>
        <v>0</v>
      </c>
      <c r="M931" s="233">
        <f>IF(ISBLANK(INDEX('Policy Characteristics'!G:G,MATCH($C931,'Policy Characteristics'!$C:$C,0))),"",INDEX('Policy Characteristics'!G:G,MATCH($C931,'Policy Characteristics'!$C:$C,0)))</f>
        <v>1</v>
      </c>
      <c r="N931" s="233">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25">
      <c r="A932" s="76" t="str">
        <f>IF(ISBLANK(INDEX('Policy Characteristics'!A:A,MATCH($C932,'Policy Characteristics'!$C:$C,0))),"",INDEX('Policy Characteristics'!A:A,MATCH($C932,'Policy Characteristics'!$C:$C,0)))</f>
        <v>Industry</v>
      </c>
      <c r="B932" s="228"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41" t="s">
        <v>44</v>
      </c>
      <c r="J932" s="230"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33">
        <f>IF(ISBLANK(INDEX('Policy Characteristics'!F:F,MATCH($C932,'Policy Characteristics'!$C:$C,0))),"",INDEX('Policy Characteristics'!F:F,MATCH($C932,'Policy Characteristics'!$C:$C,0)))</f>
        <v>0</v>
      </c>
      <c r="M932" s="233">
        <f>IF(ISBLANK(INDEX('Policy Characteristics'!G:G,MATCH($C932,'Policy Characteristics'!$C:$C,0))),"",INDEX('Policy Characteristics'!G:G,MATCH($C932,'Policy Characteristics'!$C:$C,0)))</f>
        <v>1</v>
      </c>
      <c r="N932" s="233">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25">
      <c r="A933" s="76" t="str">
        <f>IF(ISBLANK(INDEX('Policy Characteristics'!A:A,MATCH($C933,'Policy Characteristics'!$C:$C,0))),"",INDEX('Policy Characteristics'!A:A,MATCH($C933,'Policy Characteristics'!$C:$C,0)))</f>
        <v>Industry</v>
      </c>
      <c r="B933" s="228"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41" t="s">
        <v>44</v>
      </c>
      <c r="J933" s="230"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33">
        <f>IF(ISBLANK(INDEX('Policy Characteristics'!F:F,MATCH($C933,'Policy Characteristics'!$C:$C,0))),"",INDEX('Policy Characteristics'!F:F,MATCH($C933,'Policy Characteristics'!$C:$C,0)))</f>
        <v>0</v>
      </c>
      <c r="M933" s="233">
        <f>IF(ISBLANK(INDEX('Policy Characteristics'!G:G,MATCH($C933,'Policy Characteristics'!$C:$C,0))),"",INDEX('Policy Characteristics'!G:G,MATCH($C933,'Policy Characteristics'!$C:$C,0)))</f>
        <v>1</v>
      </c>
      <c r="N933" s="233">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25">
      <c r="A934" s="76" t="str">
        <f>IF(ISBLANK(INDEX('Policy Characteristics'!A:A,MATCH($C934,'Policy Characteristics'!$C:$C,0))),"",INDEX('Policy Characteristics'!A:A,MATCH($C934,'Policy Characteristics'!$C:$C,0)))</f>
        <v>Industry</v>
      </c>
      <c r="B934" s="228"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41" t="s">
        <v>44</v>
      </c>
      <c r="J934" s="230"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33">
        <f>IF(ISBLANK(INDEX('Policy Characteristics'!F:F,MATCH($C934,'Policy Characteristics'!$C:$C,0))),"",INDEX('Policy Characteristics'!F:F,MATCH($C934,'Policy Characteristics'!$C:$C,0)))</f>
        <v>0</v>
      </c>
      <c r="M934" s="233">
        <f>IF(ISBLANK(INDEX('Policy Characteristics'!G:G,MATCH($C934,'Policy Characteristics'!$C:$C,0))),"",INDEX('Policy Characteristics'!G:G,MATCH($C934,'Policy Characteristics'!$C:$C,0)))</f>
        <v>1</v>
      </c>
      <c r="N934" s="233">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25">
      <c r="A935" s="76" t="str">
        <f>IF(ISBLANK(INDEX('Policy Characteristics'!A:A,MATCH($C935,'Policy Characteristics'!$C:$C,0))),"",INDEX('Policy Characteristics'!A:A,MATCH($C935,'Policy Characteristics'!$C:$C,0)))</f>
        <v>Industry</v>
      </c>
      <c r="B935" s="228"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41" t="s">
        <v>44</v>
      </c>
      <c r="J935" s="230"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33">
        <f>IF(ISBLANK(INDEX('Policy Characteristics'!F:F,MATCH($C935,'Policy Characteristics'!$C:$C,0))),"",INDEX('Policy Characteristics'!F:F,MATCH($C935,'Policy Characteristics'!$C:$C,0)))</f>
        <v>0</v>
      </c>
      <c r="M935" s="233">
        <f>IF(ISBLANK(INDEX('Policy Characteristics'!G:G,MATCH($C935,'Policy Characteristics'!$C:$C,0))),"",INDEX('Policy Characteristics'!G:G,MATCH($C935,'Policy Characteristics'!$C:$C,0)))</f>
        <v>1</v>
      </c>
      <c r="N935" s="233">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25">
      <c r="A936" s="76" t="str">
        <f>IF(ISBLANK(INDEX('Policy Characteristics'!A:A,MATCH($C936,'Policy Characteristics'!$C:$C,0))),"",INDEX('Policy Characteristics'!A:A,MATCH($C936,'Policy Characteristics'!$C:$C,0)))</f>
        <v>Industry</v>
      </c>
      <c r="B936" s="228"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41" t="s">
        <v>44</v>
      </c>
      <c r="J936" s="230"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33">
        <f>IF(ISBLANK(INDEX('Policy Characteristics'!F:F,MATCH($C936,'Policy Characteristics'!$C:$C,0))),"",INDEX('Policy Characteristics'!F:F,MATCH($C936,'Policy Characteristics'!$C:$C,0)))</f>
        <v>0</v>
      </c>
      <c r="M936" s="233">
        <f>IF(ISBLANK(INDEX('Policy Characteristics'!G:G,MATCH($C936,'Policy Characteristics'!$C:$C,0))),"",INDEX('Policy Characteristics'!G:G,MATCH($C936,'Policy Characteristics'!$C:$C,0)))</f>
        <v>1</v>
      </c>
      <c r="N936" s="233">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25">
      <c r="A937" s="76" t="str">
        <f>IF(ISBLANK(INDEX('Policy Characteristics'!A:A,MATCH($C937,'Policy Characteristics'!$C:$C,0))),"",INDEX('Policy Characteristics'!A:A,MATCH($C937,'Policy Characteristics'!$C:$C,0)))</f>
        <v>Industry</v>
      </c>
      <c r="B937" s="228"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41" t="s">
        <v>44</v>
      </c>
      <c r="J937" s="230"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33">
        <f>IF(ISBLANK(INDEX('Policy Characteristics'!F:F,MATCH($C937,'Policy Characteristics'!$C:$C,0))),"",INDEX('Policy Characteristics'!F:F,MATCH($C937,'Policy Characteristics'!$C:$C,0)))</f>
        <v>0</v>
      </c>
      <c r="M937" s="233">
        <f>IF(ISBLANK(INDEX('Policy Characteristics'!G:G,MATCH($C937,'Policy Characteristics'!$C:$C,0))),"",INDEX('Policy Characteristics'!G:G,MATCH($C937,'Policy Characteristics'!$C:$C,0)))</f>
        <v>1</v>
      </c>
      <c r="N937" s="233">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25">
      <c r="A938" s="76" t="str">
        <f>IF(ISBLANK(INDEX('Policy Characteristics'!A:A,MATCH($C938,'Policy Characteristics'!$C:$C,0))),"",INDEX('Policy Characteristics'!A:A,MATCH($C938,'Policy Characteristics'!$C:$C,0)))</f>
        <v>Industry</v>
      </c>
      <c r="B938" s="228"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41" t="s">
        <v>44</v>
      </c>
      <c r="J938" s="230"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33">
        <f>IF(ISBLANK(INDEX('Policy Characteristics'!F:F,MATCH($C938,'Policy Characteristics'!$C:$C,0))),"",INDEX('Policy Characteristics'!F:F,MATCH($C938,'Policy Characteristics'!$C:$C,0)))</f>
        <v>0</v>
      </c>
      <c r="M938" s="233">
        <f>IF(ISBLANK(INDEX('Policy Characteristics'!G:G,MATCH($C938,'Policy Characteristics'!$C:$C,0))),"",INDEX('Policy Characteristics'!G:G,MATCH($C938,'Policy Characteristics'!$C:$C,0)))</f>
        <v>1</v>
      </c>
      <c r="N938" s="233">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25">
      <c r="A939" s="76" t="str">
        <f>IF(ISBLANK(INDEX('Policy Characteristics'!A:A,MATCH($C939,'Policy Characteristics'!$C:$C,0))),"",INDEX('Policy Characteristics'!A:A,MATCH($C939,'Policy Characteristics'!$C:$C,0)))</f>
        <v>Industry</v>
      </c>
      <c r="B939" s="228"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41" t="s">
        <v>44</v>
      </c>
      <c r="J939" s="230"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33">
        <f>IF(ISBLANK(INDEX('Policy Characteristics'!F:F,MATCH($C939,'Policy Characteristics'!$C:$C,0))),"",INDEX('Policy Characteristics'!F:F,MATCH($C939,'Policy Characteristics'!$C:$C,0)))</f>
        <v>0</v>
      </c>
      <c r="M939" s="233">
        <f>IF(ISBLANK(INDEX('Policy Characteristics'!G:G,MATCH($C939,'Policy Characteristics'!$C:$C,0))),"",INDEX('Policy Characteristics'!G:G,MATCH($C939,'Policy Characteristics'!$C:$C,0)))</f>
        <v>1</v>
      </c>
      <c r="N939" s="233">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25">
      <c r="A940" s="76" t="str">
        <f>IF(ISBLANK(INDEX('Policy Characteristics'!A:A,MATCH($C940,'Policy Characteristics'!$C:$C,0))),"",INDEX('Policy Characteristics'!A:A,MATCH($C940,'Policy Characteristics'!$C:$C,0)))</f>
        <v>Industry</v>
      </c>
      <c r="B940" s="228"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41" t="s">
        <v>44</v>
      </c>
      <c r="J940" s="230"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33">
        <f>IF(ISBLANK(INDEX('Policy Characteristics'!F:F,MATCH($C940,'Policy Characteristics'!$C:$C,0))),"",INDEX('Policy Characteristics'!F:F,MATCH($C940,'Policy Characteristics'!$C:$C,0)))</f>
        <v>0</v>
      </c>
      <c r="M940" s="233">
        <f>IF(ISBLANK(INDEX('Policy Characteristics'!G:G,MATCH($C940,'Policy Characteristics'!$C:$C,0))),"",INDEX('Policy Characteristics'!G:G,MATCH($C940,'Policy Characteristics'!$C:$C,0)))</f>
        <v>1</v>
      </c>
      <c r="N940" s="233">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25">
      <c r="A941" s="76" t="str">
        <f>IF(ISBLANK(INDEX('Policy Characteristics'!A:A,MATCH($C941,'Policy Characteristics'!$C:$C,0))),"",INDEX('Policy Characteristics'!A:A,MATCH($C941,'Policy Characteristics'!$C:$C,0)))</f>
        <v>Industry</v>
      </c>
      <c r="B941" s="228"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41" t="s">
        <v>44</v>
      </c>
      <c r="J941" s="230"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33">
        <f>IF(ISBLANK(INDEX('Policy Characteristics'!F:F,MATCH($C941,'Policy Characteristics'!$C:$C,0))),"",INDEX('Policy Characteristics'!F:F,MATCH($C941,'Policy Characteristics'!$C:$C,0)))</f>
        <v>0</v>
      </c>
      <c r="M941" s="233">
        <f>IF(ISBLANK(INDEX('Policy Characteristics'!G:G,MATCH($C941,'Policy Characteristics'!$C:$C,0))),"",INDEX('Policy Characteristics'!G:G,MATCH($C941,'Policy Characteristics'!$C:$C,0)))</f>
        <v>1</v>
      </c>
      <c r="N941" s="233">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25">
      <c r="A942" s="76" t="str">
        <f>IF(ISBLANK(INDEX('Policy Characteristics'!A:A,MATCH($C942,'Policy Characteristics'!$C:$C,0))),"",INDEX('Policy Characteristics'!A:A,MATCH($C942,'Policy Characteristics'!$C:$C,0)))</f>
        <v>Industry</v>
      </c>
      <c r="B942" s="228"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41" t="s">
        <v>44</v>
      </c>
      <c r="J942" s="230"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33">
        <f>IF(ISBLANK(INDEX('Policy Characteristics'!F:F,MATCH($C942,'Policy Characteristics'!$C:$C,0))),"",INDEX('Policy Characteristics'!F:F,MATCH($C942,'Policy Characteristics'!$C:$C,0)))</f>
        <v>0</v>
      </c>
      <c r="M942" s="233">
        <f>IF(ISBLANK(INDEX('Policy Characteristics'!G:G,MATCH($C942,'Policy Characteristics'!$C:$C,0))),"",INDEX('Policy Characteristics'!G:G,MATCH($C942,'Policy Characteristics'!$C:$C,0)))</f>
        <v>1</v>
      </c>
      <c r="N942" s="233">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25">
      <c r="A943" s="76" t="str">
        <f>IF(ISBLANK(INDEX('Policy Characteristics'!A:A,MATCH($C943,'Policy Characteristics'!$C:$C,0))),"",INDEX('Policy Characteristics'!A:A,MATCH($C943,'Policy Characteristics'!$C:$C,0)))</f>
        <v>Industry</v>
      </c>
      <c r="B943" s="228"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41" t="s">
        <v>44</v>
      </c>
      <c r="J943" s="230"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33">
        <f>IF(ISBLANK(INDEX('Policy Characteristics'!F:F,MATCH($C943,'Policy Characteristics'!$C:$C,0))),"",INDEX('Policy Characteristics'!F:F,MATCH($C943,'Policy Characteristics'!$C:$C,0)))</f>
        <v>0</v>
      </c>
      <c r="M943" s="233">
        <f>IF(ISBLANK(INDEX('Policy Characteristics'!G:G,MATCH($C943,'Policy Characteristics'!$C:$C,0))),"",INDEX('Policy Characteristics'!G:G,MATCH($C943,'Policy Characteristics'!$C:$C,0)))</f>
        <v>1</v>
      </c>
      <c r="N943" s="233">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25">
      <c r="A944" s="76" t="str">
        <f>IF(ISBLANK(INDEX('Policy Characteristics'!A:A,MATCH($C944,'Policy Characteristics'!$C:$C,0))),"",INDEX('Policy Characteristics'!A:A,MATCH($C944,'Policy Characteristics'!$C:$C,0)))</f>
        <v>Industry</v>
      </c>
      <c r="B944" s="228"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41" t="s">
        <v>44</v>
      </c>
      <c r="J944" s="230"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33">
        <f>IF(ISBLANK(INDEX('Policy Characteristics'!F:F,MATCH($C944,'Policy Characteristics'!$C:$C,0))),"",INDEX('Policy Characteristics'!F:F,MATCH($C944,'Policy Characteristics'!$C:$C,0)))</f>
        <v>0</v>
      </c>
      <c r="M944" s="233">
        <f>IF(ISBLANK(INDEX('Policy Characteristics'!G:G,MATCH($C944,'Policy Characteristics'!$C:$C,0))),"",INDEX('Policy Characteristics'!G:G,MATCH($C944,'Policy Characteristics'!$C:$C,0)))</f>
        <v>1</v>
      </c>
      <c r="N944" s="233">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25">
      <c r="A945" s="76" t="str">
        <f>IF(ISBLANK(INDEX('Policy Characteristics'!A:A,MATCH($C945,'Policy Characteristics'!$C:$C,0))),"",INDEX('Policy Characteristics'!A:A,MATCH($C945,'Policy Characteristics'!$C:$C,0)))</f>
        <v>Industry</v>
      </c>
      <c r="B945" s="228"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41" t="s">
        <v>44</v>
      </c>
      <c r="J945" s="230"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33">
        <f>IF(ISBLANK(INDEX('Policy Characteristics'!F:F,MATCH($C945,'Policy Characteristics'!$C:$C,0))),"",INDEX('Policy Characteristics'!F:F,MATCH($C945,'Policy Characteristics'!$C:$C,0)))</f>
        <v>0</v>
      </c>
      <c r="M945" s="233">
        <f>IF(ISBLANK(INDEX('Policy Characteristics'!G:G,MATCH($C945,'Policy Characteristics'!$C:$C,0))),"",INDEX('Policy Characteristics'!G:G,MATCH($C945,'Policy Characteristics'!$C:$C,0)))</f>
        <v>1</v>
      </c>
      <c r="N945" s="233">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25">
      <c r="A946" s="76" t="str">
        <f>IF(ISBLANK(INDEX('Policy Characteristics'!A:A,MATCH($C946,'Policy Characteristics'!$C:$C,0))),"",INDEX('Policy Characteristics'!A:A,MATCH($C946,'Policy Characteristics'!$C:$C,0)))</f>
        <v>Industry</v>
      </c>
      <c r="B946" s="228"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41" t="s">
        <v>44</v>
      </c>
      <c r="J946" s="230"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33">
        <f>IF(ISBLANK(INDEX('Policy Characteristics'!F:F,MATCH($C946,'Policy Characteristics'!$C:$C,0))),"",INDEX('Policy Characteristics'!F:F,MATCH($C946,'Policy Characteristics'!$C:$C,0)))</f>
        <v>0</v>
      </c>
      <c r="M946" s="233">
        <f>IF(ISBLANK(INDEX('Policy Characteristics'!G:G,MATCH($C946,'Policy Characteristics'!$C:$C,0))),"",INDEX('Policy Characteristics'!G:G,MATCH($C946,'Policy Characteristics'!$C:$C,0)))</f>
        <v>1</v>
      </c>
      <c r="N946" s="233">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25">
      <c r="A947" s="76" t="str">
        <f>IF(ISBLANK(INDEX('Policy Characteristics'!A:A,MATCH($C947,'Policy Characteristics'!$C:$C,0))),"",INDEX('Policy Characteristics'!A:A,MATCH($C947,'Policy Characteristics'!$C:$C,0)))</f>
        <v>Industry</v>
      </c>
      <c r="B947" s="228"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41" t="s">
        <v>43</v>
      </c>
      <c r="J947" s="230"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33">
        <f>IF(ISBLANK(INDEX('Policy Characteristics'!F:F,MATCH($C947,'Policy Characteristics'!$C:$C,0))),"",INDEX('Policy Characteristics'!F:F,MATCH($C947,'Policy Characteristics'!$C:$C,0)))</f>
        <v>0</v>
      </c>
      <c r="M947" s="233">
        <f>IF(ISBLANK(INDEX('Policy Characteristics'!G:G,MATCH($C947,'Policy Characteristics'!$C:$C,0))),"",INDEX('Policy Characteristics'!G:G,MATCH($C947,'Policy Characteristics'!$C:$C,0)))</f>
        <v>1</v>
      </c>
      <c r="N947" s="233">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25">
      <c r="A948" s="76" t="str">
        <f>IF(ISBLANK(INDEX('Policy Characteristics'!A:A,MATCH($C948,'Policy Characteristics'!$C:$C,0))),"",INDEX('Policy Characteristics'!A:A,MATCH($C948,'Policy Characteristics'!$C:$C,0)))</f>
        <v>Industry</v>
      </c>
      <c r="B948" s="228"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41" t="s">
        <v>44</v>
      </c>
      <c r="J948" s="230"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33">
        <f>IF(ISBLANK(INDEX('Policy Characteristics'!F:F,MATCH($C948,'Policy Characteristics'!$C:$C,0))),"",INDEX('Policy Characteristics'!F:F,MATCH($C948,'Policy Characteristics'!$C:$C,0)))</f>
        <v>0</v>
      </c>
      <c r="M948" s="233">
        <f>IF(ISBLANK(INDEX('Policy Characteristics'!G:G,MATCH($C948,'Policy Characteristics'!$C:$C,0))),"",INDEX('Policy Characteristics'!G:G,MATCH($C948,'Policy Characteristics'!$C:$C,0)))</f>
        <v>1</v>
      </c>
      <c r="N948" s="233">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25">
      <c r="A949" s="76" t="str">
        <f>IF(ISBLANK(INDEX('Policy Characteristics'!A:A,MATCH($C949,'Policy Characteristics'!$C:$C,0))),"",INDEX('Policy Characteristics'!A:A,MATCH($C949,'Policy Characteristics'!$C:$C,0)))</f>
        <v>Industry</v>
      </c>
      <c r="B949" s="228"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41" t="s">
        <v>44</v>
      </c>
      <c r="J949" s="230"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33">
        <f>IF(ISBLANK(INDEX('Policy Characteristics'!F:F,MATCH($C949,'Policy Characteristics'!$C:$C,0))),"",INDEX('Policy Characteristics'!F:F,MATCH($C949,'Policy Characteristics'!$C:$C,0)))</f>
        <v>0</v>
      </c>
      <c r="M949" s="233">
        <f>IF(ISBLANK(INDEX('Policy Characteristics'!G:G,MATCH($C949,'Policy Characteristics'!$C:$C,0))),"",INDEX('Policy Characteristics'!G:G,MATCH($C949,'Policy Characteristics'!$C:$C,0)))</f>
        <v>1</v>
      </c>
      <c r="N949" s="233">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25">
      <c r="A950" s="76" t="str">
        <f>IF(ISBLANK(INDEX('Policy Characteristics'!A:A,MATCH($C950,'Policy Characteristics'!$C:$C,0))),"",INDEX('Policy Characteristics'!A:A,MATCH($C950,'Policy Characteristics'!$C:$C,0)))</f>
        <v>Industry</v>
      </c>
      <c r="B950" s="228"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41" t="s">
        <v>44</v>
      </c>
      <c r="J950" s="230"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33">
        <f>IF(ISBLANK(INDEX('Policy Characteristics'!F:F,MATCH($C950,'Policy Characteristics'!$C:$C,0))),"",INDEX('Policy Characteristics'!F:F,MATCH($C950,'Policy Characteristics'!$C:$C,0)))</f>
        <v>0</v>
      </c>
      <c r="M950" s="233">
        <f>IF(ISBLANK(INDEX('Policy Characteristics'!G:G,MATCH($C950,'Policy Characteristics'!$C:$C,0))),"",INDEX('Policy Characteristics'!G:G,MATCH($C950,'Policy Characteristics'!$C:$C,0)))</f>
        <v>1</v>
      </c>
      <c r="N950" s="233">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25">
      <c r="A951" s="76" t="str">
        <f>IF(ISBLANK(INDEX('Policy Characteristics'!A:A,MATCH($C951,'Policy Characteristics'!$C:$C,0))),"",INDEX('Policy Characteristics'!A:A,MATCH($C951,'Policy Characteristics'!$C:$C,0)))</f>
        <v>Industry</v>
      </c>
      <c r="B951" s="228"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41" t="s">
        <v>44</v>
      </c>
      <c r="J951" s="230"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33">
        <f>IF(ISBLANK(INDEX('Policy Characteristics'!F:F,MATCH($C951,'Policy Characteristics'!$C:$C,0))),"",INDEX('Policy Characteristics'!F:F,MATCH($C951,'Policy Characteristics'!$C:$C,0)))</f>
        <v>0</v>
      </c>
      <c r="M951" s="233">
        <f>IF(ISBLANK(INDEX('Policy Characteristics'!G:G,MATCH($C951,'Policy Characteristics'!$C:$C,0))),"",INDEX('Policy Characteristics'!G:G,MATCH($C951,'Policy Characteristics'!$C:$C,0)))</f>
        <v>1</v>
      </c>
      <c r="N951" s="233">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25">
      <c r="A952" s="76" t="str">
        <f>IF(ISBLANK(INDEX('Policy Characteristics'!A:A,MATCH($C952,'Policy Characteristics'!$C:$C,0))),"",INDEX('Policy Characteristics'!A:A,MATCH($C952,'Policy Characteristics'!$C:$C,0)))</f>
        <v>Industry</v>
      </c>
      <c r="B952" s="228"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41" t="s">
        <v>44</v>
      </c>
      <c r="J952" s="230"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33">
        <f>IF(ISBLANK(INDEX('Policy Characteristics'!F:F,MATCH($C952,'Policy Characteristics'!$C:$C,0))),"",INDEX('Policy Characteristics'!F:F,MATCH($C952,'Policy Characteristics'!$C:$C,0)))</f>
        <v>0</v>
      </c>
      <c r="M952" s="233">
        <f>IF(ISBLANK(INDEX('Policy Characteristics'!G:G,MATCH($C952,'Policy Characteristics'!$C:$C,0))),"",INDEX('Policy Characteristics'!G:G,MATCH($C952,'Policy Characteristics'!$C:$C,0)))</f>
        <v>1</v>
      </c>
      <c r="N952" s="233">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25">
      <c r="A953" s="76" t="str">
        <f>IF(ISBLANK(INDEX('Policy Characteristics'!A:A,MATCH($C953,'Policy Characteristics'!$C:$C,0))),"",INDEX('Policy Characteristics'!A:A,MATCH($C953,'Policy Characteristics'!$C:$C,0)))</f>
        <v>Industry</v>
      </c>
      <c r="B953" s="228"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41" t="s">
        <v>44</v>
      </c>
      <c r="J953" s="230"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33">
        <f>IF(ISBLANK(INDEX('Policy Characteristics'!F:F,MATCH($C953,'Policy Characteristics'!$C:$C,0))),"",INDEX('Policy Characteristics'!F:F,MATCH($C953,'Policy Characteristics'!$C:$C,0)))</f>
        <v>0</v>
      </c>
      <c r="M953" s="233">
        <f>IF(ISBLANK(INDEX('Policy Characteristics'!G:G,MATCH($C953,'Policy Characteristics'!$C:$C,0))),"",INDEX('Policy Characteristics'!G:G,MATCH($C953,'Policy Characteristics'!$C:$C,0)))</f>
        <v>1</v>
      </c>
      <c r="N953" s="233">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25">
      <c r="A954" s="76" t="str">
        <f>IF(ISBLANK(INDEX('Policy Characteristics'!A:A,MATCH($C954,'Policy Characteristics'!$C:$C,0))),"",INDEX('Policy Characteristics'!A:A,MATCH($C954,'Policy Characteristics'!$C:$C,0)))</f>
        <v>Industry</v>
      </c>
      <c r="B954" s="228"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41" t="s">
        <v>44</v>
      </c>
      <c r="J954" s="230"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33">
        <f>IF(ISBLANK(INDEX('Policy Characteristics'!F:F,MATCH($C954,'Policy Characteristics'!$C:$C,0))),"",INDEX('Policy Characteristics'!F:F,MATCH($C954,'Policy Characteristics'!$C:$C,0)))</f>
        <v>0</v>
      </c>
      <c r="M954" s="233">
        <f>IF(ISBLANK(INDEX('Policy Characteristics'!G:G,MATCH($C954,'Policy Characteristics'!$C:$C,0))),"",INDEX('Policy Characteristics'!G:G,MATCH($C954,'Policy Characteristics'!$C:$C,0)))</f>
        <v>1</v>
      </c>
      <c r="N954" s="233">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25">
      <c r="A955" s="76" t="str">
        <f>IF(ISBLANK(INDEX('Policy Characteristics'!A:A,MATCH($C955,'Policy Characteristics'!$C:$C,0))),"",INDEX('Policy Characteristics'!A:A,MATCH($C955,'Policy Characteristics'!$C:$C,0)))</f>
        <v>Industry</v>
      </c>
      <c r="B955" s="228"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41" t="s">
        <v>44</v>
      </c>
      <c r="J955" s="230"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33">
        <f>IF(ISBLANK(INDEX('Policy Characteristics'!F:F,MATCH($C955,'Policy Characteristics'!$C:$C,0))),"",INDEX('Policy Characteristics'!F:F,MATCH($C955,'Policy Characteristics'!$C:$C,0)))</f>
        <v>0</v>
      </c>
      <c r="M955" s="233">
        <f>IF(ISBLANK(INDEX('Policy Characteristics'!G:G,MATCH($C955,'Policy Characteristics'!$C:$C,0))),"",INDEX('Policy Characteristics'!G:G,MATCH($C955,'Policy Characteristics'!$C:$C,0)))</f>
        <v>1</v>
      </c>
      <c r="N955" s="233">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25">
      <c r="A956" s="76" t="str">
        <f>IF(ISBLANK(INDEX('Policy Characteristics'!A:A,MATCH($C956,'Policy Characteristics'!$C:$C,0))),"",INDEX('Policy Characteristics'!A:A,MATCH($C956,'Policy Characteristics'!$C:$C,0)))</f>
        <v>Industry</v>
      </c>
      <c r="B956" s="228"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41" t="s">
        <v>44</v>
      </c>
      <c r="J956" s="230"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33">
        <f>IF(ISBLANK(INDEX('Policy Characteristics'!F:F,MATCH($C956,'Policy Characteristics'!$C:$C,0))),"",INDEX('Policy Characteristics'!F:F,MATCH($C956,'Policy Characteristics'!$C:$C,0)))</f>
        <v>0</v>
      </c>
      <c r="M956" s="233">
        <f>IF(ISBLANK(INDEX('Policy Characteristics'!G:G,MATCH($C956,'Policy Characteristics'!$C:$C,0))),"",INDEX('Policy Characteristics'!G:G,MATCH($C956,'Policy Characteristics'!$C:$C,0)))</f>
        <v>1</v>
      </c>
      <c r="N956" s="233">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25">
      <c r="A957" s="76" t="str">
        <f>IF(ISBLANK(INDEX('Policy Characteristics'!A:A,MATCH($C957,'Policy Characteristics'!$C:$C,0))),"",INDEX('Policy Characteristics'!A:A,MATCH($C957,'Policy Characteristics'!$C:$C,0)))</f>
        <v>Industry</v>
      </c>
      <c r="B957" s="228"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41" t="s">
        <v>43</v>
      </c>
      <c r="J957" s="230"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33">
        <f>IF(ISBLANK(INDEX('Policy Characteristics'!F:F,MATCH($C957,'Policy Characteristics'!$C:$C,0))),"",INDEX('Policy Characteristics'!F:F,MATCH($C957,'Policy Characteristics'!$C:$C,0)))</f>
        <v>0</v>
      </c>
      <c r="M957" s="233">
        <f>IF(ISBLANK(INDEX('Policy Characteristics'!G:G,MATCH($C957,'Policy Characteristics'!$C:$C,0))),"",INDEX('Policy Characteristics'!G:G,MATCH($C957,'Policy Characteristics'!$C:$C,0)))</f>
        <v>1</v>
      </c>
      <c r="N957" s="233">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25">
      <c r="A958" s="76" t="str">
        <f>IF(ISBLANK(INDEX('Policy Characteristics'!A:A,MATCH($C958,'Policy Characteristics'!$C:$C,0))),"",INDEX('Policy Characteristics'!A:A,MATCH($C958,'Policy Characteristics'!$C:$C,0)))</f>
        <v>Industry</v>
      </c>
      <c r="B958" s="228"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41" t="s">
        <v>44</v>
      </c>
      <c r="J958" s="230"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33">
        <f>IF(ISBLANK(INDEX('Policy Characteristics'!F:F,MATCH($C958,'Policy Characteristics'!$C:$C,0))),"",INDEX('Policy Characteristics'!F:F,MATCH($C958,'Policy Characteristics'!$C:$C,0)))</f>
        <v>0</v>
      </c>
      <c r="M958" s="233">
        <f>IF(ISBLANK(INDEX('Policy Characteristics'!G:G,MATCH($C958,'Policy Characteristics'!$C:$C,0))),"",INDEX('Policy Characteristics'!G:G,MATCH($C958,'Policy Characteristics'!$C:$C,0)))</f>
        <v>1</v>
      </c>
      <c r="N958" s="233">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25">
      <c r="A959" s="76" t="str">
        <f>IF(ISBLANK(INDEX('Policy Characteristics'!A:A,MATCH($C959,'Policy Characteristics'!$C:$C,0))),"",INDEX('Policy Characteristics'!A:A,MATCH($C959,'Policy Characteristics'!$C:$C,0)))</f>
        <v>Industry</v>
      </c>
      <c r="B959" s="228"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41" t="s">
        <v>44</v>
      </c>
      <c r="J959" s="230"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33">
        <f>IF(ISBLANK(INDEX('Policy Characteristics'!F:F,MATCH($C959,'Policy Characteristics'!$C:$C,0))),"",INDEX('Policy Characteristics'!F:F,MATCH($C959,'Policy Characteristics'!$C:$C,0)))</f>
        <v>0</v>
      </c>
      <c r="M959" s="233">
        <f>IF(ISBLANK(INDEX('Policy Characteristics'!G:G,MATCH($C959,'Policy Characteristics'!$C:$C,0))),"",INDEX('Policy Characteristics'!G:G,MATCH($C959,'Policy Characteristics'!$C:$C,0)))</f>
        <v>1</v>
      </c>
      <c r="N959" s="233">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25">
      <c r="A960" s="76" t="str">
        <f>IF(ISBLANK(INDEX('Policy Characteristics'!A:A,MATCH($C960,'Policy Characteristics'!$C:$C,0))),"",INDEX('Policy Characteristics'!A:A,MATCH($C960,'Policy Characteristics'!$C:$C,0)))</f>
        <v>Industry</v>
      </c>
      <c r="B960" s="228"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41" t="s">
        <v>44</v>
      </c>
      <c r="J960" s="230"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33">
        <f>IF(ISBLANK(INDEX('Policy Characteristics'!F:F,MATCH($C960,'Policy Characteristics'!$C:$C,0))),"",INDEX('Policy Characteristics'!F:F,MATCH($C960,'Policy Characteristics'!$C:$C,0)))</f>
        <v>0</v>
      </c>
      <c r="M960" s="233">
        <f>IF(ISBLANK(INDEX('Policy Characteristics'!G:G,MATCH($C960,'Policy Characteristics'!$C:$C,0))),"",INDEX('Policy Characteristics'!G:G,MATCH($C960,'Policy Characteristics'!$C:$C,0)))</f>
        <v>1</v>
      </c>
      <c r="N960" s="233">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25">
      <c r="A961" s="76" t="str">
        <f>IF(ISBLANK(INDEX('Policy Characteristics'!A:A,MATCH($C961,'Policy Characteristics'!$C:$C,0))),"",INDEX('Policy Characteristics'!A:A,MATCH($C961,'Policy Characteristics'!$C:$C,0)))</f>
        <v>Industry</v>
      </c>
      <c r="B961" s="228"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41" t="s">
        <v>44</v>
      </c>
      <c r="J961" s="230"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33">
        <f>IF(ISBLANK(INDEX('Policy Characteristics'!F:F,MATCH($C961,'Policy Characteristics'!$C:$C,0))),"",INDEX('Policy Characteristics'!F:F,MATCH($C961,'Policy Characteristics'!$C:$C,0)))</f>
        <v>0</v>
      </c>
      <c r="M961" s="233">
        <f>IF(ISBLANK(INDEX('Policy Characteristics'!G:G,MATCH($C961,'Policy Characteristics'!$C:$C,0))),"",INDEX('Policy Characteristics'!G:G,MATCH($C961,'Policy Characteristics'!$C:$C,0)))</f>
        <v>1</v>
      </c>
      <c r="N961" s="233">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25">
      <c r="A962" s="76" t="str">
        <f>IF(ISBLANK(INDEX('Policy Characteristics'!A:A,MATCH($C962,'Policy Characteristics'!$C:$C,0))),"",INDEX('Policy Characteristics'!A:A,MATCH($C962,'Policy Characteristics'!$C:$C,0)))</f>
        <v>Industry</v>
      </c>
      <c r="B962" s="228"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41" t="s">
        <v>44</v>
      </c>
      <c r="J962" s="230"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33">
        <f>IF(ISBLANK(INDEX('Policy Characteristics'!F:F,MATCH($C962,'Policy Characteristics'!$C:$C,0))),"",INDEX('Policy Characteristics'!F:F,MATCH($C962,'Policy Characteristics'!$C:$C,0)))</f>
        <v>0</v>
      </c>
      <c r="M962" s="233">
        <f>IF(ISBLANK(INDEX('Policy Characteristics'!G:G,MATCH($C962,'Policy Characteristics'!$C:$C,0))),"",INDEX('Policy Characteristics'!G:G,MATCH($C962,'Policy Characteristics'!$C:$C,0)))</f>
        <v>1</v>
      </c>
      <c r="N962" s="233">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25">
      <c r="A963" s="76" t="str">
        <f>IF(ISBLANK(INDEX('Policy Characteristics'!A:A,MATCH($C963,'Policy Characteristics'!$C:$C,0))),"",INDEX('Policy Characteristics'!A:A,MATCH($C963,'Policy Characteristics'!$C:$C,0)))</f>
        <v>Industry</v>
      </c>
      <c r="B963" s="228"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41" t="s">
        <v>44</v>
      </c>
      <c r="J963" s="230"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33">
        <f>IF(ISBLANK(INDEX('Policy Characteristics'!F:F,MATCH($C963,'Policy Characteristics'!$C:$C,0))),"",INDEX('Policy Characteristics'!F:F,MATCH($C963,'Policy Characteristics'!$C:$C,0)))</f>
        <v>0</v>
      </c>
      <c r="M963" s="233">
        <f>IF(ISBLANK(INDEX('Policy Characteristics'!G:G,MATCH($C963,'Policy Characteristics'!$C:$C,0))),"",INDEX('Policy Characteristics'!G:G,MATCH($C963,'Policy Characteristics'!$C:$C,0)))</f>
        <v>1</v>
      </c>
      <c r="N963" s="233">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25">
      <c r="A964" s="76" t="str">
        <f>IF(ISBLANK(INDEX('Policy Characteristics'!A:A,MATCH($C964,'Policy Characteristics'!$C:$C,0))),"",INDEX('Policy Characteristics'!A:A,MATCH($C964,'Policy Characteristics'!$C:$C,0)))</f>
        <v>Industry</v>
      </c>
      <c r="B964" s="228"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41" t="s">
        <v>44</v>
      </c>
      <c r="J964" s="230"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33">
        <f>IF(ISBLANK(INDEX('Policy Characteristics'!F:F,MATCH($C964,'Policy Characteristics'!$C:$C,0))),"",INDEX('Policy Characteristics'!F:F,MATCH($C964,'Policy Characteristics'!$C:$C,0)))</f>
        <v>0</v>
      </c>
      <c r="M964" s="233">
        <f>IF(ISBLANK(INDEX('Policy Characteristics'!G:G,MATCH($C964,'Policy Characteristics'!$C:$C,0))),"",INDEX('Policy Characteristics'!G:G,MATCH($C964,'Policy Characteristics'!$C:$C,0)))</f>
        <v>1</v>
      </c>
      <c r="N964" s="233">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25">
      <c r="A965" s="76" t="str">
        <f>IF(ISBLANK(INDEX('Policy Characteristics'!A:A,MATCH($C965,'Policy Characteristics'!$C:$C,0))),"",INDEX('Policy Characteristics'!A:A,MATCH($C965,'Policy Characteristics'!$C:$C,0)))</f>
        <v>Industry</v>
      </c>
      <c r="B965" s="228"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41" t="s">
        <v>44</v>
      </c>
      <c r="J965" s="230"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33">
        <f>IF(ISBLANK(INDEX('Policy Characteristics'!F:F,MATCH($C965,'Policy Characteristics'!$C:$C,0))),"",INDEX('Policy Characteristics'!F:F,MATCH($C965,'Policy Characteristics'!$C:$C,0)))</f>
        <v>0</v>
      </c>
      <c r="M965" s="233">
        <f>IF(ISBLANK(INDEX('Policy Characteristics'!G:G,MATCH($C965,'Policy Characteristics'!$C:$C,0))),"",INDEX('Policy Characteristics'!G:G,MATCH($C965,'Policy Characteristics'!$C:$C,0)))</f>
        <v>1</v>
      </c>
      <c r="N965" s="233">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25">
      <c r="A966" s="76" t="str">
        <f>IF(ISBLANK(INDEX('Policy Characteristics'!A:A,MATCH($C966,'Policy Characteristics'!$C:$C,0))),"",INDEX('Policy Characteristics'!A:A,MATCH($C966,'Policy Characteristics'!$C:$C,0)))</f>
        <v>Industry</v>
      </c>
      <c r="B966" s="228"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41" t="s">
        <v>44</v>
      </c>
      <c r="J966" s="230"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33">
        <f>IF(ISBLANK(INDEX('Policy Characteristics'!F:F,MATCH($C966,'Policy Characteristics'!$C:$C,0))),"",INDEX('Policy Characteristics'!F:F,MATCH($C966,'Policy Characteristics'!$C:$C,0)))</f>
        <v>0</v>
      </c>
      <c r="M966" s="233">
        <f>IF(ISBLANK(INDEX('Policy Characteristics'!G:G,MATCH($C966,'Policy Characteristics'!$C:$C,0))),"",INDEX('Policy Characteristics'!G:G,MATCH($C966,'Policy Characteristics'!$C:$C,0)))</f>
        <v>1</v>
      </c>
      <c r="N966" s="233">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25">
      <c r="A967" s="76" t="str">
        <f>IF(ISBLANK(INDEX('Policy Characteristics'!A:A,MATCH($C967,'Policy Characteristics'!$C:$C,0))),"",INDEX('Policy Characteristics'!A:A,MATCH($C967,'Policy Characteristics'!$C:$C,0)))</f>
        <v>Industry</v>
      </c>
      <c r="B967" s="228"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41" t="s">
        <v>44</v>
      </c>
      <c r="J967" s="230"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33">
        <f>IF(ISBLANK(INDEX('Policy Characteristics'!F:F,MATCH($C967,'Policy Characteristics'!$C:$C,0))),"",INDEX('Policy Characteristics'!F:F,MATCH($C967,'Policy Characteristics'!$C:$C,0)))</f>
        <v>0</v>
      </c>
      <c r="M967" s="233">
        <f>IF(ISBLANK(INDEX('Policy Characteristics'!G:G,MATCH($C967,'Policy Characteristics'!$C:$C,0))),"",INDEX('Policy Characteristics'!G:G,MATCH($C967,'Policy Characteristics'!$C:$C,0)))</f>
        <v>1</v>
      </c>
      <c r="N967" s="233">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25">
      <c r="A968" s="76" t="str">
        <f>IF(ISBLANK(INDEX('Policy Characteristics'!A:A,MATCH($C968,'Policy Characteristics'!$C:$C,0))),"",INDEX('Policy Characteristics'!A:A,MATCH($C968,'Policy Characteristics'!$C:$C,0)))</f>
        <v>Industry</v>
      </c>
      <c r="B968" s="228"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41" t="s">
        <v>44</v>
      </c>
      <c r="J968" s="230"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33">
        <f>IF(ISBLANK(INDEX('Policy Characteristics'!F:F,MATCH($C968,'Policy Characteristics'!$C:$C,0))),"",INDEX('Policy Characteristics'!F:F,MATCH($C968,'Policy Characteristics'!$C:$C,0)))</f>
        <v>0</v>
      </c>
      <c r="M968" s="233">
        <f>IF(ISBLANK(INDEX('Policy Characteristics'!G:G,MATCH($C968,'Policy Characteristics'!$C:$C,0))),"",INDEX('Policy Characteristics'!G:G,MATCH($C968,'Policy Characteristics'!$C:$C,0)))</f>
        <v>1</v>
      </c>
      <c r="N968" s="233">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25">
      <c r="A969" s="76" t="str">
        <f>IF(ISBLANK(INDEX('Policy Characteristics'!A:A,MATCH($C969,'Policy Characteristics'!$C:$C,0))),"",INDEX('Policy Characteristics'!A:A,MATCH($C969,'Policy Characteristics'!$C:$C,0)))</f>
        <v>Industry</v>
      </c>
      <c r="B969" s="228"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41" t="s">
        <v>44</v>
      </c>
      <c r="J969" s="230"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33">
        <f>IF(ISBLANK(INDEX('Policy Characteristics'!F:F,MATCH($C969,'Policy Characteristics'!$C:$C,0))),"",INDEX('Policy Characteristics'!F:F,MATCH($C969,'Policy Characteristics'!$C:$C,0)))</f>
        <v>0</v>
      </c>
      <c r="M969" s="233">
        <f>IF(ISBLANK(INDEX('Policy Characteristics'!G:G,MATCH($C969,'Policy Characteristics'!$C:$C,0))),"",INDEX('Policy Characteristics'!G:G,MATCH($C969,'Policy Characteristics'!$C:$C,0)))</f>
        <v>1</v>
      </c>
      <c r="N969" s="233">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25">
      <c r="A970" s="76" t="str">
        <f>IF(ISBLANK(INDEX('Policy Characteristics'!A:A,MATCH($C970,'Policy Characteristics'!$C:$C,0))),"",INDEX('Policy Characteristics'!A:A,MATCH($C970,'Policy Characteristics'!$C:$C,0)))</f>
        <v>Industry</v>
      </c>
      <c r="B970" s="228"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41" t="s">
        <v>44</v>
      </c>
      <c r="J970" s="230"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33">
        <f>IF(ISBLANK(INDEX('Policy Characteristics'!F:F,MATCH($C970,'Policy Characteristics'!$C:$C,0))),"",INDEX('Policy Characteristics'!F:F,MATCH($C970,'Policy Characteristics'!$C:$C,0)))</f>
        <v>0</v>
      </c>
      <c r="M970" s="233">
        <f>IF(ISBLANK(INDEX('Policy Characteristics'!G:G,MATCH($C970,'Policy Characteristics'!$C:$C,0))),"",INDEX('Policy Characteristics'!G:G,MATCH($C970,'Policy Characteristics'!$C:$C,0)))</f>
        <v>1</v>
      </c>
      <c r="N970" s="233">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25">
      <c r="A971" s="76" t="str">
        <f>IF(ISBLANK(INDEX('Policy Characteristics'!A:A,MATCH($C971,'Policy Characteristics'!$C:$C,0))),"",INDEX('Policy Characteristics'!A:A,MATCH($C971,'Policy Characteristics'!$C:$C,0)))</f>
        <v>Industry</v>
      </c>
      <c r="B971" s="228"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41" t="s">
        <v>44</v>
      </c>
      <c r="J971" s="230"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33">
        <f>IF(ISBLANK(INDEX('Policy Characteristics'!F:F,MATCH($C971,'Policy Characteristics'!$C:$C,0))),"",INDEX('Policy Characteristics'!F:F,MATCH($C971,'Policy Characteristics'!$C:$C,0)))</f>
        <v>0</v>
      </c>
      <c r="M971" s="233">
        <f>IF(ISBLANK(INDEX('Policy Characteristics'!G:G,MATCH($C971,'Policy Characteristics'!$C:$C,0))),"",INDEX('Policy Characteristics'!G:G,MATCH($C971,'Policy Characteristics'!$C:$C,0)))</f>
        <v>1</v>
      </c>
      <c r="N971" s="233">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25">
      <c r="A972" s="76" t="str">
        <f>IF(ISBLANK(INDEX('Policy Characteristics'!A:A,MATCH($C972,'Policy Characteristics'!$C:$C,0))),"",INDEX('Policy Characteristics'!A:A,MATCH($C972,'Policy Characteristics'!$C:$C,0)))</f>
        <v>Industry</v>
      </c>
      <c r="B972" s="228"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41" t="s">
        <v>44</v>
      </c>
      <c r="J972" s="230"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33">
        <f>IF(ISBLANK(INDEX('Policy Characteristics'!F:F,MATCH($C972,'Policy Characteristics'!$C:$C,0))),"",INDEX('Policy Characteristics'!F:F,MATCH($C972,'Policy Characteristics'!$C:$C,0)))</f>
        <v>0</v>
      </c>
      <c r="M972" s="233">
        <f>IF(ISBLANK(INDEX('Policy Characteristics'!G:G,MATCH($C972,'Policy Characteristics'!$C:$C,0))),"",INDEX('Policy Characteristics'!G:G,MATCH($C972,'Policy Characteristics'!$C:$C,0)))</f>
        <v>1</v>
      </c>
      <c r="N972" s="233">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25">
      <c r="A973" s="76" t="str">
        <f>IF(ISBLANK(INDEX('Policy Characteristics'!A:A,MATCH($C973,'Policy Characteristics'!$C:$C,0))),"",INDEX('Policy Characteristics'!A:A,MATCH($C973,'Policy Characteristics'!$C:$C,0)))</f>
        <v>Industry</v>
      </c>
      <c r="B973" s="228"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41" t="s">
        <v>44</v>
      </c>
      <c r="J973" s="230"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33">
        <f>IF(ISBLANK(INDEX('Policy Characteristics'!F:F,MATCH($C973,'Policy Characteristics'!$C:$C,0))),"",INDEX('Policy Characteristics'!F:F,MATCH($C973,'Policy Characteristics'!$C:$C,0)))</f>
        <v>0</v>
      </c>
      <c r="M973" s="233">
        <f>IF(ISBLANK(INDEX('Policy Characteristics'!G:G,MATCH($C973,'Policy Characteristics'!$C:$C,0))),"",INDEX('Policy Characteristics'!G:G,MATCH($C973,'Policy Characteristics'!$C:$C,0)))</f>
        <v>1</v>
      </c>
      <c r="N973" s="233">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25">
      <c r="A974" s="76" t="str">
        <f>IF(ISBLANK(INDEX('Policy Characteristics'!A:A,MATCH($C974,'Policy Characteristics'!$C:$C,0))),"",INDEX('Policy Characteristics'!A:A,MATCH($C974,'Policy Characteristics'!$C:$C,0)))</f>
        <v>Industry</v>
      </c>
      <c r="B974" s="228"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41" t="s">
        <v>44</v>
      </c>
      <c r="J974" s="230"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33">
        <f>IF(ISBLANK(INDEX('Policy Characteristics'!F:F,MATCH($C974,'Policy Characteristics'!$C:$C,0))),"",INDEX('Policy Characteristics'!F:F,MATCH($C974,'Policy Characteristics'!$C:$C,0)))</f>
        <v>0</v>
      </c>
      <c r="M974" s="233">
        <f>IF(ISBLANK(INDEX('Policy Characteristics'!G:G,MATCH($C974,'Policy Characteristics'!$C:$C,0))),"",INDEX('Policy Characteristics'!G:G,MATCH($C974,'Policy Characteristics'!$C:$C,0)))</f>
        <v>1</v>
      </c>
      <c r="N974" s="233">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25">
      <c r="A975" s="76" t="str">
        <f>IF(ISBLANK(INDEX('Policy Characteristics'!A:A,MATCH($C975,'Policy Characteristics'!$C:$C,0))),"",INDEX('Policy Characteristics'!A:A,MATCH($C975,'Policy Characteristics'!$C:$C,0)))</f>
        <v>Industry</v>
      </c>
      <c r="B975" s="228"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41" t="s">
        <v>44</v>
      </c>
      <c r="J975" s="230"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33">
        <f>IF(ISBLANK(INDEX('Policy Characteristics'!F:F,MATCH($C975,'Policy Characteristics'!$C:$C,0))),"",INDEX('Policy Characteristics'!F:F,MATCH($C975,'Policy Characteristics'!$C:$C,0)))</f>
        <v>0</v>
      </c>
      <c r="M975" s="233">
        <f>IF(ISBLANK(INDEX('Policy Characteristics'!G:G,MATCH($C975,'Policy Characteristics'!$C:$C,0))),"",INDEX('Policy Characteristics'!G:G,MATCH($C975,'Policy Characteristics'!$C:$C,0)))</f>
        <v>1</v>
      </c>
      <c r="N975" s="233">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25">
      <c r="A976" s="76" t="str">
        <f>IF(ISBLANK(INDEX('Policy Characteristics'!A:A,MATCH($C976,'Policy Characteristics'!$C:$C,0))),"",INDEX('Policy Characteristics'!A:A,MATCH($C976,'Policy Characteristics'!$C:$C,0)))</f>
        <v>Industry</v>
      </c>
      <c r="B976" s="228"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41" t="s">
        <v>44</v>
      </c>
      <c r="J976" s="230"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33">
        <f>IF(ISBLANK(INDEX('Policy Characteristics'!F:F,MATCH($C976,'Policy Characteristics'!$C:$C,0))),"",INDEX('Policy Characteristics'!F:F,MATCH($C976,'Policy Characteristics'!$C:$C,0)))</f>
        <v>0</v>
      </c>
      <c r="M976" s="233">
        <f>IF(ISBLANK(INDEX('Policy Characteristics'!G:G,MATCH($C976,'Policy Characteristics'!$C:$C,0))),"",INDEX('Policy Characteristics'!G:G,MATCH($C976,'Policy Characteristics'!$C:$C,0)))</f>
        <v>1</v>
      </c>
      <c r="N976" s="233">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25">
      <c r="A977" s="76" t="str">
        <f>IF(ISBLANK(INDEX('Policy Characteristics'!A:A,MATCH($C977,'Policy Characteristics'!$C:$C,0))),"",INDEX('Policy Characteristics'!A:A,MATCH($C977,'Policy Characteristics'!$C:$C,0)))</f>
        <v>Industry</v>
      </c>
      <c r="B977" s="228"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41" t="s">
        <v>44</v>
      </c>
      <c r="J977" s="230"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33">
        <f>IF(ISBLANK(INDEX('Policy Characteristics'!F:F,MATCH($C977,'Policy Characteristics'!$C:$C,0))),"",INDEX('Policy Characteristics'!F:F,MATCH($C977,'Policy Characteristics'!$C:$C,0)))</f>
        <v>0</v>
      </c>
      <c r="M977" s="233">
        <f>IF(ISBLANK(INDEX('Policy Characteristics'!G:G,MATCH($C977,'Policy Characteristics'!$C:$C,0))),"",INDEX('Policy Characteristics'!G:G,MATCH($C977,'Policy Characteristics'!$C:$C,0)))</f>
        <v>1</v>
      </c>
      <c r="N977" s="233">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25">
      <c r="A978" s="76" t="str">
        <f>IF(ISBLANK(INDEX('Policy Characteristics'!A:A,MATCH($C978,'Policy Characteristics'!$C:$C,0))),"",INDEX('Policy Characteristics'!A:A,MATCH($C978,'Policy Characteristics'!$C:$C,0)))</f>
        <v>Industry</v>
      </c>
      <c r="B978" s="228"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41" t="s">
        <v>44</v>
      </c>
      <c r="J978" s="230"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33">
        <f>IF(ISBLANK(INDEX('Policy Characteristics'!F:F,MATCH($C978,'Policy Characteristics'!$C:$C,0))),"",INDEX('Policy Characteristics'!F:F,MATCH($C978,'Policy Characteristics'!$C:$C,0)))</f>
        <v>0</v>
      </c>
      <c r="M978" s="233">
        <f>IF(ISBLANK(INDEX('Policy Characteristics'!G:G,MATCH($C978,'Policy Characteristics'!$C:$C,0))),"",INDEX('Policy Characteristics'!G:G,MATCH($C978,'Policy Characteristics'!$C:$C,0)))</f>
        <v>1</v>
      </c>
      <c r="N978" s="233">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25">
      <c r="A979" s="76" t="str">
        <f>IF(ISBLANK(INDEX('Policy Characteristics'!A:A,MATCH($C979,'Policy Characteristics'!$C:$C,0))),"",INDEX('Policy Characteristics'!A:A,MATCH($C979,'Policy Characteristics'!$C:$C,0)))</f>
        <v>Industry</v>
      </c>
      <c r="B979" s="228"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41" t="s">
        <v>44</v>
      </c>
      <c r="J979" s="230"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33">
        <f>IF(ISBLANK(INDEX('Policy Characteristics'!F:F,MATCH($C979,'Policy Characteristics'!$C:$C,0))),"",INDEX('Policy Characteristics'!F:F,MATCH($C979,'Policy Characteristics'!$C:$C,0)))</f>
        <v>0</v>
      </c>
      <c r="M979" s="233">
        <f>IF(ISBLANK(INDEX('Policy Characteristics'!G:G,MATCH($C979,'Policy Characteristics'!$C:$C,0))),"",INDEX('Policy Characteristics'!G:G,MATCH($C979,'Policy Characteristics'!$C:$C,0)))</f>
        <v>1</v>
      </c>
      <c r="N979" s="233">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25">
      <c r="A980" s="76" t="str">
        <f>IF(ISBLANK(INDEX('Policy Characteristics'!A:A,MATCH($C980,'Policy Characteristics'!$C:$C,0))),"",INDEX('Policy Characteristics'!A:A,MATCH($C980,'Policy Characteristics'!$C:$C,0)))</f>
        <v>Industry</v>
      </c>
      <c r="B980" s="228"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41" t="s">
        <v>44</v>
      </c>
      <c r="J980" s="230"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33">
        <f>IF(ISBLANK(INDEX('Policy Characteristics'!F:F,MATCH($C980,'Policy Characteristics'!$C:$C,0))),"",INDEX('Policy Characteristics'!F:F,MATCH($C980,'Policy Characteristics'!$C:$C,0)))</f>
        <v>0</v>
      </c>
      <c r="M980" s="233">
        <f>IF(ISBLANK(INDEX('Policy Characteristics'!G:G,MATCH($C980,'Policy Characteristics'!$C:$C,0))),"",INDEX('Policy Characteristics'!G:G,MATCH($C980,'Policy Characteristics'!$C:$C,0)))</f>
        <v>1</v>
      </c>
      <c r="N980" s="233">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25">
      <c r="A981" s="76" t="str">
        <f>IF(ISBLANK(INDEX('Policy Characteristics'!A:A,MATCH($C981,'Policy Characteristics'!$C:$C,0))),"",INDEX('Policy Characteristics'!A:A,MATCH($C981,'Policy Characteristics'!$C:$C,0)))</f>
        <v>Industry</v>
      </c>
      <c r="B981" s="228"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41" t="s">
        <v>44</v>
      </c>
      <c r="J981" s="230"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33">
        <f>IF(ISBLANK(INDEX('Policy Characteristics'!F:F,MATCH($C981,'Policy Characteristics'!$C:$C,0))),"",INDEX('Policy Characteristics'!F:F,MATCH($C981,'Policy Characteristics'!$C:$C,0)))</f>
        <v>0</v>
      </c>
      <c r="M981" s="233">
        <f>IF(ISBLANK(INDEX('Policy Characteristics'!G:G,MATCH($C981,'Policy Characteristics'!$C:$C,0))),"",INDEX('Policy Characteristics'!G:G,MATCH($C981,'Policy Characteristics'!$C:$C,0)))</f>
        <v>1</v>
      </c>
      <c r="N981" s="233">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25">
      <c r="A982" s="76" t="str">
        <f>IF(ISBLANK(INDEX('Policy Characteristics'!A:A,MATCH($C982,'Policy Characteristics'!$C:$C,0))),"",INDEX('Policy Characteristics'!A:A,MATCH($C982,'Policy Characteristics'!$C:$C,0)))</f>
        <v>Industry</v>
      </c>
      <c r="B982" s="228"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41" t="s">
        <v>44</v>
      </c>
      <c r="J982" s="230"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33">
        <f>IF(ISBLANK(INDEX('Policy Characteristics'!F:F,MATCH($C982,'Policy Characteristics'!$C:$C,0))),"",INDEX('Policy Characteristics'!F:F,MATCH($C982,'Policy Characteristics'!$C:$C,0)))</f>
        <v>0</v>
      </c>
      <c r="M982" s="233">
        <f>IF(ISBLANK(INDEX('Policy Characteristics'!G:G,MATCH($C982,'Policy Characteristics'!$C:$C,0))),"",INDEX('Policy Characteristics'!G:G,MATCH($C982,'Policy Characteristics'!$C:$C,0)))</f>
        <v>1</v>
      </c>
      <c r="N982" s="233">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25">
      <c r="A983" s="76" t="str">
        <f>IF(ISBLANK(INDEX('Policy Characteristics'!A:A,MATCH($C983,'Policy Characteristics'!$C:$C,0))),"",INDEX('Policy Characteristics'!A:A,MATCH($C983,'Policy Characteristics'!$C:$C,0)))</f>
        <v>Industry</v>
      </c>
      <c r="B983" s="228"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41" t="s">
        <v>44</v>
      </c>
      <c r="J983" s="230"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33">
        <f>IF(ISBLANK(INDEX('Policy Characteristics'!F:F,MATCH($C983,'Policy Characteristics'!$C:$C,0))),"",INDEX('Policy Characteristics'!F:F,MATCH($C983,'Policy Characteristics'!$C:$C,0)))</f>
        <v>0</v>
      </c>
      <c r="M983" s="233">
        <f>IF(ISBLANK(INDEX('Policy Characteristics'!G:G,MATCH($C983,'Policy Characteristics'!$C:$C,0))),"",INDEX('Policy Characteristics'!G:G,MATCH($C983,'Policy Characteristics'!$C:$C,0)))</f>
        <v>1</v>
      </c>
      <c r="N983" s="233">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25">
      <c r="A984" s="76" t="str">
        <f>IF(ISBLANK(INDEX('Policy Characteristics'!A:A,MATCH($C984,'Policy Characteristics'!$C:$C,0))),"",INDEX('Policy Characteristics'!A:A,MATCH($C984,'Policy Characteristics'!$C:$C,0)))</f>
        <v>Industry</v>
      </c>
      <c r="B984" s="228"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41" t="s">
        <v>44</v>
      </c>
      <c r="J984" s="230"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33">
        <f>IF(ISBLANK(INDEX('Policy Characteristics'!F:F,MATCH($C984,'Policy Characteristics'!$C:$C,0))),"",INDEX('Policy Characteristics'!F:F,MATCH($C984,'Policy Characteristics'!$C:$C,0)))</f>
        <v>0</v>
      </c>
      <c r="M984" s="233">
        <f>IF(ISBLANK(INDEX('Policy Characteristics'!G:G,MATCH($C984,'Policy Characteristics'!$C:$C,0))),"",INDEX('Policy Characteristics'!G:G,MATCH($C984,'Policy Characteristics'!$C:$C,0)))</f>
        <v>1</v>
      </c>
      <c r="N984" s="233">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25">
      <c r="A985" s="76" t="str">
        <f>IF(ISBLANK(INDEX('Policy Characteristics'!A:A,MATCH($C985,'Policy Characteristics'!$C:$C,0))),"",INDEX('Policy Characteristics'!A:A,MATCH($C985,'Policy Characteristics'!$C:$C,0)))</f>
        <v>Industry</v>
      </c>
      <c r="B985" s="228"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41" t="s">
        <v>44</v>
      </c>
      <c r="J985" s="230"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33">
        <f>IF(ISBLANK(INDEX('Policy Characteristics'!F:F,MATCH($C985,'Policy Characteristics'!$C:$C,0))),"",INDEX('Policy Characteristics'!F:F,MATCH($C985,'Policy Characteristics'!$C:$C,0)))</f>
        <v>0</v>
      </c>
      <c r="M985" s="233">
        <f>IF(ISBLANK(INDEX('Policy Characteristics'!G:G,MATCH($C985,'Policy Characteristics'!$C:$C,0))),"",INDEX('Policy Characteristics'!G:G,MATCH($C985,'Policy Characteristics'!$C:$C,0)))</f>
        <v>1</v>
      </c>
      <c r="N985" s="233">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25">
      <c r="A986" s="76" t="str">
        <f>IF(ISBLANK(INDEX('Policy Characteristics'!A:A,MATCH($C986,'Policy Characteristics'!$C:$C,0))),"",INDEX('Policy Characteristics'!A:A,MATCH($C986,'Policy Characteristics'!$C:$C,0)))</f>
        <v>Industry</v>
      </c>
      <c r="B986" s="228"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41" t="s">
        <v>44</v>
      </c>
      <c r="J986" s="230"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33">
        <f>IF(ISBLANK(INDEX('Policy Characteristics'!F:F,MATCH($C986,'Policy Characteristics'!$C:$C,0))),"",INDEX('Policy Characteristics'!F:F,MATCH($C986,'Policy Characteristics'!$C:$C,0)))</f>
        <v>0</v>
      </c>
      <c r="M986" s="233">
        <f>IF(ISBLANK(INDEX('Policy Characteristics'!G:G,MATCH($C986,'Policy Characteristics'!$C:$C,0))),"",INDEX('Policy Characteristics'!G:G,MATCH($C986,'Policy Characteristics'!$C:$C,0)))</f>
        <v>1</v>
      </c>
      <c r="N986" s="233">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25">
      <c r="A987" s="76" t="str">
        <f>IF(ISBLANK(INDEX('Policy Characteristics'!A:A,MATCH($C987,'Policy Characteristics'!$C:$C,0))),"",INDEX('Policy Characteristics'!A:A,MATCH($C987,'Policy Characteristics'!$C:$C,0)))</f>
        <v>Industry</v>
      </c>
      <c r="B987" s="228"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41" t="s">
        <v>44</v>
      </c>
      <c r="J987" s="230"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33">
        <f>IF(ISBLANK(INDEX('Policy Characteristics'!F:F,MATCH($C987,'Policy Characteristics'!$C:$C,0))),"",INDEX('Policy Characteristics'!F:F,MATCH($C987,'Policy Characteristics'!$C:$C,0)))</f>
        <v>0</v>
      </c>
      <c r="M987" s="233">
        <f>IF(ISBLANK(INDEX('Policy Characteristics'!G:G,MATCH($C987,'Policy Characteristics'!$C:$C,0))),"",INDEX('Policy Characteristics'!G:G,MATCH($C987,'Policy Characteristics'!$C:$C,0)))</f>
        <v>1</v>
      </c>
      <c r="N987" s="233">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25">
      <c r="A988" s="76" t="str">
        <f>IF(ISBLANK(INDEX('Policy Characteristics'!A:A,MATCH($C988,'Policy Characteristics'!$C:$C,0))),"",INDEX('Policy Characteristics'!A:A,MATCH($C988,'Policy Characteristics'!$C:$C,0)))</f>
        <v>Industry</v>
      </c>
      <c r="B988" s="228"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41" t="s">
        <v>44</v>
      </c>
      <c r="J988" s="230"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33">
        <f>IF(ISBLANK(INDEX('Policy Characteristics'!F:F,MATCH($C988,'Policy Characteristics'!$C:$C,0))),"",INDEX('Policy Characteristics'!F:F,MATCH($C988,'Policy Characteristics'!$C:$C,0)))</f>
        <v>0</v>
      </c>
      <c r="M988" s="233">
        <f>IF(ISBLANK(INDEX('Policy Characteristics'!G:G,MATCH($C988,'Policy Characteristics'!$C:$C,0))),"",INDEX('Policy Characteristics'!G:G,MATCH($C988,'Policy Characteristics'!$C:$C,0)))</f>
        <v>1</v>
      </c>
      <c r="N988" s="233">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25">
      <c r="A989" s="76" t="str">
        <f>IF(ISBLANK(INDEX('Policy Characteristics'!A:A,MATCH($C989,'Policy Characteristics'!$C:$C,0))),"",INDEX('Policy Characteristics'!A:A,MATCH($C989,'Policy Characteristics'!$C:$C,0)))</f>
        <v>Industry</v>
      </c>
      <c r="B989" s="228"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41" t="s">
        <v>44</v>
      </c>
      <c r="J989" s="230"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33">
        <f>IF(ISBLANK(INDEX('Policy Characteristics'!F:F,MATCH($C989,'Policy Characteristics'!$C:$C,0))),"",INDEX('Policy Characteristics'!F:F,MATCH($C989,'Policy Characteristics'!$C:$C,0)))</f>
        <v>0</v>
      </c>
      <c r="M989" s="233">
        <f>IF(ISBLANK(INDEX('Policy Characteristics'!G:G,MATCH($C989,'Policy Characteristics'!$C:$C,0))),"",INDEX('Policy Characteristics'!G:G,MATCH($C989,'Policy Characteristics'!$C:$C,0)))</f>
        <v>1</v>
      </c>
      <c r="N989" s="233">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25">
      <c r="A990" s="76" t="str">
        <f>IF(ISBLANK(INDEX('Policy Characteristics'!A:A,MATCH($C990,'Policy Characteristics'!$C:$C,0))),"",INDEX('Policy Characteristics'!A:A,MATCH($C990,'Policy Characteristics'!$C:$C,0)))</f>
        <v>Industry</v>
      </c>
      <c r="B990" s="228"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41" t="s">
        <v>44</v>
      </c>
      <c r="J990" s="230"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33">
        <f>IF(ISBLANK(INDEX('Policy Characteristics'!F:F,MATCH($C990,'Policy Characteristics'!$C:$C,0))),"",INDEX('Policy Characteristics'!F:F,MATCH($C990,'Policy Characteristics'!$C:$C,0)))</f>
        <v>0</v>
      </c>
      <c r="M990" s="233">
        <f>IF(ISBLANK(INDEX('Policy Characteristics'!G:G,MATCH($C990,'Policy Characteristics'!$C:$C,0))),"",INDEX('Policy Characteristics'!G:G,MATCH($C990,'Policy Characteristics'!$C:$C,0)))</f>
        <v>1</v>
      </c>
      <c r="N990" s="233">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25">
      <c r="A991" s="76" t="str">
        <f>IF(ISBLANK(INDEX('Policy Characteristics'!A:A,MATCH($C991,'Policy Characteristics'!$C:$C,0))),"",INDEX('Policy Characteristics'!A:A,MATCH($C991,'Policy Characteristics'!$C:$C,0)))</f>
        <v>Industry</v>
      </c>
      <c r="B991" s="228"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41" t="s">
        <v>44</v>
      </c>
      <c r="J991" s="230"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33">
        <f>IF(ISBLANK(INDEX('Policy Characteristics'!F:F,MATCH($C991,'Policy Characteristics'!$C:$C,0))),"",INDEX('Policy Characteristics'!F:F,MATCH($C991,'Policy Characteristics'!$C:$C,0)))</f>
        <v>0</v>
      </c>
      <c r="M991" s="233">
        <f>IF(ISBLANK(INDEX('Policy Characteristics'!G:G,MATCH($C991,'Policy Characteristics'!$C:$C,0))),"",INDEX('Policy Characteristics'!G:G,MATCH($C991,'Policy Characteristics'!$C:$C,0)))</f>
        <v>1</v>
      </c>
      <c r="N991" s="233">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25">
      <c r="A992" s="76" t="str">
        <f>IF(ISBLANK(INDEX('Policy Characteristics'!A:A,MATCH($C992,'Policy Characteristics'!$C:$C,0))),"",INDEX('Policy Characteristics'!A:A,MATCH($C992,'Policy Characteristics'!$C:$C,0)))</f>
        <v>Industry</v>
      </c>
      <c r="B992" s="228"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41" t="s">
        <v>44</v>
      </c>
      <c r="J992" s="230"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33">
        <f>IF(ISBLANK(INDEX('Policy Characteristics'!F:F,MATCH($C992,'Policy Characteristics'!$C:$C,0))),"",INDEX('Policy Characteristics'!F:F,MATCH($C992,'Policy Characteristics'!$C:$C,0)))</f>
        <v>0</v>
      </c>
      <c r="M992" s="233">
        <f>IF(ISBLANK(INDEX('Policy Characteristics'!G:G,MATCH($C992,'Policy Characteristics'!$C:$C,0))),"",INDEX('Policy Characteristics'!G:G,MATCH($C992,'Policy Characteristics'!$C:$C,0)))</f>
        <v>1</v>
      </c>
      <c r="N992" s="233">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25">
      <c r="A993" s="76" t="str">
        <f>IF(ISBLANK(INDEX('Policy Characteristics'!A:A,MATCH($C993,'Policy Characteristics'!$C:$C,0))),"",INDEX('Policy Characteristics'!A:A,MATCH($C993,'Policy Characteristics'!$C:$C,0)))</f>
        <v>Industry</v>
      </c>
      <c r="B993" s="228"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41" t="s">
        <v>44</v>
      </c>
      <c r="J993" s="230"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33">
        <f>IF(ISBLANK(INDEX('Policy Characteristics'!F:F,MATCH($C993,'Policy Characteristics'!$C:$C,0))),"",INDEX('Policy Characteristics'!F:F,MATCH($C993,'Policy Characteristics'!$C:$C,0)))</f>
        <v>0</v>
      </c>
      <c r="M993" s="233">
        <f>IF(ISBLANK(INDEX('Policy Characteristics'!G:G,MATCH($C993,'Policy Characteristics'!$C:$C,0))),"",INDEX('Policy Characteristics'!G:G,MATCH($C993,'Policy Characteristics'!$C:$C,0)))</f>
        <v>1</v>
      </c>
      <c r="N993" s="233">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25">
      <c r="A994" s="76" t="str">
        <f>IF(ISBLANK(INDEX('Policy Characteristics'!A:A,MATCH($C994,'Policy Characteristics'!$C:$C,0))),"",INDEX('Policy Characteristics'!A:A,MATCH($C994,'Policy Characteristics'!$C:$C,0)))</f>
        <v>Industry</v>
      </c>
      <c r="B994" s="228"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41" t="s">
        <v>44</v>
      </c>
      <c r="J994" s="230"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33">
        <f>IF(ISBLANK(INDEX('Policy Characteristics'!F:F,MATCH($C994,'Policy Characteristics'!$C:$C,0))),"",INDEX('Policy Characteristics'!F:F,MATCH($C994,'Policy Characteristics'!$C:$C,0)))</f>
        <v>0</v>
      </c>
      <c r="M994" s="233">
        <f>IF(ISBLANK(INDEX('Policy Characteristics'!G:G,MATCH($C994,'Policy Characteristics'!$C:$C,0))),"",INDEX('Policy Characteristics'!G:G,MATCH($C994,'Policy Characteristics'!$C:$C,0)))</f>
        <v>1</v>
      </c>
      <c r="N994" s="233">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25">
      <c r="A995" s="76" t="str">
        <f>IF(ISBLANK(INDEX('Policy Characteristics'!A:A,MATCH($C995,'Policy Characteristics'!$C:$C,0))),"",INDEX('Policy Characteristics'!A:A,MATCH($C995,'Policy Characteristics'!$C:$C,0)))</f>
        <v>Industry</v>
      </c>
      <c r="B995" s="228"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41" t="s">
        <v>44</v>
      </c>
      <c r="J995" s="230"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33">
        <f>IF(ISBLANK(INDEX('Policy Characteristics'!F:F,MATCH($C995,'Policy Characteristics'!$C:$C,0))),"",INDEX('Policy Characteristics'!F:F,MATCH($C995,'Policy Characteristics'!$C:$C,0)))</f>
        <v>0</v>
      </c>
      <c r="M995" s="233">
        <f>IF(ISBLANK(INDEX('Policy Characteristics'!G:G,MATCH($C995,'Policy Characteristics'!$C:$C,0))),"",INDEX('Policy Characteristics'!G:G,MATCH($C995,'Policy Characteristics'!$C:$C,0)))</f>
        <v>1</v>
      </c>
      <c r="N995" s="233">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25">
      <c r="A996" s="76" t="str">
        <f>IF(ISBLANK(INDEX('Policy Characteristics'!A:A,MATCH($C996,'Policy Characteristics'!$C:$C,0))),"",INDEX('Policy Characteristics'!A:A,MATCH($C996,'Policy Characteristics'!$C:$C,0)))</f>
        <v>Industry</v>
      </c>
      <c r="B996" s="228"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41" t="s">
        <v>43</v>
      </c>
      <c r="J996" s="230"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33">
        <f>IF(ISBLANK(INDEX('Policy Characteristics'!F:F,MATCH($C996,'Policy Characteristics'!$C:$C,0))),"",INDEX('Policy Characteristics'!F:F,MATCH($C996,'Policy Characteristics'!$C:$C,0)))</f>
        <v>0</v>
      </c>
      <c r="M996" s="233">
        <f>IF(ISBLANK(INDEX('Policy Characteristics'!G:G,MATCH($C996,'Policy Characteristics'!$C:$C,0))),"",INDEX('Policy Characteristics'!G:G,MATCH($C996,'Policy Characteristics'!$C:$C,0)))</f>
        <v>1</v>
      </c>
      <c r="N996" s="233">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25">
      <c r="A997" s="76" t="str">
        <f>IF(ISBLANK(INDEX('Policy Characteristics'!A:A,MATCH($C997,'Policy Characteristics'!$C:$C,0))),"",INDEX('Policy Characteristics'!A:A,MATCH($C997,'Policy Characteristics'!$C:$C,0)))</f>
        <v>Industry</v>
      </c>
      <c r="B997" s="228"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41" t="s">
        <v>43</v>
      </c>
      <c r="J997" s="230"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33">
        <f>IF(ISBLANK(INDEX('Policy Characteristics'!F:F,MATCH($C997,'Policy Characteristics'!$C:$C,0))),"",INDEX('Policy Characteristics'!F:F,MATCH($C997,'Policy Characteristics'!$C:$C,0)))</f>
        <v>0</v>
      </c>
      <c r="M997" s="233">
        <f>IF(ISBLANK(INDEX('Policy Characteristics'!G:G,MATCH($C997,'Policy Characteristics'!$C:$C,0))),"",INDEX('Policy Characteristics'!G:G,MATCH($C997,'Policy Characteristics'!$C:$C,0)))</f>
        <v>1</v>
      </c>
      <c r="N997" s="233">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25">
      <c r="A998" s="76" t="str">
        <f>IF(ISBLANK(INDEX('Policy Characteristics'!A:A,MATCH($C998,'Policy Characteristics'!$C:$C,0))),"",INDEX('Policy Characteristics'!A:A,MATCH($C998,'Policy Characteristics'!$C:$C,0)))</f>
        <v>Industry</v>
      </c>
      <c r="B998" s="228"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41" t="s">
        <v>44</v>
      </c>
      <c r="J998" s="230"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33">
        <f>IF(ISBLANK(INDEX('Policy Characteristics'!F:F,MATCH($C998,'Policy Characteristics'!$C:$C,0))),"",INDEX('Policy Characteristics'!F:F,MATCH($C998,'Policy Characteristics'!$C:$C,0)))</f>
        <v>0</v>
      </c>
      <c r="M998" s="233">
        <f>IF(ISBLANK(INDEX('Policy Characteristics'!G:G,MATCH($C998,'Policy Characteristics'!$C:$C,0))),"",INDEX('Policy Characteristics'!G:G,MATCH($C998,'Policy Characteristics'!$C:$C,0)))</f>
        <v>1</v>
      </c>
      <c r="N998" s="233">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25">
      <c r="A999" s="76" t="str">
        <f>IF(ISBLANK(INDEX('Policy Characteristics'!A:A,MATCH($C999,'Policy Characteristics'!$C:$C,0))),"",INDEX('Policy Characteristics'!A:A,MATCH($C999,'Policy Characteristics'!$C:$C,0)))</f>
        <v>Industry</v>
      </c>
      <c r="B999" s="228"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41" t="s">
        <v>44</v>
      </c>
      <c r="J999" s="230"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33">
        <f>IF(ISBLANK(INDEX('Policy Characteristics'!F:F,MATCH($C999,'Policy Characteristics'!$C:$C,0))),"",INDEX('Policy Characteristics'!F:F,MATCH($C999,'Policy Characteristics'!$C:$C,0)))</f>
        <v>0</v>
      </c>
      <c r="M999" s="233">
        <f>IF(ISBLANK(INDEX('Policy Characteristics'!G:G,MATCH($C999,'Policy Characteristics'!$C:$C,0))),"",INDEX('Policy Characteristics'!G:G,MATCH($C999,'Policy Characteristics'!$C:$C,0)))</f>
        <v>1</v>
      </c>
      <c r="N999" s="233">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25">
      <c r="A1000" s="76" t="str">
        <f>IF(ISBLANK(INDEX('Policy Characteristics'!A:A,MATCH($C1000,'Policy Characteristics'!$C:$C,0))),"",INDEX('Policy Characteristics'!A:A,MATCH($C1000,'Policy Characteristics'!$C:$C,0)))</f>
        <v>Industry</v>
      </c>
      <c r="B1000" s="228"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41" t="s">
        <v>44</v>
      </c>
      <c r="J1000" s="230"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33">
        <f>IF(ISBLANK(INDEX('Policy Characteristics'!F:F,MATCH($C1000,'Policy Characteristics'!$C:$C,0))),"",INDEX('Policy Characteristics'!F:F,MATCH($C1000,'Policy Characteristics'!$C:$C,0)))</f>
        <v>0</v>
      </c>
      <c r="M1000" s="233">
        <f>IF(ISBLANK(INDEX('Policy Characteristics'!G:G,MATCH($C1000,'Policy Characteristics'!$C:$C,0))),"",INDEX('Policy Characteristics'!G:G,MATCH($C1000,'Policy Characteristics'!$C:$C,0)))</f>
        <v>1</v>
      </c>
      <c r="N1000" s="233">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25">
      <c r="A1001" s="76" t="str">
        <f>IF(ISBLANK(INDEX('Policy Characteristics'!A:A,MATCH($C1001,'Policy Characteristics'!$C:$C,0))),"",INDEX('Policy Characteristics'!A:A,MATCH($C1001,'Policy Characteristics'!$C:$C,0)))</f>
        <v>Industry</v>
      </c>
      <c r="B1001" s="228"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41" t="s">
        <v>44</v>
      </c>
      <c r="J1001" s="230"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33">
        <f>IF(ISBLANK(INDEX('Policy Characteristics'!F:F,MATCH($C1001,'Policy Characteristics'!$C:$C,0))),"",INDEX('Policy Characteristics'!F:F,MATCH($C1001,'Policy Characteristics'!$C:$C,0)))</f>
        <v>0</v>
      </c>
      <c r="M1001" s="233">
        <f>IF(ISBLANK(INDEX('Policy Characteristics'!G:G,MATCH($C1001,'Policy Characteristics'!$C:$C,0))),"",INDEX('Policy Characteristics'!G:G,MATCH($C1001,'Policy Characteristics'!$C:$C,0)))</f>
        <v>1</v>
      </c>
      <c r="N1001" s="233">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25">
      <c r="A1002" s="76" t="str">
        <f>IF(ISBLANK(INDEX('Policy Characteristics'!A:A,MATCH($C1002,'Policy Characteristics'!$C:$C,0))),"",INDEX('Policy Characteristics'!A:A,MATCH($C1002,'Policy Characteristics'!$C:$C,0)))</f>
        <v>Industry</v>
      </c>
      <c r="B1002" s="228"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41" t="s">
        <v>44</v>
      </c>
      <c r="J1002" s="230"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33">
        <f>IF(ISBLANK(INDEX('Policy Characteristics'!F:F,MATCH($C1002,'Policy Characteristics'!$C:$C,0))),"",INDEX('Policy Characteristics'!F:F,MATCH($C1002,'Policy Characteristics'!$C:$C,0)))</f>
        <v>0</v>
      </c>
      <c r="M1002" s="233">
        <f>IF(ISBLANK(INDEX('Policy Characteristics'!G:G,MATCH($C1002,'Policy Characteristics'!$C:$C,0))),"",INDEX('Policy Characteristics'!G:G,MATCH($C1002,'Policy Characteristics'!$C:$C,0)))</f>
        <v>1</v>
      </c>
      <c r="N1002" s="233">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25">
      <c r="A1003" s="76" t="str">
        <f>IF(ISBLANK(INDEX('Policy Characteristics'!A:A,MATCH($C1003,'Policy Characteristics'!$C:$C,0))),"",INDEX('Policy Characteristics'!A:A,MATCH($C1003,'Policy Characteristics'!$C:$C,0)))</f>
        <v>Industry</v>
      </c>
      <c r="B1003" s="228"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41" t="s">
        <v>44</v>
      </c>
      <c r="J1003" s="230"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33">
        <f>IF(ISBLANK(INDEX('Policy Characteristics'!F:F,MATCH($C1003,'Policy Characteristics'!$C:$C,0))),"",INDEX('Policy Characteristics'!F:F,MATCH($C1003,'Policy Characteristics'!$C:$C,0)))</f>
        <v>0</v>
      </c>
      <c r="M1003" s="233">
        <f>IF(ISBLANK(INDEX('Policy Characteristics'!G:G,MATCH($C1003,'Policy Characteristics'!$C:$C,0))),"",INDEX('Policy Characteristics'!G:G,MATCH($C1003,'Policy Characteristics'!$C:$C,0)))</f>
        <v>1</v>
      </c>
      <c r="N1003" s="233">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25">
      <c r="A1004" s="76" t="str">
        <f>IF(ISBLANK(INDEX('Policy Characteristics'!A:A,MATCH($C1004,'Policy Characteristics'!$C:$C,0))),"",INDEX('Policy Characteristics'!A:A,MATCH($C1004,'Policy Characteristics'!$C:$C,0)))</f>
        <v>Industry</v>
      </c>
      <c r="B1004" s="228"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41" t="s">
        <v>44</v>
      </c>
      <c r="J1004" s="230"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33">
        <f>IF(ISBLANK(INDEX('Policy Characteristics'!F:F,MATCH($C1004,'Policy Characteristics'!$C:$C,0))),"",INDEX('Policy Characteristics'!F:F,MATCH($C1004,'Policy Characteristics'!$C:$C,0)))</f>
        <v>0</v>
      </c>
      <c r="M1004" s="233">
        <f>IF(ISBLANK(INDEX('Policy Characteristics'!G:G,MATCH($C1004,'Policy Characteristics'!$C:$C,0))),"",INDEX('Policy Characteristics'!G:G,MATCH($C1004,'Policy Characteristics'!$C:$C,0)))</f>
        <v>1</v>
      </c>
      <c r="N1004" s="233">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25">
      <c r="A1005" s="76" t="str">
        <f>IF(ISBLANK(INDEX('Policy Characteristics'!A:A,MATCH($C1005,'Policy Characteristics'!$C:$C,0))),"",INDEX('Policy Characteristics'!A:A,MATCH($C1005,'Policy Characteristics'!$C:$C,0)))</f>
        <v>Industry</v>
      </c>
      <c r="B1005" s="228"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41" t="s">
        <v>44</v>
      </c>
      <c r="J1005" s="230"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33">
        <f>IF(ISBLANK(INDEX('Policy Characteristics'!F:F,MATCH($C1005,'Policy Characteristics'!$C:$C,0))),"",INDEX('Policy Characteristics'!F:F,MATCH($C1005,'Policy Characteristics'!$C:$C,0)))</f>
        <v>0</v>
      </c>
      <c r="M1005" s="233">
        <f>IF(ISBLANK(INDEX('Policy Characteristics'!G:G,MATCH($C1005,'Policy Characteristics'!$C:$C,0))),"",INDEX('Policy Characteristics'!G:G,MATCH($C1005,'Policy Characteristics'!$C:$C,0)))</f>
        <v>1</v>
      </c>
      <c r="N1005" s="233">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25">
      <c r="A1006" s="76" t="str">
        <f>IF(ISBLANK(INDEX('Policy Characteristics'!A:A,MATCH($C1006,'Policy Characteristics'!$C:$C,0))),"",INDEX('Policy Characteristics'!A:A,MATCH($C1006,'Policy Characteristics'!$C:$C,0)))</f>
        <v>Industry</v>
      </c>
      <c r="B1006" s="228"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41" t="s">
        <v>44</v>
      </c>
      <c r="J1006" s="230"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33">
        <f>IF(ISBLANK(INDEX('Policy Characteristics'!F:F,MATCH($C1006,'Policy Characteristics'!$C:$C,0))),"",INDEX('Policy Characteristics'!F:F,MATCH($C1006,'Policy Characteristics'!$C:$C,0)))</f>
        <v>0</v>
      </c>
      <c r="M1006" s="233">
        <f>IF(ISBLANK(INDEX('Policy Characteristics'!G:G,MATCH($C1006,'Policy Characteristics'!$C:$C,0))),"",INDEX('Policy Characteristics'!G:G,MATCH($C1006,'Policy Characteristics'!$C:$C,0)))</f>
        <v>1</v>
      </c>
      <c r="N1006" s="233">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25">
      <c r="A1007" s="76" t="str">
        <f>IF(ISBLANK(INDEX('Policy Characteristics'!A:A,MATCH($C1007,'Policy Characteristics'!$C:$C,0))),"",INDEX('Policy Characteristics'!A:A,MATCH($C1007,'Policy Characteristics'!$C:$C,0)))</f>
        <v>Industry</v>
      </c>
      <c r="B1007" s="228"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41" t="s">
        <v>44</v>
      </c>
      <c r="J1007" s="230"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33">
        <f>IF(ISBLANK(INDEX('Policy Characteristics'!F:F,MATCH($C1007,'Policy Characteristics'!$C:$C,0))),"",INDEX('Policy Characteristics'!F:F,MATCH($C1007,'Policy Characteristics'!$C:$C,0)))</f>
        <v>0</v>
      </c>
      <c r="M1007" s="233">
        <f>IF(ISBLANK(INDEX('Policy Characteristics'!G:G,MATCH($C1007,'Policy Characteristics'!$C:$C,0))),"",INDEX('Policy Characteristics'!G:G,MATCH($C1007,'Policy Characteristics'!$C:$C,0)))</f>
        <v>1</v>
      </c>
      <c r="N1007" s="233">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25">
      <c r="A1008" s="76" t="str">
        <f>IF(ISBLANK(INDEX('Policy Characteristics'!A:A,MATCH($C1008,'Policy Characteristics'!$C:$C,0))),"",INDEX('Policy Characteristics'!A:A,MATCH($C1008,'Policy Characteristics'!$C:$C,0)))</f>
        <v>Industry</v>
      </c>
      <c r="B1008" s="228"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41" t="s">
        <v>44</v>
      </c>
      <c r="J1008" s="230"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33">
        <f>IF(ISBLANK(INDEX('Policy Characteristics'!F:F,MATCH($C1008,'Policy Characteristics'!$C:$C,0))),"",INDEX('Policy Characteristics'!F:F,MATCH($C1008,'Policy Characteristics'!$C:$C,0)))</f>
        <v>0</v>
      </c>
      <c r="M1008" s="233">
        <f>IF(ISBLANK(INDEX('Policy Characteristics'!G:G,MATCH($C1008,'Policy Characteristics'!$C:$C,0))),"",INDEX('Policy Characteristics'!G:G,MATCH($C1008,'Policy Characteristics'!$C:$C,0)))</f>
        <v>1</v>
      </c>
      <c r="N1008" s="233">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25">
      <c r="A1009" s="76" t="str">
        <f>IF(ISBLANK(INDEX('Policy Characteristics'!A:A,MATCH($C1009,'Policy Characteristics'!$C:$C,0))),"",INDEX('Policy Characteristics'!A:A,MATCH($C1009,'Policy Characteristics'!$C:$C,0)))</f>
        <v>Industry</v>
      </c>
      <c r="B1009" s="228"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41" t="s">
        <v>44</v>
      </c>
      <c r="J1009" s="230"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33">
        <f>IF(ISBLANK(INDEX('Policy Characteristics'!F:F,MATCH($C1009,'Policy Characteristics'!$C:$C,0))),"",INDEX('Policy Characteristics'!F:F,MATCH($C1009,'Policy Characteristics'!$C:$C,0)))</f>
        <v>0</v>
      </c>
      <c r="M1009" s="233">
        <f>IF(ISBLANK(INDEX('Policy Characteristics'!G:G,MATCH($C1009,'Policy Characteristics'!$C:$C,0))),"",INDEX('Policy Characteristics'!G:G,MATCH($C1009,'Policy Characteristics'!$C:$C,0)))</f>
        <v>1</v>
      </c>
      <c r="N1009" s="233">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25">
      <c r="A1010" s="76" t="str">
        <f>IF(ISBLANK(INDEX('Policy Characteristics'!A:A,MATCH($C1010,'Policy Characteristics'!$C:$C,0))),"",INDEX('Policy Characteristics'!A:A,MATCH($C1010,'Policy Characteristics'!$C:$C,0)))</f>
        <v>Industry</v>
      </c>
      <c r="B1010" s="228"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41" t="s">
        <v>44</v>
      </c>
      <c r="J1010" s="230"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33">
        <f>IF(ISBLANK(INDEX('Policy Characteristics'!F:F,MATCH($C1010,'Policy Characteristics'!$C:$C,0))),"",INDEX('Policy Characteristics'!F:F,MATCH($C1010,'Policy Characteristics'!$C:$C,0)))</f>
        <v>0</v>
      </c>
      <c r="M1010" s="233">
        <f>IF(ISBLANK(INDEX('Policy Characteristics'!G:G,MATCH($C1010,'Policy Characteristics'!$C:$C,0))),"",INDEX('Policy Characteristics'!G:G,MATCH($C1010,'Policy Characteristics'!$C:$C,0)))</f>
        <v>1</v>
      </c>
      <c r="N1010" s="233">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25">
      <c r="A1011" s="76" t="str">
        <f>IF(ISBLANK(INDEX('Policy Characteristics'!A:A,MATCH($C1011,'Policy Characteristics'!$C:$C,0))),"",INDEX('Policy Characteristics'!A:A,MATCH($C1011,'Policy Characteristics'!$C:$C,0)))</f>
        <v>Industry</v>
      </c>
      <c r="B1011" s="228"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41" t="s">
        <v>44</v>
      </c>
      <c r="J1011" s="230"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33">
        <f>IF(ISBLANK(INDEX('Policy Characteristics'!F:F,MATCH($C1011,'Policy Characteristics'!$C:$C,0))),"",INDEX('Policy Characteristics'!F:F,MATCH($C1011,'Policy Characteristics'!$C:$C,0)))</f>
        <v>0</v>
      </c>
      <c r="M1011" s="233">
        <f>IF(ISBLANK(INDEX('Policy Characteristics'!G:G,MATCH($C1011,'Policy Characteristics'!$C:$C,0))),"",INDEX('Policy Characteristics'!G:G,MATCH($C1011,'Policy Characteristics'!$C:$C,0)))</f>
        <v>1</v>
      </c>
      <c r="N1011" s="233">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25">
      <c r="A1012" s="76" t="str">
        <f>IF(ISBLANK(INDEX('Policy Characteristics'!A:A,MATCH($C1012,'Policy Characteristics'!$C:$C,0))),"",INDEX('Policy Characteristics'!A:A,MATCH($C1012,'Policy Characteristics'!$C:$C,0)))</f>
        <v>Industry</v>
      </c>
      <c r="B1012" s="228"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41" t="s">
        <v>44</v>
      </c>
      <c r="J1012" s="230"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33">
        <f>IF(ISBLANK(INDEX('Policy Characteristics'!F:F,MATCH($C1012,'Policy Characteristics'!$C:$C,0))),"",INDEX('Policy Characteristics'!F:F,MATCH($C1012,'Policy Characteristics'!$C:$C,0)))</f>
        <v>0</v>
      </c>
      <c r="M1012" s="233">
        <f>IF(ISBLANK(INDEX('Policy Characteristics'!G:G,MATCH($C1012,'Policy Characteristics'!$C:$C,0))),"",INDEX('Policy Characteristics'!G:G,MATCH($C1012,'Policy Characteristics'!$C:$C,0)))</f>
        <v>1</v>
      </c>
      <c r="N1012" s="233">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25">
      <c r="A1013" s="76" t="str">
        <f>IF(ISBLANK(INDEX('Policy Characteristics'!A:A,MATCH($C1013,'Policy Characteristics'!$C:$C,0))),"",INDEX('Policy Characteristics'!A:A,MATCH($C1013,'Policy Characteristics'!$C:$C,0)))</f>
        <v>Industry</v>
      </c>
      <c r="B1013" s="228"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41" t="s">
        <v>44</v>
      </c>
      <c r="J1013" s="230"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33">
        <f>IF(ISBLANK(INDEX('Policy Characteristics'!F:F,MATCH($C1013,'Policy Characteristics'!$C:$C,0))),"",INDEX('Policy Characteristics'!F:F,MATCH($C1013,'Policy Characteristics'!$C:$C,0)))</f>
        <v>0</v>
      </c>
      <c r="M1013" s="233">
        <f>IF(ISBLANK(INDEX('Policy Characteristics'!G:G,MATCH($C1013,'Policy Characteristics'!$C:$C,0))),"",INDEX('Policy Characteristics'!G:G,MATCH($C1013,'Policy Characteristics'!$C:$C,0)))</f>
        <v>1</v>
      </c>
      <c r="N1013" s="233">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25">
      <c r="A1014" s="76" t="str">
        <f>IF(ISBLANK(INDEX('Policy Characteristics'!A:A,MATCH($C1014,'Policy Characteristics'!$C:$C,0))),"",INDEX('Policy Characteristics'!A:A,MATCH($C1014,'Policy Characteristics'!$C:$C,0)))</f>
        <v>Industry</v>
      </c>
      <c r="B1014" s="228"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41" t="s">
        <v>44</v>
      </c>
      <c r="J1014" s="230"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33">
        <f>IF(ISBLANK(INDEX('Policy Characteristics'!F:F,MATCH($C1014,'Policy Characteristics'!$C:$C,0))),"",INDEX('Policy Characteristics'!F:F,MATCH($C1014,'Policy Characteristics'!$C:$C,0)))</f>
        <v>0</v>
      </c>
      <c r="M1014" s="233">
        <f>IF(ISBLANK(INDEX('Policy Characteristics'!G:G,MATCH($C1014,'Policy Characteristics'!$C:$C,0))),"",INDEX('Policy Characteristics'!G:G,MATCH($C1014,'Policy Characteristics'!$C:$C,0)))</f>
        <v>1</v>
      </c>
      <c r="N1014" s="233">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25">
      <c r="A1015" s="76" t="str">
        <f>IF(ISBLANK(INDEX('Policy Characteristics'!A:A,MATCH($C1015,'Policy Characteristics'!$C:$C,0))),"",INDEX('Policy Characteristics'!A:A,MATCH($C1015,'Policy Characteristics'!$C:$C,0)))</f>
        <v>Industry</v>
      </c>
      <c r="B1015" s="228"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41" t="s">
        <v>44</v>
      </c>
      <c r="J1015" s="230"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33">
        <f>IF(ISBLANK(INDEX('Policy Characteristics'!F:F,MATCH($C1015,'Policy Characteristics'!$C:$C,0))),"",INDEX('Policy Characteristics'!F:F,MATCH($C1015,'Policy Characteristics'!$C:$C,0)))</f>
        <v>0</v>
      </c>
      <c r="M1015" s="233">
        <f>IF(ISBLANK(INDEX('Policy Characteristics'!G:G,MATCH($C1015,'Policy Characteristics'!$C:$C,0))),"",INDEX('Policy Characteristics'!G:G,MATCH($C1015,'Policy Characteristics'!$C:$C,0)))</f>
        <v>1</v>
      </c>
      <c r="N1015" s="233">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25">
      <c r="A1016" s="76" t="str">
        <f>IF(ISBLANK(INDEX('Policy Characteristics'!A:A,MATCH($C1016,'Policy Characteristics'!$C:$C,0))),"",INDEX('Policy Characteristics'!A:A,MATCH($C1016,'Policy Characteristics'!$C:$C,0)))</f>
        <v>Industry</v>
      </c>
      <c r="B1016" s="228"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41" t="s">
        <v>44</v>
      </c>
      <c r="J1016" s="230"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33">
        <f>IF(ISBLANK(INDEX('Policy Characteristics'!F:F,MATCH($C1016,'Policy Characteristics'!$C:$C,0))),"",INDEX('Policy Characteristics'!F:F,MATCH($C1016,'Policy Characteristics'!$C:$C,0)))</f>
        <v>0</v>
      </c>
      <c r="M1016" s="233">
        <f>IF(ISBLANK(INDEX('Policy Characteristics'!G:G,MATCH($C1016,'Policy Characteristics'!$C:$C,0))),"",INDEX('Policy Characteristics'!G:G,MATCH($C1016,'Policy Characteristics'!$C:$C,0)))</f>
        <v>1</v>
      </c>
      <c r="N1016" s="233">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25">
      <c r="A1017" s="76" t="str">
        <f>IF(ISBLANK(INDEX('Policy Characteristics'!A:A,MATCH($C1017,'Policy Characteristics'!$C:$C,0))),"",INDEX('Policy Characteristics'!A:A,MATCH($C1017,'Policy Characteristics'!$C:$C,0)))</f>
        <v>Industry</v>
      </c>
      <c r="B1017" s="228"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41" t="s">
        <v>44</v>
      </c>
      <c r="J1017" s="230"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33">
        <f>IF(ISBLANK(INDEX('Policy Characteristics'!F:F,MATCH($C1017,'Policy Characteristics'!$C:$C,0))),"",INDEX('Policy Characteristics'!F:F,MATCH($C1017,'Policy Characteristics'!$C:$C,0)))</f>
        <v>0</v>
      </c>
      <c r="M1017" s="233">
        <f>IF(ISBLANK(INDEX('Policy Characteristics'!G:G,MATCH($C1017,'Policy Characteristics'!$C:$C,0))),"",INDEX('Policy Characteristics'!G:G,MATCH($C1017,'Policy Characteristics'!$C:$C,0)))</f>
        <v>1</v>
      </c>
      <c r="N1017" s="233">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25">
      <c r="A1018" s="76" t="str">
        <f>IF(ISBLANK(INDEX('Policy Characteristics'!A:A,MATCH($C1018,'Policy Characteristics'!$C:$C,0))),"",INDEX('Policy Characteristics'!A:A,MATCH($C1018,'Policy Characteristics'!$C:$C,0)))</f>
        <v>Industry</v>
      </c>
      <c r="B1018" s="228"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41" t="s">
        <v>44</v>
      </c>
      <c r="J1018" s="230"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33">
        <f>IF(ISBLANK(INDEX('Policy Characteristics'!F:F,MATCH($C1018,'Policy Characteristics'!$C:$C,0))),"",INDEX('Policy Characteristics'!F:F,MATCH($C1018,'Policy Characteristics'!$C:$C,0)))</f>
        <v>0</v>
      </c>
      <c r="M1018" s="233">
        <f>IF(ISBLANK(INDEX('Policy Characteristics'!G:G,MATCH($C1018,'Policy Characteristics'!$C:$C,0))),"",INDEX('Policy Characteristics'!G:G,MATCH($C1018,'Policy Characteristics'!$C:$C,0)))</f>
        <v>1</v>
      </c>
      <c r="N1018" s="233">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25">
      <c r="A1019" s="76" t="str">
        <f>IF(ISBLANK(INDEX('Policy Characteristics'!A:A,MATCH($C1019,'Policy Characteristics'!$C:$C,0))),"",INDEX('Policy Characteristics'!A:A,MATCH($C1019,'Policy Characteristics'!$C:$C,0)))</f>
        <v>Industry</v>
      </c>
      <c r="B1019" s="228"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41" t="s">
        <v>44</v>
      </c>
      <c r="J1019" s="230"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33">
        <f>IF(ISBLANK(INDEX('Policy Characteristics'!F:F,MATCH($C1019,'Policy Characteristics'!$C:$C,0))),"",INDEX('Policy Characteristics'!F:F,MATCH($C1019,'Policy Characteristics'!$C:$C,0)))</f>
        <v>0</v>
      </c>
      <c r="M1019" s="233">
        <f>IF(ISBLANK(INDEX('Policy Characteristics'!G:G,MATCH($C1019,'Policy Characteristics'!$C:$C,0))),"",INDEX('Policy Characteristics'!G:G,MATCH($C1019,'Policy Characteristics'!$C:$C,0)))</f>
        <v>1</v>
      </c>
      <c r="N1019" s="233">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25">
      <c r="A1020" s="76" t="str">
        <f>IF(ISBLANK(INDEX('Policy Characteristics'!A:A,MATCH($C1020,'Policy Characteristics'!$C:$C,0))),"",INDEX('Policy Characteristics'!A:A,MATCH($C1020,'Policy Characteristics'!$C:$C,0)))</f>
        <v>Industry</v>
      </c>
      <c r="B1020" s="228"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41" t="s">
        <v>44</v>
      </c>
      <c r="J1020" s="230"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33">
        <f>IF(ISBLANK(INDEX('Policy Characteristics'!F:F,MATCH($C1020,'Policy Characteristics'!$C:$C,0))),"",INDEX('Policy Characteristics'!F:F,MATCH($C1020,'Policy Characteristics'!$C:$C,0)))</f>
        <v>0</v>
      </c>
      <c r="M1020" s="233">
        <f>IF(ISBLANK(INDEX('Policy Characteristics'!G:G,MATCH($C1020,'Policy Characteristics'!$C:$C,0))),"",INDEX('Policy Characteristics'!G:G,MATCH($C1020,'Policy Characteristics'!$C:$C,0)))</f>
        <v>1</v>
      </c>
      <c r="N1020" s="233">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25">
      <c r="A1021" s="76" t="str">
        <f>IF(ISBLANK(INDEX('Policy Characteristics'!A:A,MATCH($C1021,'Policy Characteristics'!$C:$C,0))),"",INDEX('Policy Characteristics'!A:A,MATCH($C1021,'Policy Characteristics'!$C:$C,0)))</f>
        <v>Industry</v>
      </c>
      <c r="B1021" s="228"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41" t="s">
        <v>44</v>
      </c>
      <c r="J1021" s="230"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33">
        <f>IF(ISBLANK(INDEX('Policy Characteristics'!F:F,MATCH($C1021,'Policy Characteristics'!$C:$C,0))),"",INDEX('Policy Characteristics'!F:F,MATCH($C1021,'Policy Characteristics'!$C:$C,0)))</f>
        <v>0</v>
      </c>
      <c r="M1021" s="233">
        <f>IF(ISBLANK(INDEX('Policy Characteristics'!G:G,MATCH($C1021,'Policy Characteristics'!$C:$C,0))),"",INDEX('Policy Characteristics'!G:G,MATCH($C1021,'Policy Characteristics'!$C:$C,0)))</f>
        <v>1</v>
      </c>
      <c r="N1021" s="233">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25">
      <c r="A1022" s="76" t="str">
        <f>IF(ISBLANK(INDEX('Policy Characteristics'!A:A,MATCH($C1022,'Policy Characteristics'!$C:$C,0))),"",INDEX('Policy Characteristics'!A:A,MATCH($C1022,'Policy Characteristics'!$C:$C,0)))</f>
        <v>Industry</v>
      </c>
      <c r="B1022" s="228"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41" t="s">
        <v>44</v>
      </c>
      <c r="J1022" s="230"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33">
        <f>IF(ISBLANK(INDEX('Policy Characteristics'!F:F,MATCH($C1022,'Policy Characteristics'!$C:$C,0))),"",INDEX('Policy Characteristics'!F:F,MATCH($C1022,'Policy Characteristics'!$C:$C,0)))</f>
        <v>0</v>
      </c>
      <c r="M1022" s="233">
        <f>IF(ISBLANK(INDEX('Policy Characteristics'!G:G,MATCH($C1022,'Policy Characteristics'!$C:$C,0))),"",INDEX('Policy Characteristics'!G:G,MATCH($C1022,'Policy Characteristics'!$C:$C,0)))</f>
        <v>1</v>
      </c>
      <c r="N1022" s="233">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25">
      <c r="A1023" s="76" t="str">
        <f>IF(ISBLANK(INDEX('Policy Characteristics'!A:A,MATCH($C1023,'Policy Characteristics'!$C:$C,0))),"",INDEX('Policy Characteristics'!A:A,MATCH($C1023,'Policy Characteristics'!$C:$C,0)))</f>
        <v>Industry</v>
      </c>
      <c r="B1023" s="228"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41" t="s">
        <v>44</v>
      </c>
      <c r="J1023" s="230"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33">
        <f>IF(ISBLANK(INDEX('Policy Characteristics'!F:F,MATCH($C1023,'Policy Characteristics'!$C:$C,0))),"",INDEX('Policy Characteristics'!F:F,MATCH($C1023,'Policy Characteristics'!$C:$C,0)))</f>
        <v>0</v>
      </c>
      <c r="M1023" s="233">
        <f>IF(ISBLANK(INDEX('Policy Characteristics'!G:G,MATCH($C1023,'Policy Characteristics'!$C:$C,0))),"",INDEX('Policy Characteristics'!G:G,MATCH($C1023,'Policy Characteristics'!$C:$C,0)))</f>
        <v>1</v>
      </c>
      <c r="N1023" s="233">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25">
      <c r="A1024" s="76" t="str">
        <f>IF(ISBLANK(INDEX('Policy Characteristics'!A:A,MATCH($C1024,'Policy Characteristics'!$C:$C,0))),"",INDEX('Policy Characteristics'!A:A,MATCH($C1024,'Policy Characteristics'!$C:$C,0)))</f>
        <v>Industry</v>
      </c>
      <c r="B1024" s="228"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41" t="s">
        <v>44</v>
      </c>
      <c r="J1024" s="230"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33">
        <f>IF(ISBLANK(INDEX('Policy Characteristics'!F:F,MATCH($C1024,'Policy Characteristics'!$C:$C,0))),"",INDEX('Policy Characteristics'!F:F,MATCH($C1024,'Policy Characteristics'!$C:$C,0)))</f>
        <v>0</v>
      </c>
      <c r="M1024" s="233">
        <f>IF(ISBLANK(INDEX('Policy Characteristics'!G:G,MATCH($C1024,'Policy Characteristics'!$C:$C,0))),"",INDEX('Policy Characteristics'!G:G,MATCH($C1024,'Policy Characteristics'!$C:$C,0)))</f>
        <v>1</v>
      </c>
      <c r="N1024" s="233">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25">
      <c r="A1025" s="76" t="str">
        <f>IF(ISBLANK(INDEX('Policy Characteristics'!A:A,MATCH($C1025,'Policy Characteristics'!$C:$C,0))),"",INDEX('Policy Characteristics'!A:A,MATCH($C1025,'Policy Characteristics'!$C:$C,0)))</f>
        <v>Industry</v>
      </c>
      <c r="B1025" s="228"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41" t="s">
        <v>44</v>
      </c>
      <c r="J1025" s="230"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33">
        <f>IF(ISBLANK(INDEX('Policy Characteristics'!F:F,MATCH($C1025,'Policy Characteristics'!$C:$C,0))),"",INDEX('Policy Characteristics'!F:F,MATCH($C1025,'Policy Characteristics'!$C:$C,0)))</f>
        <v>0</v>
      </c>
      <c r="M1025" s="233">
        <f>IF(ISBLANK(INDEX('Policy Characteristics'!G:G,MATCH($C1025,'Policy Characteristics'!$C:$C,0))),"",INDEX('Policy Characteristics'!G:G,MATCH($C1025,'Policy Characteristics'!$C:$C,0)))</f>
        <v>1</v>
      </c>
      <c r="N1025" s="233">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25">
      <c r="A1026" s="76" t="str">
        <f>IF(ISBLANK(INDEX('Policy Characteristics'!A:A,MATCH($C1026,'Policy Characteristics'!$C:$C,0))),"",INDEX('Policy Characteristics'!A:A,MATCH($C1026,'Policy Characteristics'!$C:$C,0)))</f>
        <v>Industry</v>
      </c>
      <c r="B1026" s="228"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41" t="s">
        <v>44</v>
      </c>
      <c r="J1026" s="230"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33">
        <f>IF(ISBLANK(INDEX('Policy Characteristics'!F:F,MATCH($C1026,'Policy Characteristics'!$C:$C,0))),"",INDEX('Policy Characteristics'!F:F,MATCH($C1026,'Policy Characteristics'!$C:$C,0)))</f>
        <v>0</v>
      </c>
      <c r="M1026" s="233">
        <f>IF(ISBLANK(INDEX('Policy Characteristics'!G:G,MATCH($C1026,'Policy Characteristics'!$C:$C,0))),"",INDEX('Policy Characteristics'!G:G,MATCH($C1026,'Policy Characteristics'!$C:$C,0)))</f>
        <v>1</v>
      </c>
      <c r="N1026" s="233">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25">
      <c r="A1027" s="76" t="str">
        <f>IF(ISBLANK(INDEX('Policy Characteristics'!A:A,MATCH($C1027,'Policy Characteristics'!$C:$C,0))),"",INDEX('Policy Characteristics'!A:A,MATCH($C1027,'Policy Characteristics'!$C:$C,0)))</f>
        <v>Industry</v>
      </c>
      <c r="B1027" s="228"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41" t="s">
        <v>44</v>
      </c>
      <c r="J1027" s="230"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33">
        <f>IF(ISBLANK(INDEX('Policy Characteristics'!F:F,MATCH($C1027,'Policy Characteristics'!$C:$C,0))),"",INDEX('Policy Characteristics'!F:F,MATCH($C1027,'Policy Characteristics'!$C:$C,0)))</f>
        <v>0</v>
      </c>
      <c r="M1027" s="233">
        <f>IF(ISBLANK(INDEX('Policy Characteristics'!G:G,MATCH($C1027,'Policy Characteristics'!$C:$C,0))),"",INDEX('Policy Characteristics'!G:G,MATCH($C1027,'Policy Characteristics'!$C:$C,0)))</f>
        <v>1</v>
      </c>
      <c r="N1027" s="233">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25">
      <c r="A1028" s="76" t="str">
        <f>IF(ISBLANK(INDEX('Policy Characteristics'!A:A,MATCH($C1028,'Policy Characteristics'!$C:$C,0))),"",INDEX('Policy Characteristics'!A:A,MATCH($C1028,'Policy Characteristics'!$C:$C,0)))</f>
        <v>Industry</v>
      </c>
      <c r="B1028" s="228"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41" t="s">
        <v>44</v>
      </c>
      <c r="J1028" s="230"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33">
        <f>IF(ISBLANK(INDEX('Policy Characteristics'!F:F,MATCH($C1028,'Policy Characteristics'!$C:$C,0))),"",INDEX('Policy Characteristics'!F:F,MATCH($C1028,'Policy Characteristics'!$C:$C,0)))</f>
        <v>0</v>
      </c>
      <c r="M1028" s="233">
        <f>IF(ISBLANK(INDEX('Policy Characteristics'!G:G,MATCH($C1028,'Policy Characteristics'!$C:$C,0))),"",INDEX('Policy Characteristics'!G:G,MATCH($C1028,'Policy Characteristics'!$C:$C,0)))</f>
        <v>1</v>
      </c>
      <c r="N1028" s="233">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25">
      <c r="A1029" s="76" t="str">
        <f>IF(ISBLANK(INDEX('Policy Characteristics'!A:A,MATCH($C1029,'Policy Characteristics'!$C:$C,0))),"",INDEX('Policy Characteristics'!A:A,MATCH($C1029,'Policy Characteristics'!$C:$C,0)))</f>
        <v>Industry</v>
      </c>
      <c r="B1029" s="228"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41" t="s">
        <v>44</v>
      </c>
      <c r="J1029" s="230"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33">
        <f>IF(ISBLANK(INDEX('Policy Characteristics'!F:F,MATCH($C1029,'Policy Characteristics'!$C:$C,0))),"",INDEX('Policy Characteristics'!F:F,MATCH($C1029,'Policy Characteristics'!$C:$C,0)))</f>
        <v>0</v>
      </c>
      <c r="M1029" s="233">
        <f>IF(ISBLANK(INDEX('Policy Characteristics'!G:G,MATCH($C1029,'Policy Characteristics'!$C:$C,0))),"",INDEX('Policy Characteristics'!G:G,MATCH($C1029,'Policy Characteristics'!$C:$C,0)))</f>
        <v>1</v>
      </c>
      <c r="N1029" s="233">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25">
      <c r="A1030" s="76" t="str">
        <f>IF(ISBLANK(INDEX('Policy Characteristics'!A:A,MATCH($C1030,'Policy Characteristics'!$C:$C,0))),"",INDEX('Policy Characteristics'!A:A,MATCH($C1030,'Policy Characteristics'!$C:$C,0)))</f>
        <v>Industry</v>
      </c>
      <c r="B1030" s="228"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41" t="s">
        <v>44</v>
      </c>
      <c r="J1030" s="230"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33">
        <f>IF(ISBLANK(INDEX('Policy Characteristics'!F:F,MATCH($C1030,'Policy Characteristics'!$C:$C,0))),"",INDEX('Policy Characteristics'!F:F,MATCH($C1030,'Policy Characteristics'!$C:$C,0)))</f>
        <v>0</v>
      </c>
      <c r="M1030" s="233">
        <f>IF(ISBLANK(INDEX('Policy Characteristics'!G:G,MATCH($C1030,'Policy Characteristics'!$C:$C,0))),"",INDEX('Policy Characteristics'!G:G,MATCH($C1030,'Policy Characteristics'!$C:$C,0)))</f>
        <v>1</v>
      </c>
      <c r="N1030" s="233">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25">
      <c r="A1031" s="76" t="str">
        <f>IF(ISBLANK(INDEX('Policy Characteristics'!A:A,MATCH($C1031,'Policy Characteristics'!$C:$C,0))),"",INDEX('Policy Characteristics'!A:A,MATCH($C1031,'Policy Characteristics'!$C:$C,0)))</f>
        <v>Industry</v>
      </c>
      <c r="B1031" s="228"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41" t="s">
        <v>44</v>
      </c>
      <c r="J1031" s="230"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33">
        <f>IF(ISBLANK(INDEX('Policy Characteristics'!F:F,MATCH($C1031,'Policy Characteristics'!$C:$C,0))),"",INDEX('Policy Characteristics'!F:F,MATCH($C1031,'Policy Characteristics'!$C:$C,0)))</f>
        <v>0</v>
      </c>
      <c r="M1031" s="233">
        <f>IF(ISBLANK(INDEX('Policy Characteristics'!G:G,MATCH($C1031,'Policy Characteristics'!$C:$C,0))),"",INDEX('Policy Characteristics'!G:G,MATCH($C1031,'Policy Characteristics'!$C:$C,0)))</f>
        <v>1</v>
      </c>
      <c r="N1031" s="233">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25">
      <c r="A1032" s="76" t="str">
        <f>IF(ISBLANK(INDEX('Policy Characteristics'!A:A,MATCH($C1032,'Policy Characteristics'!$C:$C,0))),"",INDEX('Policy Characteristics'!A:A,MATCH($C1032,'Policy Characteristics'!$C:$C,0)))</f>
        <v>Industry</v>
      </c>
      <c r="B1032" s="228"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41" t="s">
        <v>44</v>
      </c>
      <c r="J1032" s="230"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33">
        <f>IF(ISBLANK(INDEX('Policy Characteristics'!F:F,MATCH($C1032,'Policy Characteristics'!$C:$C,0))),"",INDEX('Policy Characteristics'!F:F,MATCH($C1032,'Policy Characteristics'!$C:$C,0)))</f>
        <v>0</v>
      </c>
      <c r="M1032" s="233">
        <f>IF(ISBLANK(INDEX('Policy Characteristics'!G:G,MATCH($C1032,'Policy Characteristics'!$C:$C,0))),"",INDEX('Policy Characteristics'!G:G,MATCH($C1032,'Policy Characteristics'!$C:$C,0)))</f>
        <v>1</v>
      </c>
      <c r="N1032" s="233">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25">
      <c r="A1033" s="76" t="str">
        <f>IF(ISBLANK(INDEX('Policy Characteristics'!A:A,MATCH($C1033,'Policy Characteristics'!$C:$C,0))),"",INDEX('Policy Characteristics'!A:A,MATCH($C1033,'Policy Characteristics'!$C:$C,0)))</f>
        <v>Industry</v>
      </c>
      <c r="B1033" s="228"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41" t="s">
        <v>44</v>
      </c>
      <c r="J1033" s="230"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33">
        <f>IF(ISBLANK(INDEX('Policy Characteristics'!F:F,MATCH($C1033,'Policy Characteristics'!$C:$C,0))),"",INDEX('Policy Characteristics'!F:F,MATCH($C1033,'Policy Characteristics'!$C:$C,0)))</f>
        <v>0</v>
      </c>
      <c r="M1033" s="233">
        <f>IF(ISBLANK(INDEX('Policy Characteristics'!G:G,MATCH($C1033,'Policy Characteristics'!$C:$C,0))),"",INDEX('Policy Characteristics'!G:G,MATCH($C1033,'Policy Characteristics'!$C:$C,0)))</f>
        <v>1</v>
      </c>
      <c r="N1033" s="233">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25">
      <c r="A1034" s="76" t="str">
        <f>IF(ISBLANK(INDEX('Policy Characteristics'!A:A,MATCH($C1034,'Policy Characteristics'!$C:$C,0))),"",INDEX('Policy Characteristics'!A:A,MATCH($C1034,'Policy Characteristics'!$C:$C,0)))</f>
        <v>Industry</v>
      </c>
      <c r="B1034" s="228"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41" t="s">
        <v>44</v>
      </c>
      <c r="J1034" s="230"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33">
        <f>IF(ISBLANK(INDEX('Policy Characteristics'!F:F,MATCH($C1034,'Policy Characteristics'!$C:$C,0))),"",INDEX('Policy Characteristics'!F:F,MATCH($C1034,'Policy Characteristics'!$C:$C,0)))</f>
        <v>0</v>
      </c>
      <c r="M1034" s="233">
        <f>IF(ISBLANK(INDEX('Policy Characteristics'!G:G,MATCH($C1034,'Policy Characteristics'!$C:$C,0))),"",INDEX('Policy Characteristics'!G:G,MATCH($C1034,'Policy Characteristics'!$C:$C,0)))</f>
        <v>1</v>
      </c>
      <c r="N1034" s="233">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25">
      <c r="A1035" s="76" t="str">
        <f>IF(ISBLANK(INDEX('Policy Characteristics'!A:A,MATCH($C1035,'Policy Characteristics'!$C:$C,0))),"",INDEX('Policy Characteristics'!A:A,MATCH($C1035,'Policy Characteristics'!$C:$C,0)))</f>
        <v>Industry</v>
      </c>
      <c r="B1035" s="228"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41" t="s">
        <v>44</v>
      </c>
      <c r="J1035" s="230"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33">
        <f>IF(ISBLANK(INDEX('Policy Characteristics'!F:F,MATCH($C1035,'Policy Characteristics'!$C:$C,0))),"",INDEX('Policy Characteristics'!F:F,MATCH($C1035,'Policy Characteristics'!$C:$C,0)))</f>
        <v>0</v>
      </c>
      <c r="M1035" s="233">
        <f>IF(ISBLANK(INDEX('Policy Characteristics'!G:G,MATCH($C1035,'Policy Characteristics'!$C:$C,0))),"",INDEX('Policy Characteristics'!G:G,MATCH($C1035,'Policy Characteristics'!$C:$C,0)))</f>
        <v>1</v>
      </c>
      <c r="N1035" s="233">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25">
      <c r="A1036" s="76" t="str">
        <f>IF(ISBLANK(INDEX('Policy Characteristics'!A:A,MATCH($C1036,'Policy Characteristics'!$C:$C,0))),"",INDEX('Policy Characteristics'!A:A,MATCH($C1036,'Policy Characteristics'!$C:$C,0)))</f>
        <v>Industry</v>
      </c>
      <c r="B1036" s="228"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41" t="s">
        <v>44</v>
      </c>
      <c r="J1036" s="230"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33">
        <f>IF(ISBLANK(INDEX('Policy Characteristics'!F:F,MATCH($C1036,'Policy Characteristics'!$C:$C,0))),"",INDEX('Policy Characteristics'!F:F,MATCH($C1036,'Policy Characteristics'!$C:$C,0)))</f>
        <v>0</v>
      </c>
      <c r="M1036" s="233">
        <f>IF(ISBLANK(INDEX('Policy Characteristics'!G:G,MATCH($C1036,'Policy Characteristics'!$C:$C,0))),"",INDEX('Policy Characteristics'!G:G,MATCH($C1036,'Policy Characteristics'!$C:$C,0)))</f>
        <v>1</v>
      </c>
      <c r="N1036" s="233">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25">
      <c r="A1037" s="76" t="str">
        <f>IF(ISBLANK(INDEX('Policy Characteristics'!A:A,MATCH($C1037,'Policy Characteristics'!$C:$C,0))),"",INDEX('Policy Characteristics'!A:A,MATCH($C1037,'Policy Characteristics'!$C:$C,0)))</f>
        <v>Industry</v>
      </c>
      <c r="B1037" s="228"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41" t="s">
        <v>44</v>
      </c>
      <c r="J1037" s="230"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33">
        <f>IF(ISBLANK(INDEX('Policy Characteristics'!F:F,MATCH($C1037,'Policy Characteristics'!$C:$C,0))),"",INDEX('Policy Characteristics'!F:F,MATCH($C1037,'Policy Characteristics'!$C:$C,0)))</f>
        <v>0</v>
      </c>
      <c r="M1037" s="233">
        <f>IF(ISBLANK(INDEX('Policy Characteristics'!G:G,MATCH($C1037,'Policy Characteristics'!$C:$C,0))),"",INDEX('Policy Characteristics'!G:G,MATCH($C1037,'Policy Characteristics'!$C:$C,0)))</f>
        <v>1</v>
      </c>
      <c r="N1037" s="233">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25">
      <c r="A1038" s="76" t="str">
        <f>IF(ISBLANK(INDEX('Policy Characteristics'!A:A,MATCH($C1038,'Policy Characteristics'!$C:$C,0))),"",INDEX('Policy Characteristics'!A:A,MATCH($C1038,'Policy Characteristics'!$C:$C,0)))</f>
        <v>Industry</v>
      </c>
      <c r="B1038" s="228"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41" t="s">
        <v>44</v>
      </c>
      <c r="J1038" s="230"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33">
        <f>IF(ISBLANK(INDEX('Policy Characteristics'!F:F,MATCH($C1038,'Policy Characteristics'!$C:$C,0))),"",INDEX('Policy Characteristics'!F:F,MATCH($C1038,'Policy Characteristics'!$C:$C,0)))</f>
        <v>0</v>
      </c>
      <c r="M1038" s="233">
        <f>IF(ISBLANK(INDEX('Policy Characteristics'!G:G,MATCH($C1038,'Policy Characteristics'!$C:$C,0))),"",INDEX('Policy Characteristics'!G:G,MATCH($C1038,'Policy Characteristics'!$C:$C,0)))</f>
        <v>1</v>
      </c>
      <c r="N1038" s="233">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25">
      <c r="A1039" s="76" t="str">
        <f>IF(ISBLANK(INDEX('Policy Characteristics'!A:A,MATCH($C1039,'Policy Characteristics'!$C:$C,0))),"",INDEX('Policy Characteristics'!A:A,MATCH($C1039,'Policy Characteristics'!$C:$C,0)))</f>
        <v>Industry</v>
      </c>
      <c r="B1039" s="228"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41" t="s">
        <v>44</v>
      </c>
      <c r="J1039" s="230"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33">
        <f>IF(ISBLANK(INDEX('Policy Characteristics'!F:F,MATCH($C1039,'Policy Characteristics'!$C:$C,0))),"",INDEX('Policy Characteristics'!F:F,MATCH($C1039,'Policy Characteristics'!$C:$C,0)))</f>
        <v>0</v>
      </c>
      <c r="M1039" s="233">
        <f>IF(ISBLANK(INDEX('Policy Characteristics'!G:G,MATCH($C1039,'Policy Characteristics'!$C:$C,0))),"",INDEX('Policy Characteristics'!G:G,MATCH($C1039,'Policy Characteristics'!$C:$C,0)))</f>
        <v>1</v>
      </c>
      <c r="N1039" s="233">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25">
      <c r="A1040" s="76" t="str">
        <f>IF(ISBLANK(INDEX('Policy Characteristics'!A:A,MATCH($C1040,'Policy Characteristics'!$C:$C,0))),"",INDEX('Policy Characteristics'!A:A,MATCH($C1040,'Policy Characteristics'!$C:$C,0)))</f>
        <v>Industry</v>
      </c>
      <c r="B1040" s="228"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41" t="s">
        <v>44</v>
      </c>
      <c r="J1040" s="230"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33">
        <f>IF(ISBLANK(INDEX('Policy Characteristics'!F:F,MATCH($C1040,'Policy Characteristics'!$C:$C,0))),"",INDEX('Policy Characteristics'!F:F,MATCH($C1040,'Policy Characteristics'!$C:$C,0)))</f>
        <v>0</v>
      </c>
      <c r="M1040" s="233">
        <f>IF(ISBLANK(INDEX('Policy Characteristics'!G:G,MATCH($C1040,'Policy Characteristics'!$C:$C,0))),"",INDEX('Policy Characteristics'!G:G,MATCH($C1040,'Policy Characteristics'!$C:$C,0)))</f>
        <v>1</v>
      </c>
      <c r="N1040" s="233">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25">
      <c r="A1041" s="76" t="str">
        <f>IF(ISBLANK(INDEX('Policy Characteristics'!A:A,MATCH($C1041,'Policy Characteristics'!$C:$C,0))),"",INDEX('Policy Characteristics'!A:A,MATCH($C1041,'Policy Characteristics'!$C:$C,0)))</f>
        <v>Industry</v>
      </c>
      <c r="B1041" s="228"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41" t="s">
        <v>44</v>
      </c>
      <c r="J1041" s="230"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33">
        <f>IF(ISBLANK(INDEX('Policy Characteristics'!F:F,MATCH($C1041,'Policy Characteristics'!$C:$C,0))),"",INDEX('Policy Characteristics'!F:F,MATCH($C1041,'Policy Characteristics'!$C:$C,0)))</f>
        <v>0</v>
      </c>
      <c r="M1041" s="233">
        <f>IF(ISBLANK(INDEX('Policy Characteristics'!G:G,MATCH($C1041,'Policy Characteristics'!$C:$C,0))),"",INDEX('Policy Characteristics'!G:G,MATCH($C1041,'Policy Characteristics'!$C:$C,0)))</f>
        <v>1</v>
      </c>
      <c r="N1041" s="233">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25">
      <c r="A1042" s="76" t="str">
        <f>IF(ISBLANK(INDEX('Policy Characteristics'!A:A,MATCH($C1042,'Policy Characteristics'!$C:$C,0))),"",INDEX('Policy Characteristics'!A:A,MATCH($C1042,'Policy Characteristics'!$C:$C,0)))</f>
        <v>Industry</v>
      </c>
      <c r="B1042" s="228"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41" t="s">
        <v>44</v>
      </c>
      <c r="J1042" s="230"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33">
        <f>IF(ISBLANK(INDEX('Policy Characteristics'!F:F,MATCH($C1042,'Policy Characteristics'!$C:$C,0))),"",INDEX('Policy Characteristics'!F:F,MATCH($C1042,'Policy Characteristics'!$C:$C,0)))</f>
        <v>0</v>
      </c>
      <c r="M1042" s="233">
        <f>IF(ISBLANK(INDEX('Policy Characteristics'!G:G,MATCH($C1042,'Policy Characteristics'!$C:$C,0))),"",INDEX('Policy Characteristics'!G:G,MATCH($C1042,'Policy Characteristics'!$C:$C,0)))</f>
        <v>1</v>
      </c>
      <c r="N1042" s="233">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25">
      <c r="A1043" s="76" t="str">
        <f>IF(ISBLANK(INDEX('Policy Characteristics'!A:A,MATCH($C1043,'Policy Characteristics'!$C:$C,0))),"",INDEX('Policy Characteristics'!A:A,MATCH($C1043,'Policy Characteristics'!$C:$C,0)))</f>
        <v>Industry</v>
      </c>
      <c r="B1043" s="228"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41" t="s">
        <v>44</v>
      </c>
      <c r="J1043" s="230"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33">
        <f>IF(ISBLANK(INDEX('Policy Characteristics'!F:F,MATCH($C1043,'Policy Characteristics'!$C:$C,0))),"",INDEX('Policy Characteristics'!F:F,MATCH($C1043,'Policy Characteristics'!$C:$C,0)))</f>
        <v>0</v>
      </c>
      <c r="M1043" s="233">
        <f>IF(ISBLANK(INDEX('Policy Characteristics'!G:G,MATCH($C1043,'Policy Characteristics'!$C:$C,0))),"",INDEX('Policy Characteristics'!G:G,MATCH($C1043,'Policy Characteristics'!$C:$C,0)))</f>
        <v>1</v>
      </c>
      <c r="N1043" s="233">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25">
      <c r="A1044" s="76" t="str">
        <f>IF(ISBLANK(INDEX('Policy Characteristics'!A:A,MATCH($C1044,'Policy Characteristics'!$C:$C,0))),"",INDEX('Policy Characteristics'!A:A,MATCH($C1044,'Policy Characteristics'!$C:$C,0)))</f>
        <v>Industry</v>
      </c>
      <c r="B1044" s="228"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41" t="s">
        <v>44</v>
      </c>
      <c r="J1044" s="230"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33">
        <f>IF(ISBLANK(INDEX('Policy Characteristics'!F:F,MATCH($C1044,'Policy Characteristics'!$C:$C,0))),"",INDEX('Policy Characteristics'!F:F,MATCH($C1044,'Policy Characteristics'!$C:$C,0)))</f>
        <v>0</v>
      </c>
      <c r="M1044" s="233">
        <f>IF(ISBLANK(INDEX('Policy Characteristics'!G:G,MATCH($C1044,'Policy Characteristics'!$C:$C,0))),"",INDEX('Policy Characteristics'!G:G,MATCH($C1044,'Policy Characteristics'!$C:$C,0)))</f>
        <v>1</v>
      </c>
      <c r="N1044" s="233">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25">
      <c r="A1045" s="76" t="str">
        <f>IF(ISBLANK(INDEX('Policy Characteristics'!A:A,MATCH($C1045,'Policy Characteristics'!$C:$C,0))),"",INDEX('Policy Characteristics'!A:A,MATCH($C1045,'Policy Characteristics'!$C:$C,0)))</f>
        <v>Industry</v>
      </c>
      <c r="B1045" s="228"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41" t="s">
        <v>44</v>
      </c>
      <c r="J1045" s="230"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33">
        <f>IF(ISBLANK(INDEX('Policy Characteristics'!F:F,MATCH($C1045,'Policy Characteristics'!$C:$C,0))),"",INDEX('Policy Characteristics'!F:F,MATCH($C1045,'Policy Characteristics'!$C:$C,0)))</f>
        <v>0</v>
      </c>
      <c r="M1045" s="233">
        <f>IF(ISBLANK(INDEX('Policy Characteristics'!G:G,MATCH($C1045,'Policy Characteristics'!$C:$C,0))),"",INDEX('Policy Characteristics'!G:G,MATCH($C1045,'Policy Characteristics'!$C:$C,0)))</f>
        <v>1</v>
      </c>
      <c r="N1045" s="233">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25">
      <c r="A1046" s="76" t="str">
        <f>IF(ISBLANK(INDEX('Policy Characteristics'!A:A,MATCH($C1046,'Policy Characteristics'!$C:$C,0))),"",INDEX('Policy Characteristics'!A:A,MATCH($C1046,'Policy Characteristics'!$C:$C,0)))</f>
        <v>Industry</v>
      </c>
      <c r="B1046" s="228"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41" t="s">
        <v>44</v>
      </c>
      <c r="J1046" s="230"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33">
        <f>IF(ISBLANK(INDEX('Policy Characteristics'!F:F,MATCH($C1046,'Policy Characteristics'!$C:$C,0))),"",INDEX('Policy Characteristics'!F:F,MATCH($C1046,'Policy Characteristics'!$C:$C,0)))</f>
        <v>0</v>
      </c>
      <c r="M1046" s="233">
        <f>IF(ISBLANK(INDEX('Policy Characteristics'!G:G,MATCH($C1046,'Policy Characteristics'!$C:$C,0))),"",INDEX('Policy Characteristics'!G:G,MATCH($C1046,'Policy Characteristics'!$C:$C,0)))</f>
        <v>1</v>
      </c>
      <c r="N1046" s="233">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25">
      <c r="A1047" s="76" t="str">
        <f>IF(ISBLANK(INDEX('Policy Characteristics'!A:A,MATCH($C1047,'Policy Characteristics'!$C:$C,0))),"",INDEX('Policy Characteristics'!A:A,MATCH($C1047,'Policy Characteristics'!$C:$C,0)))</f>
        <v>Industry</v>
      </c>
      <c r="B1047" s="228"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41" t="s">
        <v>44</v>
      </c>
      <c r="J1047" s="230"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33">
        <f>IF(ISBLANK(INDEX('Policy Characteristics'!F:F,MATCH($C1047,'Policy Characteristics'!$C:$C,0))),"",INDEX('Policy Characteristics'!F:F,MATCH($C1047,'Policy Characteristics'!$C:$C,0)))</f>
        <v>0</v>
      </c>
      <c r="M1047" s="233">
        <f>IF(ISBLANK(INDEX('Policy Characteristics'!G:G,MATCH($C1047,'Policy Characteristics'!$C:$C,0))),"",INDEX('Policy Characteristics'!G:G,MATCH($C1047,'Policy Characteristics'!$C:$C,0)))</f>
        <v>1</v>
      </c>
      <c r="N1047" s="233">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25">
      <c r="A1048" s="76" t="str">
        <f>IF(ISBLANK(INDEX('Policy Characteristics'!A:A,MATCH($C1048,'Policy Characteristics'!$C:$C,0))),"",INDEX('Policy Characteristics'!A:A,MATCH($C1048,'Policy Characteristics'!$C:$C,0)))</f>
        <v>Industry</v>
      </c>
      <c r="B1048" s="228"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41" t="s">
        <v>44</v>
      </c>
      <c r="J1048" s="230"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33">
        <f>IF(ISBLANK(INDEX('Policy Characteristics'!F:F,MATCH($C1048,'Policy Characteristics'!$C:$C,0))),"",INDEX('Policy Characteristics'!F:F,MATCH($C1048,'Policy Characteristics'!$C:$C,0)))</f>
        <v>0</v>
      </c>
      <c r="M1048" s="233">
        <f>IF(ISBLANK(INDEX('Policy Characteristics'!G:G,MATCH($C1048,'Policy Characteristics'!$C:$C,0))),"",INDEX('Policy Characteristics'!G:G,MATCH($C1048,'Policy Characteristics'!$C:$C,0)))</f>
        <v>1</v>
      </c>
      <c r="N1048" s="233">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25">
      <c r="A1049" s="76" t="str">
        <f>IF(ISBLANK(INDEX('Policy Characteristics'!A:A,MATCH($C1049,'Policy Characteristics'!$C:$C,0))),"",INDEX('Policy Characteristics'!A:A,MATCH($C1049,'Policy Characteristics'!$C:$C,0)))</f>
        <v>Industry</v>
      </c>
      <c r="B1049" s="228"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41" t="s">
        <v>44</v>
      </c>
      <c r="J1049" s="230"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33">
        <f>IF(ISBLANK(INDEX('Policy Characteristics'!F:F,MATCH($C1049,'Policy Characteristics'!$C:$C,0))),"",INDEX('Policy Characteristics'!F:F,MATCH($C1049,'Policy Characteristics'!$C:$C,0)))</f>
        <v>0</v>
      </c>
      <c r="M1049" s="233">
        <f>IF(ISBLANK(INDEX('Policy Characteristics'!G:G,MATCH($C1049,'Policy Characteristics'!$C:$C,0))),"",INDEX('Policy Characteristics'!G:G,MATCH($C1049,'Policy Characteristics'!$C:$C,0)))</f>
        <v>1</v>
      </c>
      <c r="N1049" s="233">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25">
      <c r="A1050" s="76" t="str">
        <f>IF(ISBLANK(INDEX('Policy Characteristics'!A:A,MATCH($C1050,'Policy Characteristics'!$C:$C,0))),"",INDEX('Policy Characteristics'!A:A,MATCH($C1050,'Policy Characteristics'!$C:$C,0)))</f>
        <v>Industry</v>
      </c>
      <c r="B1050" s="228"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41" t="s">
        <v>44</v>
      </c>
      <c r="J1050" s="230"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33">
        <f>IF(ISBLANK(INDEX('Policy Characteristics'!F:F,MATCH($C1050,'Policy Characteristics'!$C:$C,0))),"",INDEX('Policy Characteristics'!F:F,MATCH($C1050,'Policy Characteristics'!$C:$C,0)))</f>
        <v>0</v>
      </c>
      <c r="M1050" s="233">
        <f>IF(ISBLANK(INDEX('Policy Characteristics'!G:G,MATCH($C1050,'Policy Characteristics'!$C:$C,0))),"",INDEX('Policy Characteristics'!G:G,MATCH($C1050,'Policy Characteristics'!$C:$C,0)))</f>
        <v>1</v>
      </c>
      <c r="N1050" s="233">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25">
      <c r="A1051" s="76" t="str">
        <f>IF(ISBLANK(INDEX('Policy Characteristics'!A:A,MATCH($C1051,'Policy Characteristics'!$C:$C,0))),"",INDEX('Policy Characteristics'!A:A,MATCH($C1051,'Policy Characteristics'!$C:$C,0)))</f>
        <v>Industry</v>
      </c>
      <c r="B1051" s="228"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41" t="s">
        <v>44</v>
      </c>
      <c r="J1051" s="230"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33">
        <f>IF(ISBLANK(INDEX('Policy Characteristics'!F:F,MATCH($C1051,'Policy Characteristics'!$C:$C,0))),"",INDEX('Policy Characteristics'!F:F,MATCH($C1051,'Policy Characteristics'!$C:$C,0)))</f>
        <v>0</v>
      </c>
      <c r="M1051" s="233">
        <f>IF(ISBLANK(INDEX('Policy Characteristics'!G:G,MATCH($C1051,'Policy Characteristics'!$C:$C,0))),"",INDEX('Policy Characteristics'!G:G,MATCH($C1051,'Policy Characteristics'!$C:$C,0)))</f>
        <v>1</v>
      </c>
      <c r="N1051" s="233">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25">
      <c r="A1052" s="76" t="str">
        <f>IF(ISBLANK(INDEX('Policy Characteristics'!A:A,MATCH($C1052,'Policy Characteristics'!$C:$C,0))),"",INDEX('Policy Characteristics'!A:A,MATCH($C1052,'Policy Characteristics'!$C:$C,0)))</f>
        <v>Industry</v>
      </c>
      <c r="B1052" s="228"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41" t="s">
        <v>44</v>
      </c>
      <c r="J1052" s="230"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33">
        <f>IF(ISBLANK(INDEX('Policy Characteristics'!F:F,MATCH($C1052,'Policy Characteristics'!$C:$C,0))),"",INDEX('Policy Characteristics'!F:F,MATCH($C1052,'Policy Characteristics'!$C:$C,0)))</f>
        <v>0</v>
      </c>
      <c r="M1052" s="233">
        <f>IF(ISBLANK(INDEX('Policy Characteristics'!G:G,MATCH($C1052,'Policy Characteristics'!$C:$C,0))),"",INDEX('Policy Characteristics'!G:G,MATCH($C1052,'Policy Characteristics'!$C:$C,0)))</f>
        <v>1</v>
      </c>
      <c r="N1052" s="233">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25">
      <c r="A1053" s="76" t="str">
        <f>IF(ISBLANK(INDEX('Policy Characteristics'!A:A,MATCH($C1053,'Policy Characteristics'!$C:$C,0))),"",INDEX('Policy Characteristics'!A:A,MATCH($C1053,'Policy Characteristics'!$C:$C,0)))</f>
        <v>Industry</v>
      </c>
      <c r="B1053" s="228"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41" t="s">
        <v>44</v>
      </c>
      <c r="J1053" s="230"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33">
        <f>IF(ISBLANK(INDEX('Policy Characteristics'!F:F,MATCH($C1053,'Policy Characteristics'!$C:$C,0))),"",INDEX('Policy Characteristics'!F:F,MATCH($C1053,'Policy Characteristics'!$C:$C,0)))</f>
        <v>0</v>
      </c>
      <c r="M1053" s="233">
        <f>IF(ISBLANK(INDEX('Policy Characteristics'!G:G,MATCH($C1053,'Policy Characteristics'!$C:$C,0))),"",INDEX('Policy Characteristics'!G:G,MATCH($C1053,'Policy Characteristics'!$C:$C,0)))</f>
        <v>1</v>
      </c>
      <c r="N1053" s="233">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25">
      <c r="A1054" s="76" t="str">
        <f>IF(ISBLANK(INDEX('Policy Characteristics'!A:A,MATCH($C1054,'Policy Characteristics'!$C:$C,0))),"",INDEX('Policy Characteristics'!A:A,MATCH($C1054,'Policy Characteristics'!$C:$C,0)))</f>
        <v>Industry</v>
      </c>
      <c r="B1054" s="228"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41" t="s">
        <v>44</v>
      </c>
      <c r="J1054" s="230"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33">
        <f>IF(ISBLANK(INDEX('Policy Characteristics'!F:F,MATCH($C1054,'Policy Characteristics'!$C:$C,0))),"",INDEX('Policy Characteristics'!F:F,MATCH($C1054,'Policy Characteristics'!$C:$C,0)))</f>
        <v>0</v>
      </c>
      <c r="M1054" s="233">
        <f>IF(ISBLANK(INDEX('Policy Characteristics'!G:G,MATCH($C1054,'Policy Characteristics'!$C:$C,0))),"",INDEX('Policy Characteristics'!G:G,MATCH($C1054,'Policy Characteristics'!$C:$C,0)))</f>
        <v>1</v>
      </c>
      <c r="N1054" s="233">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25">
      <c r="A1055" s="76" t="str">
        <f>IF(ISBLANK(INDEX('Policy Characteristics'!A:A,MATCH($C1055,'Policy Characteristics'!$C:$C,0))),"",INDEX('Policy Characteristics'!A:A,MATCH($C1055,'Policy Characteristics'!$C:$C,0)))</f>
        <v>Industry</v>
      </c>
      <c r="B1055" s="228"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41" t="s">
        <v>44</v>
      </c>
      <c r="J1055" s="230"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33">
        <f>IF(ISBLANK(INDEX('Policy Characteristics'!F:F,MATCH($C1055,'Policy Characteristics'!$C:$C,0))),"",INDEX('Policy Characteristics'!F:F,MATCH($C1055,'Policy Characteristics'!$C:$C,0)))</f>
        <v>0</v>
      </c>
      <c r="M1055" s="233">
        <f>IF(ISBLANK(INDEX('Policy Characteristics'!G:G,MATCH($C1055,'Policy Characteristics'!$C:$C,0))),"",INDEX('Policy Characteristics'!G:G,MATCH($C1055,'Policy Characteristics'!$C:$C,0)))</f>
        <v>1</v>
      </c>
      <c r="N1055" s="233">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25">
      <c r="A1056" s="76" t="str">
        <f>IF(ISBLANK(INDEX('Policy Characteristics'!A:A,MATCH($C1056,'Policy Characteristics'!$C:$C,0))),"",INDEX('Policy Characteristics'!A:A,MATCH($C1056,'Policy Characteristics'!$C:$C,0)))</f>
        <v>Industry</v>
      </c>
      <c r="B1056" s="228"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41" t="s">
        <v>44</v>
      </c>
      <c r="J1056" s="230"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33">
        <f>IF(ISBLANK(INDEX('Policy Characteristics'!F:F,MATCH($C1056,'Policy Characteristics'!$C:$C,0))),"",INDEX('Policy Characteristics'!F:F,MATCH($C1056,'Policy Characteristics'!$C:$C,0)))</f>
        <v>0</v>
      </c>
      <c r="M1056" s="233">
        <f>IF(ISBLANK(INDEX('Policy Characteristics'!G:G,MATCH($C1056,'Policy Characteristics'!$C:$C,0))),"",INDEX('Policy Characteristics'!G:G,MATCH($C1056,'Policy Characteristics'!$C:$C,0)))</f>
        <v>1</v>
      </c>
      <c r="N1056" s="233">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25">
      <c r="A1057" s="76" t="str">
        <f>IF(ISBLANK(INDEX('Policy Characteristics'!A:A,MATCH($C1057,'Policy Characteristics'!$C:$C,0))),"",INDEX('Policy Characteristics'!A:A,MATCH($C1057,'Policy Characteristics'!$C:$C,0)))</f>
        <v>Industry</v>
      </c>
      <c r="B1057" s="228"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41" t="s">
        <v>44</v>
      </c>
      <c r="J1057" s="230"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33">
        <f>IF(ISBLANK(INDEX('Policy Characteristics'!F:F,MATCH($C1057,'Policy Characteristics'!$C:$C,0))),"",INDEX('Policy Characteristics'!F:F,MATCH($C1057,'Policy Characteristics'!$C:$C,0)))</f>
        <v>0</v>
      </c>
      <c r="M1057" s="233">
        <f>IF(ISBLANK(INDEX('Policy Characteristics'!G:G,MATCH($C1057,'Policy Characteristics'!$C:$C,0))),"",INDEX('Policy Characteristics'!G:G,MATCH($C1057,'Policy Characteristics'!$C:$C,0)))</f>
        <v>1</v>
      </c>
      <c r="N1057" s="233">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25">
      <c r="A1058" s="76" t="str">
        <f>IF(ISBLANK(INDEX('Policy Characteristics'!A:A,MATCH($C1058,'Policy Characteristics'!$C:$C,0))),"",INDEX('Policy Characteristics'!A:A,MATCH($C1058,'Policy Characteristics'!$C:$C,0)))</f>
        <v>Industry</v>
      </c>
      <c r="B1058" s="228"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41" t="s">
        <v>44</v>
      </c>
      <c r="J1058" s="230"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33">
        <f>IF(ISBLANK(INDEX('Policy Characteristics'!F:F,MATCH($C1058,'Policy Characteristics'!$C:$C,0))),"",INDEX('Policy Characteristics'!F:F,MATCH($C1058,'Policy Characteristics'!$C:$C,0)))</f>
        <v>0</v>
      </c>
      <c r="M1058" s="233">
        <f>IF(ISBLANK(INDEX('Policy Characteristics'!G:G,MATCH($C1058,'Policy Characteristics'!$C:$C,0))),"",INDEX('Policy Characteristics'!G:G,MATCH($C1058,'Policy Characteristics'!$C:$C,0)))</f>
        <v>1</v>
      </c>
      <c r="N1058" s="233">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25">
      <c r="A1059" s="76" t="str">
        <f>IF(ISBLANK(INDEX('Policy Characteristics'!A:A,MATCH($C1059,'Policy Characteristics'!$C:$C,0))),"",INDEX('Policy Characteristics'!A:A,MATCH($C1059,'Policy Characteristics'!$C:$C,0)))</f>
        <v>Industry</v>
      </c>
      <c r="B1059" s="228"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41" t="s">
        <v>44</v>
      </c>
      <c r="J1059" s="230"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33">
        <f>IF(ISBLANK(INDEX('Policy Characteristics'!F:F,MATCH($C1059,'Policy Characteristics'!$C:$C,0))),"",INDEX('Policy Characteristics'!F:F,MATCH($C1059,'Policy Characteristics'!$C:$C,0)))</f>
        <v>0</v>
      </c>
      <c r="M1059" s="233">
        <f>IF(ISBLANK(INDEX('Policy Characteristics'!G:G,MATCH($C1059,'Policy Characteristics'!$C:$C,0))),"",INDEX('Policy Characteristics'!G:G,MATCH($C1059,'Policy Characteristics'!$C:$C,0)))</f>
        <v>1</v>
      </c>
      <c r="N1059" s="233">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25">
      <c r="A1060" s="76" t="str">
        <f>IF(ISBLANK(INDEX('Policy Characteristics'!A:A,MATCH($C1060,'Policy Characteristics'!$C:$C,0))),"",INDEX('Policy Characteristics'!A:A,MATCH($C1060,'Policy Characteristics'!$C:$C,0)))</f>
        <v>Industry</v>
      </c>
      <c r="B1060" s="228"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41" t="s">
        <v>44</v>
      </c>
      <c r="J1060" s="230"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33">
        <f>IF(ISBLANK(INDEX('Policy Characteristics'!F:F,MATCH($C1060,'Policy Characteristics'!$C:$C,0))),"",INDEX('Policy Characteristics'!F:F,MATCH($C1060,'Policy Characteristics'!$C:$C,0)))</f>
        <v>0</v>
      </c>
      <c r="M1060" s="233">
        <f>IF(ISBLANK(INDEX('Policy Characteristics'!G:G,MATCH($C1060,'Policy Characteristics'!$C:$C,0))),"",INDEX('Policy Characteristics'!G:G,MATCH($C1060,'Policy Characteristics'!$C:$C,0)))</f>
        <v>1</v>
      </c>
      <c r="N1060" s="233">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25">
      <c r="A1061" s="76" t="str">
        <f>IF(ISBLANK(INDEX('Policy Characteristics'!A:A,MATCH($C1061,'Policy Characteristics'!$C:$C,0))),"",INDEX('Policy Characteristics'!A:A,MATCH($C1061,'Policy Characteristics'!$C:$C,0)))</f>
        <v>Industry</v>
      </c>
      <c r="B1061" s="228"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41" t="s">
        <v>44</v>
      </c>
      <c r="J1061" s="230"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33">
        <f>IF(ISBLANK(INDEX('Policy Characteristics'!F:F,MATCH($C1061,'Policy Characteristics'!$C:$C,0))),"",INDEX('Policy Characteristics'!F:F,MATCH($C1061,'Policy Characteristics'!$C:$C,0)))</f>
        <v>0</v>
      </c>
      <c r="M1061" s="233">
        <f>IF(ISBLANK(INDEX('Policy Characteristics'!G:G,MATCH($C1061,'Policy Characteristics'!$C:$C,0))),"",INDEX('Policy Characteristics'!G:G,MATCH($C1061,'Policy Characteristics'!$C:$C,0)))</f>
        <v>1</v>
      </c>
      <c r="N1061" s="233">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25">
      <c r="A1062" s="76" t="str">
        <f>IF(ISBLANK(INDEX('Policy Characteristics'!A:A,MATCH($C1062,'Policy Characteristics'!$C:$C,0))),"",INDEX('Policy Characteristics'!A:A,MATCH($C1062,'Policy Characteristics'!$C:$C,0)))</f>
        <v>Industry</v>
      </c>
      <c r="B1062" s="228"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41" t="s">
        <v>44</v>
      </c>
      <c r="J1062" s="230"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33">
        <f>IF(ISBLANK(INDEX('Policy Characteristics'!F:F,MATCH($C1062,'Policy Characteristics'!$C:$C,0))),"",INDEX('Policy Characteristics'!F:F,MATCH($C1062,'Policy Characteristics'!$C:$C,0)))</f>
        <v>0</v>
      </c>
      <c r="M1062" s="233">
        <f>IF(ISBLANK(INDEX('Policy Characteristics'!G:G,MATCH($C1062,'Policy Characteristics'!$C:$C,0))),"",INDEX('Policy Characteristics'!G:G,MATCH($C1062,'Policy Characteristics'!$C:$C,0)))</f>
        <v>1</v>
      </c>
      <c r="N1062" s="233">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25">
      <c r="A1063" s="76" t="str">
        <f>IF(ISBLANK(INDEX('Policy Characteristics'!A:A,MATCH($C1063,'Policy Characteristics'!$C:$C,0))),"",INDEX('Policy Characteristics'!A:A,MATCH($C1063,'Policy Characteristics'!$C:$C,0)))</f>
        <v>Industry</v>
      </c>
      <c r="B1063" s="228"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41" t="s">
        <v>44</v>
      </c>
      <c r="J1063" s="230"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33">
        <f>IF(ISBLANK(INDEX('Policy Characteristics'!F:F,MATCH($C1063,'Policy Characteristics'!$C:$C,0))),"",INDEX('Policy Characteristics'!F:F,MATCH($C1063,'Policy Characteristics'!$C:$C,0)))</f>
        <v>0</v>
      </c>
      <c r="M1063" s="233">
        <f>IF(ISBLANK(INDEX('Policy Characteristics'!G:G,MATCH($C1063,'Policy Characteristics'!$C:$C,0))),"",INDEX('Policy Characteristics'!G:G,MATCH($C1063,'Policy Characteristics'!$C:$C,0)))</f>
        <v>1</v>
      </c>
      <c r="N1063" s="233">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25">
      <c r="A1064" s="76" t="str">
        <f>IF(ISBLANK(INDEX('Policy Characteristics'!A:A,MATCH($C1064,'Policy Characteristics'!$C:$C,0))),"",INDEX('Policy Characteristics'!A:A,MATCH($C1064,'Policy Characteristics'!$C:$C,0)))</f>
        <v>Industry</v>
      </c>
      <c r="B1064" s="228"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41" t="s">
        <v>44</v>
      </c>
      <c r="J1064" s="230"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33">
        <f>IF(ISBLANK(INDEX('Policy Characteristics'!F:F,MATCH($C1064,'Policy Characteristics'!$C:$C,0))),"",INDEX('Policy Characteristics'!F:F,MATCH($C1064,'Policy Characteristics'!$C:$C,0)))</f>
        <v>0</v>
      </c>
      <c r="M1064" s="233">
        <f>IF(ISBLANK(INDEX('Policy Characteristics'!G:G,MATCH($C1064,'Policy Characteristics'!$C:$C,0))),"",INDEX('Policy Characteristics'!G:G,MATCH($C1064,'Policy Characteristics'!$C:$C,0)))</f>
        <v>1</v>
      </c>
      <c r="N1064" s="233">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25">
      <c r="A1065" s="76" t="str">
        <f>IF(ISBLANK(INDEX('Policy Characteristics'!A:A,MATCH($C1065,'Policy Characteristics'!$C:$C,0))),"",INDEX('Policy Characteristics'!A:A,MATCH($C1065,'Policy Characteristics'!$C:$C,0)))</f>
        <v>Industry</v>
      </c>
      <c r="B1065" s="228"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41" t="s">
        <v>44</v>
      </c>
      <c r="J1065" s="230"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33">
        <f>IF(ISBLANK(INDEX('Policy Characteristics'!F:F,MATCH($C1065,'Policy Characteristics'!$C:$C,0))),"",INDEX('Policy Characteristics'!F:F,MATCH($C1065,'Policy Characteristics'!$C:$C,0)))</f>
        <v>0</v>
      </c>
      <c r="M1065" s="233">
        <f>IF(ISBLANK(INDEX('Policy Characteristics'!G:G,MATCH($C1065,'Policy Characteristics'!$C:$C,0))),"",INDEX('Policy Characteristics'!G:G,MATCH($C1065,'Policy Characteristics'!$C:$C,0)))</f>
        <v>1</v>
      </c>
      <c r="N1065" s="233">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25">
      <c r="A1066" s="76" t="str">
        <f>IF(ISBLANK(INDEX('Policy Characteristics'!A:A,MATCH($C1066,'Policy Characteristics'!$C:$C,0))),"",INDEX('Policy Characteristics'!A:A,MATCH($C1066,'Policy Characteristics'!$C:$C,0)))</f>
        <v>Industry</v>
      </c>
      <c r="B1066" s="228"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41" t="s">
        <v>44</v>
      </c>
      <c r="J1066" s="230"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33">
        <f>IF(ISBLANK(INDEX('Policy Characteristics'!F:F,MATCH($C1066,'Policy Characteristics'!$C:$C,0))),"",INDEX('Policy Characteristics'!F:F,MATCH($C1066,'Policy Characteristics'!$C:$C,0)))</f>
        <v>0</v>
      </c>
      <c r="M1066" s="233">
        <f>IF(ISBLANK(INDEX('Policy Characteristics'!G:G,MATCH($C1066,'Policy Characteristics'!$C:$C,0))),"",INDEX('Policy Characteristics'!G:G,MATCH($C1066,'Policy Characteristics'!$C:$C,0)))</f>
        <v>1</v>
      </c>
      <c r="N1066" s="233">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25">
      <c r="A1067" s="76" t="str">
        <f>IF(ISBLANK(INDEX('Policy Characteristics'!A:A,MATCH($C1067,'Policy Characteristics'!$C:$C,0))),"",INDEX('Policy Characteristics'!A:A,MATCH($C1067,'Policy Characteristics'!$C:$C,0)))</f>
        <v>Industry</v>
      </c>
      <c r="B1067" s="228"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41" t="s">
        <v>44</v>
      </c>
      <c r="J1067" s="230"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33">
        <f>IF(ISBLANK(INDEX('Policy Characteristics'!F:F,MATCH($C1067,'Policy Characteristics'!$C:$C,0))),"",INDEX('Policy Characteristics'!F:F,MATCH($C1067,'Policy Characteristics'!$C:$C,0)))</f>
        <v>0</v>
      </c>
      <c r="M1067" s="233">
        <f>IF(ISBLANK(INDEX('Policy Characteristics'!G:G,MATCH($C1067,'Policy Characteristics'!$C:$C,0))),"",INDEX('Policy Characteristics'!G:G,MATCH($C1067,'Policy Characteristics'!$C:$C,0)))</f>
        <v>1</v>
      </c>
      <c r="N1067" s="233">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25">
      <c r="A1068" s="76" t="str">
        <f>IF(ISBLANK(INDEX('Policy Characteristics'!A:A,MATCH($C1068,'Policy Characteristics'!$C:$C,0))),"",INDEX('Policy Characteristics'!A:A,MATCH($C1068,'Policy Characteristics'!$C:$C,0)))</f>
        <v>Industry</v>
      </c>
      <c r="B1068" s="228"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41" t="s">
        <v>44</v>
      </c>
      <c r="J1068" s="230"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33">
        <f>IF(ISBLANK(INDEX('Policy Characteristics'!F:F,MATCH($C1068,'Policy Characteristics'!$C:$C,0))),"",INDEX('Policy Characteristics'!F:F,MATCH($C1068,'Policy Characteristics'!$C:$C,0)))</f>
        <v>0</v>
      </c>
      <c r="M1068" s="233">
        <f>IF(ISBLANK(INDEX('Policy Characteristics'!G:G,MATCH($C1068,'Policy Characteristics'!$C:$C,0))),"",INDEX('Policy Characteristics'!G:G,MATCH($C1068,'Policy Characteristics'!$C:$C,0)))</f>
        <v>1</v>
      </c>
      <c r="N1068" s="233">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25">
      <c r="A1069" s="76" t="str">
        <f>IF(ISBLANK(INDEX('Policy Characteristics'!A:A,MATCH($C1069,'Policy Characteristics'!$C:$C,0))),"",INDEX('Policy Characteristics'!A:A,MATCH($C1069,'Policy Characteristics'!$C:$C,0)))</f>
        <v>Industry</v>
      </c>
      <c r="B1069" s="228"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41" t="s">
        <v>44</v>
      </c>
      <c r="J1069" s="230"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33">
        <f>IF(ISBLANK(INDEX('Policy Characteristics'!F:F,MATCH($C1069,'Policy Characteristics'!$C:$C,0))),"",INDEX('Policy Characteristics'!F:F,MATCH($C1069,'Policy Characteristics'!$C:$C,0)))</f>
        <v>0</v>
      </c>
      <c r="M1069" s="233">
        <f>IF(ISBLANK(INDEX('Policy Characteristics'!G:G,MATCH($C1069,'Policy Characteristics'!$C:$C,0))),"",INDEX('Policy Characteristics'!G:G,MATCH($C1069,'Policy Characteristics'!$C:$C,0)))</f>
        <v>1</v>
      </c>
      <c r="N1069" s="233">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25">
      <c r="A1070" s="76" t="str">
        <f>IF(ISBLANK(INDEX('Policy Characteristics'!A:A,MATCH($C1070,'Policy Characteristics'!$C:$C,0))),"",INDEX('Policy Characteristics'!A:A,MATCH($C1070,'Policy Characteristics'!$C:$C,0)))</f>
        <v>Industry</v>
      </c>
      <c r="B1070" s="228"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41" t="s">
        <v>44</v>
      </c>
      <c r="J1070" s="230"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33">
        <f>IF(ISBLANK(INDEX('Policy Characteristics'!F:F,MATCH($C1070,'Policy Characteristics'!$C:$C,0))),"",INDEX('Policy Characteristics'!F:F,MATCH($C1070,'Policy Characteristics'!$C:$C,0)))</f>
        <v>0</v>
      </c>
      <c r="M1070" s="233">
        <f>IF(ISBLANK(INDEX('Policy Characteristics'!G:G,MATCH($C1070,'Policy Characteristics'!$C:$C,0))),"",INDEX('Policy Characteristics'!G:G,MATCH($C1070,'Policy Characteristics'!$C:$C,0)))</f>
        <v>1</v>
      </c>
      <c r="N1070" s="233">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25">
      <c r="A1071" s="76" t="str">
        <f>IF(ISBLANK(INDEX('Policy Characteristics'!A:A,MATCH($C1071,'Policy Characteristics'!$C:$C,0))),"",INDEX('Policy Characteristics'!A:A,MATCH($C1071,'Policy Characteristics'!$C:$C,0)))</f>
        <v>Industry</v>
      </c>
      <c r="B1071" s="228"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41" t="s">
        <v>44</v>
      </c>
      <c r="J1071" s="230"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33">
        <f>IF(ISBLANK(INDEX('Policy Characteristics'!F:F,MATCH($C1071,'Policy Characteristics'!$C:$C,0))),"",INDEX('Policy Characteristics'!F:F,MATCH($C1071,'Policy Characteristics'!$C:$C,0)))</f>
        <v>0</v>
      </c>
      <c r="M1071" s="233">
        <f>IF(ISBLANK(INDEX('Policy Characteristics'!G:G,MATCH($C1071,'Policy Characteristics'!$C:$C,0))),"",INDEX('Policy Characteristics'!G:G,MATCH($C1071,'Policy Characteristics'!$C:$C,0)))</f>
        <v>1</v>
      </c>
      <c r="N1071" s="233">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25">
      <c r="A1072" s="76" t="str">
        <f>IF(ISBLANK(INDEX('Policy Characteristics'!A:A,MATCH($C1072,'Policy Characteristics'!$C:$C,0))),"",INDEX('Policy Characteristics'!A:A,MATCH($C1072,'Policy Characteristics'!$C:$C,0)))</f>
        <v>Industry</v>
      </c>
      <c r="B1072" s="228"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41" t="s">
        <v>44</v>
      </c>
      <c r="J1072" s="230"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33">
        <f>IF(ISBLANK(INDEX('Policy Characteristics'!F:F,MATCH($C1072,'Policy Characteristics'!$C:$C,0))),"",INDEX('Policy Characteristics'!F:F,MATCH($C1072,'Policy Characteristics'!$C:$C,0)))</f>
        <v>0</v>
      </c>
      <c r="M1072" s="233">
        <f>IF(ISBLANK(INDEX('Policy Characteristics'!G:G,MATCH($C1072,'Policy Characteristics'!$C:$C,0))),"",INDEX('Policy Characteristics'!G:G,MATCH($C1072,'Policy Characteristics'!$C:$C,0)))</f>
        <v>1</v>
      </c>
      <c r="N1072" s="233">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25">
      <c r="A1073" s="76" t="str">
        <f>IF(ISBLANK(INDEX('Policy Characteristics'!A:A,MATCH($C1073,'Policy Characteristics'!$C:$C,0))),"",INDEX('Policy Characteristics'!A:A,MATCH($C1073,'Policy Characteristics'!$C:$C,0)))</f>
        <v>Industry</v>
      </c>
      <c r="B1073" s="228"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41" t="s">
        <v>44</v>
      </c>
      <c r="J1073" s="230"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33">
        <f>IF(ISBLANK(INDEX('Policy Characteristics'!F:F,MATCH($C1073,'Policy Characteristics'!$C:$C,0))),"",INDEX('Policy Characteristics'!F:F,MATCH($C1073,'Policy Characteristics'!$C:$C,0)))</f>
        <v>0</v>
      </c>
      <c r="M1073" s="233">
        <f>IF(ISBLANK(INDEX('Policy Characteristics'!G:G,MATCH($C1073,'Policy Characteristics'!$C:$C,0))),"",INDEX('Policy Characteristics'!G:G,MATCH($C1073,'Policy Characteristics'!$C:$C,0)))</f>
        <v>1</v>
      </c>
      <c r="N1073" s="233">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25">
      <c r="A1074" s="76" t="str">
        <f>IF(ISBLANK(INDEX('Policy Characteristics'!A:A,MATCH($C1074,'Policy Characteristics'!$C:$C,0))),"",INDEX('Policy Characteristics'!A:A,MATCH($C1074,'Policy Characteristics'!$C:$C,0)))</f>
        <v>Industry</v>
      </c>
      <c r="B1074" s="228"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41" t="s">
        <v>44</v>
      </c>
      <c r="J1074" s="230"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33">
        <f>IF(ISBLANK(INDEX('Policy Characteristics'!F:F,MATCH($C1074,'Policy Characteristics'!$C:$C,0))),"",INDEX('Policy Characteristics'!F:F,MATCH($C1074,'Policy Characteristics'!$C:$C,0)))</f>
        <v>0</v>
      </c>
      <c r="M1074" s="233">
        <f>IF(ISBLANK(INDEX('Policy Characteristics'!G:G,MATCH($C1074,'Policy Characteristics'!$C:$C,0))),"",INDEX('Policy Characteristics'!G:G,MATCH($C1074,'Policy Characteristics'!$C:$C,0)))</f>
        <v>1</v>
      </c>
      <c r="N1074" s="233">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25">
      <c r="A1075" s="76" t="str">
        <f>IF(ISBLANK(INDEX('Policy Characteristics'!A:A,MATCH($C1075,'Policy Characteristics'!$C:$C,0))),"",INDEX('Policy Characteristics'!A:A,MATCH($C1075,'Policy Characteristics'!$C:$C,0)))</f>
        <v>Industry</v>
      </c>
      <c r="B1075" s="228"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41" t="s">
        <v>44</v>
      </c>
      <c r="J1075" s="230"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33">
        <f>IF(ISBLANK(INDEX('Policy Characteristics'!F:F,MATCH($C1075,'Policy Characteristics'!$C:$C,0))),"",INDEX('Policy Characteristics'!F:F,MATCH($C1075,'Policy Characteristics'!$C:$C,0)))</f>
        <v>0</v>
      </c>
      <c r="M1075" s="233">
        <f>IF(ISBLANK(INDEX('Policy Characteristics'!G:G,MATCH($C1075,'Policy Characteristics'!$C:$C,0))),"",INDEX('Policy Characteristics'!G:G,MATCH($C1075,'Policy Characteristics'!$C:$C,0)))</f>
        <v>1</v>
      </c>
      <c r="N1075" s="233">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25">
      <c r="A1076" s="76" t="str">
        <f>IF(ISBLANK(INDEX('Policy Characteristics'!A:A,MATCH($C1076,'Policy Characteristics'!$C:$C,0))),"",INDEX('Policy Characteristics'!A:A,MATCH($C1076,'Policy Characteristics'!$C:$C,0)))</f>
        <v>Industry</v>
      </c>
      <c r="B1076" s="228"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41" t="s">
        <v>44</v>
      </c>
      <c r="J1076" s="230"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33">
        <f>IF(ISBLANK(INDEX('Policy Characteristics'!F:F,MATCH($C1076,'Policy Characteristics'!$C:$C,0))),"",INDEX('Policy Characteristics'!F:F,MATCH($C1076,'Policy Characteristics'!$C:$C,0)))</f>
        <v>0</v>
      </c>
      <c r="M1076" s="233">
        <f>IF(ISBLANK(INDEX('Policy Characteristics'!G:G,MATCH($C1076,'Policy Characteristics'!$C:$C,0))),"",INDEX('Policy Characteristics'!G:G,MATCH($C1076,'Policy Characteristics'!$C:$C,0)))</f>
        <v>1</v>
      </c>
      <c r="N1076" s="233">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25">
      <c r="A1077" s="76" t="str">
        <f>IF(ISBLANK(INDEX('Policy Characteristics'!A:A,MATCH($C1077,'Policy Characteristics'!$C:$C,0))),"",INDEX('Policy Characteristics'!A:A,MATCH($C1077,'Policy Characteristics'!$C:$C,0)))</f>
        <v>Industry</v>
      </c>
      <c r="B1077" s="228"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41" t="s">
        <v>44</v>
      </c>
      <c r="J1077" s="230"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33">
        <f>IF(ISBLANK(INDEX('Policy Characteristics'!F:F,MATCH($C1077,'Policy Characteristics'!$C:$C,0))),"",INDEX('Policy Characteristics'!F:F,MATCH($C1077,'Policy Characteristics'!$C:$C,0)))</f>
        <v>0</v>
      </c>
      <c r="M1077" s="233">
        <f>IF(ISBLANK(INDEX('Policy Characteristics'!G:G,MATCH($C1077,'Policy Characteristics'!$C:$C,0))),"",INDEX('Policy Characteristics'!G:G,MATCH($C1077,'Policy Characteristics'!$C:$C,0)))</f>
        <v>1</v>
      </c>
      <c r="N1077" s="233">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25">
      <c r="A1078" s="76" t="str">
        <f>IF(ISBLANK(INDEX('Policy Characteristics'!A:A,MATCH($C1078,'Policy Characteristics'!$C:$C,0))),"",INDEX('Policy Characteristics'!A:A,MATCH($C1078,'Policy Characteristics'!$C:$C,0)))</f>
        <v>Industry</v>
      </c>
      <c r="B1078" s="228"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41" t="s">
        <v>44</v>
      </c>
      <c r="J1078" s="230"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33">
        <f>IF(ISBLANK(INDEX('Policy Characteristics'!F:F,MATCH($C1078,'Policy Characteristics'!$C:$C,0))),"",INDEX('Policy Characteristics'!F:F,MATCH($C1078,'Policy Characteristics'!$C:$C,0)))</f>
        <v>0</v>
      </c>
      <c r="M1078" s="233">
        <f>IF(ISBLANK(INDEX('Policy Characteristics'!G:G,MATCH($C1078,'Policy Characteristics'!$C:$C,0))),"",INDEX('Policy Characteristics'!G:G,MATCH($C1078,'Policy Characteristics'!$C:$C,0)))</f>
        <v>1</v>
      </c>
      <c r="N1078" s="233">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25">
      <c r="A1079" s="76" t="str">
        <f>IF(ISBLANK(INDEX('Policy Characteristics'!A:A,MATCH($C1079,'Policy Characteristics'!$C:$C,0))),"",INDEX('Policy Characteristics'!A:A,MATCH($C1079,'Policy Characteristics'!$C:$C,0)))</f>
        <v>Industry</v>
      </c>
      <c r="B1079" s="228"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41" t="s">
        <v>44</v>
      </c>
      <c r="J1079" s="230"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33">
        <f>IF(ISBLANK(INDEX('Policy Characteristics'!F:F,MATCH($C1079,'Policy Characteristics'!$C:$C,0))),"",INDEX('Policy Characteristics'!F:F,MATCH($C1079,'Policy Characteristics'!$C:$C,0)))</f>
        <v>0</v>
      </c>
      <c r="M1079" s="233">
        <f>IF(ISBLANK(INDEX('Policy Characteristics'!G:G,MATCH($C1079,'Policy Characteristics'!$C:$C,0))),"",INDEX('Policy Characteristics'!G:G,MATCH($C1079,'Policy Characteristics'!$C:$C,0)))</f>
        <v>1</v>
      </c>
      <c r="N1079" s="233">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25">
      <c r="A1080" s="76" t="str">
        <f>IF(ISBLANK(INDEX('Policy Characteristics'!A:A,MATCH($C1080,'Policy Characteristics'!$C:$C,0))),"",INDEX('Policy Characteristics'!A:A,MATCH($C1080,'Policy Characteristics'!$C:$C,0)))</f>
        <v>Industry</v>
      </c>
      <c r="B1080" s="228"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41" t="s">
        <v>44</v>
      </c>
      <c r="J1080" s="230"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33">
        <f>IF(ISBLANK(INDEX('Policy Characteristics'!F:F,MATCH($C1080,'Policy Characteristics'!$C:$C,0))),"",INDEX('Policy Characteristics'!F:F,MATCH($C1080,'Policy Characteristics'!$C:$C,0)))</f>
        <v>0</v>
      </c>
      <c r="M1080" s="233">
        <f>IF(ISBLANK(INDEX('Policy Characteristics'!G:G,MATCH($C1080,'Policy Characteristics'!$C:$C,0))),"",INDEX('Policy Characteristics'!G:G,MATCH($C1080,'Policy Characteristics'!$C:$C,0)))</f>
        <v>1</v>
      </c>
      <c r="N1080" s="233">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25">
      <c r="A1081" s="76" t="str">
        <f>IF(ISBLANK(INDEX('Policy Characteristics'!A:A,MATCH($C1081,'Policy Characteristics'!$C:$C,0))),"",INDEX('Policy Characteristics'!A:A,MATCH($C1081,'Policy Characteristics'!$C:$C,0)))</f>
        <v>Industry</v>
      </c>
      <c r="B1081" s="228"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41" t="s">
        <v>44</v>
      </c>
      <c r="J1081" s="230"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33">
        <f>IF(ISBLANK(INDEX('Policy Characteristics'!F:F,MATCH($C1081,'Policy Characteristics'!$C:$C,0))),"",INDEX('Policy Characteristics'!F:F,MATCH($C1081,'Policy Characteristics'!$C:$C,0)))</f>
        <v>0</v>
      </c>
      <c r="M1081" s="233">
        <f>IF(ISBLANK(INDEX('Policy Characteristics'!G:G,MATCH($C1081,'Policy Characteristics'!$C:$C,0))),"",INDEX('Policy Characteristics'!G:G,MATCH($C1081,'Policy Characteristics'!$C:$C,0)))</f>
        <v>1</v>
      </c>
      <c r="N1081" s="233">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25">
      <c r="A1082" s="76" t="str">
        <f>IF(ISBLANK(INDEX('Policy Characteristics'!A:A,MATCH($C1082,'Policy Characteristics'!$C:$C,0))),"",INDEX('Policy Characteristics'!A:A,MATCH($C1082,'Policy Characteristics'!$C:$C,0)))</f>
        <v>Industry</v>
      </c>
      <c r="B1082" s="228"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41" t="s">
        <v>44</v>
      </c>
      <c r="J1082" s="230"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33">
        <f>IF(ISBLANK(INDEX('Policy Characteristics'!F:F,MATCH($C1082,'Policy Characteristics'!$C:$C,0))),"",INDEX('Policy Characteristics'!F:F,MATCH($C1082,'Policy Characteristics'!$C:$C,0)))</f>
        <v>0</v>
      </c>
      <c r="M1082" s="233">
        <f>IF(ISBLANK(INDEX('Policy Characteristics'!G:G,MATCH($C1082,'Policy Characteristics'!$C:$C,0))),"",INDEX('Policy Characteristics'!G:G,MATCH($C1082,'Policy Characteristics'!$C:$C,0)))</f>
        <v>1</v>
      </c>
      <c r="N1082" s="233">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25">
      <c r="A1083" s="76" t="str">
        <f>IF(ISBLANK(INDEX('Policy Characteristics'!A:A,MATCH($C1083,'Policy Characteristics'!$C:$C,0))),"",INDEX('Policy Characteristics'!A:A,MATCH($C1083,'Policy Characteristics'!$C:$C,0)))</f>
        <v>Industry</v>
      </c>
      <c r="B1083" s="228"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41" t="s">
        <v>44</v>
      </c>
      <c r="J1083" s="230"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33">
        <f>IF(ISBLANK(INDEX('Policy Characteristics'!F:F,MATCH($C1083,'Policy Characteristics'!$C:$C,0))),"",INDEX('Policy Characteristics'!F:F,MATCH($C1083,'Policy Characteristics'!$C:$C,0)))</f>
        <v>0</v>
      </c>
      <c r="M1083" s="233">
        <f>IF(ISBLANK(INDEX('Policy Characteristics'!G:G,MATCH($C1083,'Policy Characteristics'!$C:$C,0))),"",INDEX('Policy Characteristics'!G:G,MATCH($C1083,'Policy Characteristics'!$C:$C,0)))</f>
        <v>1</v>
      </c>
      <c r="N1083" s="233">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25">
      <c r="A1084" s="76" t="str">
        <f>IF(ISBLANK(INDEX('Policy Characteristics'!A:A,MATCH($C1084,'Policy Characteristics'!$C:$C,0))),"",INDEX('Policy Characteristics'!A:A,MATCH($C1084,'Policy Characteristics'!$C:$C,0)))</f>
        <v>Industry</v>
      </c>
      <c r="B1084" s="228"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41" t="s">
        <v>44</v>
      </c>
      <c r="J1084" s="230"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33">
        <f>IF(ISBLANK(INDEX('Policy Characteristics'!F:F,MATCH($C1084,'Policy Characteristics'!$C:$C,0))),"",INDEX('Policy Characteristics'!F:F,MATCH($C1084,'Policy Characteristics'!$C:$C,0)))</f>
        <v>0</v>
      </c>
      <c r="M1084" s="233">
        <f>IF(ISBLANK(INDEX('Policy Characteristics'!G:G,MATCH($C1084,'Policy Characteristics'!$C:$C,0))),"",INDEX('Policy Characteristics'!G:G,MATCH($C1084,'Policy Characteristics'!$C:$C,0)))</f>
        <v>1</v>
      </c>
      <c r="N1084" s="233">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25">
      <c r="A1085" s="76" t="str">
        <f>IF(ISBLANK(INDEX('Policy Characteristics'!A:A,MATCH($C1085,'Policy Characteristics'!$C:$C,0))),"",INDEX('Policy Characteristics'!A:A,MATCH($C1085,'Policy Characteristics'!$C:$C,0)))</f>
        <v>Industry</v>
      </c>
      <c r="B1085" s="228"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41" t="s">
        <v>44</v>
      </c>
      <c r="J1085" s="230"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33">
        <f>IF(ISBLANK(INDEX('Policy Characteristics'!F:F,MATCH($C1085,'Policy Characteristics'!$C:$C,0))),"",INDEX('Policy Characteristics'!F:F,MATCH($C1085,'Policy Characteristics'!$C:$C,0)))</f>
        <v>0</v>
      </c>
      <c r="M1085" s="233">
        <f>IF(ISBLANK(INDEX('Policy Characteristics'!G:G,MATCH($C1085,'Policy Characteristics'!$C:$C,0))),"",INDEX('Policy Characteristics'!G:G,MATCH($C1085,'Policy Characteristics'!$C:$C,0)))</f>
        <v>1</v>
      </c>
      <c r="N1085" s="233">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25">
      <c r="A1086" s="76" t="str">
        <f>IF(ISBLANK(INDEX('Policy Characteristics'!A:A,MATCH($C1086,'Policy Characteristics'!$C:$C,0))),"",INDEX('Policy Characteristics'!A:A,MATCH($C1086,'Policy Characteristics'!$C:$C,0)))</f>
        <v>Industry</v>
      </c>
      <c r="B1086" s="228"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41" t="s">
        <v>44</v>
      </c>
      <c r="J1086" s="230"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33">
        <f>IF(ISBLANK(INDEX('Policy Characteristics'!F:F,MATCH($C1086,'Policy Characteristics'!$C:$C,0))),"",INDEX('Policy Characteristics'!F:F,MATCH($C1086,'Policy Characteristics'!$C:$C,0)))</f>
        <v>0</v>
      </c>
      <c r="M1086" s="233">
        <f>IF(ISBLANK(INDEX('Policy Characteristics'!G:G,MATCH($C1086,'Policy Characteristics'!$C:$C,0))),"",INDEX('Policy Characteristics'!G:G,MATCH($C1086,'Policy Characteristics'!$C:$C,0)))</f>
        <v>1</v>
      </c>
      <c r="N1086" s="233">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25">
      <c r="A1087" s="76" t="str">
        <f>IF(ISBLANK(INDEX('Policy Characteristics'!A:A,MATCH($C1087,'Policy Characteristics'!$C:$C,0))),"",INDEX('Policy Characteristics'!A:A,MATCH($C1087,'Policy Characteristics'!$C:$C,0)))</f>
        <v>Industry</v>
      </c>
      <c r="B1087" s="228"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41" t="s">
        <v>44</v>
      </c>
      <c r="J1087" s="230"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33">
        <f>IF(ISBLANK(INDEX('Policy Characteristics'!F:F,MATCH($C1087,'Policy Characteristics'!$C:$C,0))),"",INDEX('Policy Characteristics'!F:F,MATCH($C1087,'Policy Characteristics'!$C:$C,0)))</f>
        <v>0</v>
      </c>
      <c r="M1087" s="233">
        <f>IF(ISBLANK(INDEX('Policy Characteristics'!G:G,MATCH($C1087,'Policy Characteristics'!$C:$C,0))),"",INDEX('Policy Characteristics'!G:G,MATCH($C1087,'Policy Characteristics'!$C:$C,0)))</f>
        <v>1</v>
      </c>
      <c r="N1087" s="233">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25">
      <c r="A1088" s="76" t="str">
        <f>IF(ISBLANK(INDEX('Policy Characteristics'!A:A,MATCH($C1088,'Policy Characteristics'!$C:$C,0))),"",INDEX('Policy Characteristics'!A:A,MATCH($C1088,'Policy Characteristics'!$C:$C,0)))</f>
        <v>Industry</v>
      </c>
      <c r="B1088" s="228"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41" t="s">
        <v>44</v>
      </c>
      <c r="J1088" s="230"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33">
        <f>IF(ISBLANK(INDEX('Policy Characteristics'!F:F,MATCH($C1088,'Policy Characteristics'!$C:$C,0))),"",INDEX('Policy Characteristics'!F:F,MATCH($C1088,'Policy Characteristics'!$C:$C,0)))</f>
        <v>0</v>
      </c>
      <c r="M1088" s="233">
        <f>IF(ISBLANK(INDEX('Policy Characteristics'!G:G,MATCH($C1088,'Policy Characteristics'!$C:$C,0))),"",INDEX('Policy Characteristics'!G:G,MATCH($C1088,'Policy Characteristics'!$C:$C,0)))</f>
        <v>1</v>
      </c>
      <c r="N1088" s="233">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25">
      <c r="A1089" s="76" t="str">
        <f>IF(ISBLANK(INDEX('Policy Characteristics'!A:A,MATCH($C1089,'Policy Characteristics'!$C:$C,0))),"",INDEX('Policy Characteristics'!A:A,MATCH($C1089,'Policy Characteristics'!$C:$C,0)))</f>
        <v>Industry</v>
      </c>
      <c r="B1089" s="228"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41" t="s">
        <v>44</v>
      </c>
      <c r="J1089" s="230"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33">
        <f>IF(ISBLANK(INDEX('Policy Characteristics'!F:F,MATCH($C1089,'Policy Characteristics'!$C:$C,0))),"",INDEX('Policy Characteristics'!F:F,MATCH($C1089,'Policy Characteristics'!$C:$C,0)))</f>
        <v>0</v>
      </c>
      <c r="M1089" s="233">
        <f>IF(ISBLANK(INDEX('Policy Characteristics'!G:G,MATCH($C1089,'Policy Characteristics'!$C:$C,0))),"",INDEX('Policy Characteristics'!G:G,MATCH($C1089,'Policy Characteristics'!$C:$C,0)))</f>
        <v>1</v>
      </c>
      <c r="N1089" s="233">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25">
      <c r="A1090" s="76" t="str">
        <f>IF(ISBLANK(INDEX('Policy Characteristics'!A:A,MATCH($C1090,'Policy Characteristics'!$C:$C,0))),"",INDEX('Policy Characteristics'!A:A,MATCH($C1090,'Policy Characteristics'!$C:$C,0)))</f>
        <v>Industry</v>
      </c>
      <c r="B1090" s="228"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41" t="s">
        <v>44</v>
      </c>
      <c r="J1090" s="230"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33">
        <f>IF(ISBLANK(INDEX('Policy Characteristics'!F:F,MATCH($C1090,'Policy Characteristics'!$C:$C,0))),"",INDEX('Policy Characteristics'!F:F,MATCH($C1090,'Policy Characteristics'!$C:$C,0)))</f>
        <v>0</v>
      </c>
      <c r="M1090" s="233">
        <f>IF(ISBLANK(INDEX('Policy Characteristics'!G:G,MATCH($C1090,'Policy Characteristics'!$C:$C,0))),"",INDEX('Policy Characteristics'!G:G,MATCH($C1090,'Policy Characteristics'!$C:$C,0)))</f>
        <v>1</v>
      </c>
      <c r="N1090" s="233">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25">
      <c r="A1091" s="76" t="str">
        <f>IF(ISBLANK(INDEX('Policy Characteristics'!A:A,MATCH($C1091,'Policy Characteristics'!$C:$C,0))),"",INDEX('Policy Characteristics'!A:A,MATCH($C1091,'Policy Characteristics'!$C:$C,0)))</f>
        <v>Industry</v>
      </c>
      <c r="B1091" s="228"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41" t="s">
        <v>44</v>
      </c>
      <c r="J1091" s="230"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33">
        <f>IF(ISBLANK(INDEX('Policy Characteristics'!F:F,MATCH($C1091,'Policy Characteristics'!$C:$C,0))),"",INDEX('Policy Characteristics'!F:F,MATCH($C1091,'Policy Characteristics'!$C:$C,0)))</f>
        <v>0</v>
      </c>
      <c r="M1091" s="233">
        <f>IF(ISBLANK(INDEX('Policy Characteristics'!G:G,MATCH($C1091,'Policy Characteristics'!$C:$C,0))),"",INDEX('Policy Characteristics'!G:G,MATCH($C1091,'Policy Characteristics'!$C:$C,0)))</f>
        <v>1</v>
      </c>
      <c r="N1091" s="233">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25">
      <c r="A1092" s="76" t="str">
        <f>IF(ISBLANK(INDEX('Policy Characteristics'!A:A,MATCH($C1092,'Policy Characteristics'!$C:$C,0))),"",INDEX('Policy Characteristics'!A:A,MATCH($C1092,'Policy Characteristics'!$C:$C,0)))</f>
        <v>Industry</v>
      </c>
      <c r="B1092" s="228"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41" t="s">
        <v>44</v>
      </c>
      <c r="J1092" s="230"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33">
        <f>IF(ISBLANK(INDEX('Policy Characteristics'!F:F,MATCH($C1092,'Policy Characteristics'!$C:$C,0))),"",INDEX('Policy Characteristics'!F:F,MATCH($C1092,'Policy Characteristics'!$C:$C,0)))</f>
        <v>0</v>
      </c>
      <c r="M1092" s="233">
        <f>IF(ISBLANK(INDEX('Policy Characteristics'!G:G,MATCH($C1092,'Policy Characteristics'!$C:$C,0))),"",INDEX('Policy Characteristics'!G:G,MATCH($C1092,'Policy Characteristics'!$C:$C,0)))</f>
        <v>1</v>
      </c>
      <c r="N1092" s="233">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25">
      <c r="A1093" s="76" t="str">
        <f>IF(ISBLANK(INDEX('Policy Characteristics'!A:A,MATCH($C1093,'Policy Characteristics'!$C:$C,0))),"",INDEX('Policy Characteristics'!A:A,MATCH($C1093,'Policy Characteristics'!$C:$C,0)))</f>
        <v>Industry</v>
      </c>
      <c r="B1093" s="228"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41" t="s">
        <v>44</v>
      </c>
      <c r="J1093" s="230"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33">
        <f>IF(ISBLANK(INDEX('Policy Characteristics'!F:F,MATCH($C1093,'Policy Characteristics'!$C:$C,0))),"",INDEX('Policy Characteristics'!F:F,MATCH($C1093,'Policy Characteristics'!$C:$C,0)))</f>
        <v>0</v>
      </c>
      <c r="M1093" s="233">
        <f>IF(ISBLANK(INDEX('Policy Characteristics'!G:G,MATCH($C1093,'Policy Characteristics'!$C:$C,0))),"",INDEX('Policy Characteristics'!G:G,MATCH($C1093,'Policy Characteristics'!$C:$C,0)))</f>
        <v>1</v>
      </c>
      <c r="N1093" s="233">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25">
      <c r="A1094" s="76" t="str">
        <f>IF(ISBLANK(INDEX('Policy Characteristics'!A:A,MATCH($C1094,'Policy Characteristics'!$C:$C,0))),"",INDEX('Policy Characteristics'!A:A,MATCH($C1094,'Policy Characteristics'!$C:$C,0)))</f>
        <v>Industry</v>
      </c>
      <c r="B1094" s="228"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41" t="s">
        <v>44</v>
      </c>
      <c r="J1094" s="230"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33">
        <f>IF(ISBLANK(INDEX('Policy Characteristics'!F:F,MATCH($C1094,'Policy Characteristics'!$C:$C,0))),"",INDEX('Policy Characteristics'!F:F,MATCH($C1094,'Policy Characteristics'!$C:$C,0)))</f>
        <v>0</v>
      </c>
      <c r="M1094" s="233">
        <f>IF(ISBLANK(INDEX('Policy Characteristics'!G:G,MATCH($C1094,'Policy Characteristics'!$C:$C,0))),"",INDEX('Policy Characteristics'!G:G,MATCH($C1094,'Policy Characteristics'!$C:$C,0)))</f>
        <v>1</v>
      </c>
      <c r="N1094" s="233">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25">
      <c r="A1095" s="76" t="str">
        <f>IF(ISBLANK(INDEX('Policy Characteristics'!A:A,MATCH($C1095,'Policy Characteristics'!$C:$C,0))),"",INDEX('Policy Characteristics'!A:A,MATCH($C1095,'Policy Characteristics'!$C:$C,0)))</f>
        <v>Industry</v>
      </c>
      <c r="B1095" s="228"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41" t="s">
        <v>44</v>
      </c>
      <c r="J1095" s="230"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33">
        <f>IF(ISBLANK(INDEX('Policy Characteristics'!F:F,MATCH($C1095,'Policy Characteristics'!$C:$C,0))),"",INDEX('Policy Characteristics'!F:F,MATCH($C1095,'Policy Characteristics'!$C:$C,0)))</f>
        <v>0</v>
      </c>
      <c r="M1095" s="233">
        <f>IF(ISBLANK(INDEX('Policy Characteristics'!G:G,MATCH($C1095,'Policy Characteristics'!$C:$C,0))),"",INDEX('Policy Characteristics'!G:G,MATCH($C1095,'Policy Characteristics'!$C:$C,0)))</f>
        <v>1</v>
      </c>
      <c r="N1095" s="233">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25">
      <c r="A1096" s="76" t="str">
        <f>IF(ISBLANK(INDEX('Policy Characteristics'!A:A,MATCH($C1096,'Policy Characteristics'!$C:$C,0))),"",INDEX('Policy Characteristics'!A:A,MATCH($C1096,'Policy Characteristics'!$C:$C,0)))</f>
        <v>Industry</v>
      </c>
      <c r="B1096" s="228"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41" t="s">
        <v>44</v>
      </c>
      <c r="J1096" s="230"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33">
        <f>IF(ISBLANK(INDEX('Policy Characteristics'!F:F,MATCH($C1096,'Policy Characteristics'!$C:$C,0))),"",INDEX('Policy Characteristics'!F:F,MATCH($C1096,'Policy Characteristics'!$C:$C,0)))</f>
        <v>0</v>
      </c>
      <c r="M1096" s="233">
        <f>IF(ISBLANK(INDEX('Policy Characteristics'!G:G,MATCH($C1096,'Policy Characteristics'!$C:$C,0))),"",INDEX('Policy Characteristics'!G:G,MATCH($C1096,'Policy Characteristics'!$C:$C,0)))</f>
        <v>1</v>
      </c>
      <c r="N1096" s="233">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25">
      <c r="A1097" s="76" t="str">
        <f>IF(ISBLANK(INDEX('Policy Characteristics'!A:A,MATCH($C1097,'Policy Characteristics'!$C:$C,0))),"",INDEX('Policy Characteristics'!A:A,MATCH($C1097,'Policy Characteristics'!$C:$C,0)))</f>
        <v>Industry</v>
      </c>
      <c r="B1097" s="228"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41" t="s">
        <v>44</v>
      </c>
      <c r="J1097" s="230"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33">
        <f>IF(ISBLANK(INDEX('Policy Characteristics'!F:F,MATCH($C1097,'Policy Characteristics'!$C:$C,0))),"",INDEX('Policy Characteristics'!F:F,MATCH($C1097,'Policy Characteristics'!$C:$C,0)))</f>
        <v>0</v>
      </c>
      <c r="M1097" s="233">
        <f>IF(ISBLANK(INDEX('Policy Characteristics'!G:G,MATCH($C1097,'Policy Characteristics'!$C:$C,0))),"",INDEX('Policy Characteristics'!G:G,MATCH($C1097,'Policy Characteristics'!$C:$C,0)))</f>
        <v>1</v>
      </c>
      <c r="N1097" s="233">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25">
      <c r="A1098" s="76" t="str">
        <f>IF(ISBLANK(INDEX('Policy Characteristics'!A:A,MATCH($C1098,'Policy Characteristics'!$C:$C,0))),"",INDEX('Policy Characteristics'!A:A,MATCH($C1098,'Policy Characteristics'!$C:$C,0)))</f>
        <v>Industry</v>
      </c>
      <c r="B1098" s="228"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41" t="s">
        <v>44</v>
      </c>
      <c r="J1098" s="230"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33">
        <f>IF(ISBLANK(INDEX('Policy Characteristics'!F:F,MATCH($C1098,'Policy Characteristics'!$C:$C,0))),"",INDEX('Policy Characteristics'!F:F,MATCH($C1098,'Policy Characteristics'!$C:$C,0)))</f>
        <v>0</v>
      </c>
      <c r="M1098" s="233">
        <f>IF(ISBLANK(INDEX('Policy Characteristics'!G:G,MATCH($C1098,'Policy Characteristics'!$C:$C,0))),"",INDEX('Policy Characteristics'!G:G,MATCH($C1098,'Policy Characteristics'!$C:$C,0)))</f>
        <v>1</v>
      </c>
      <c r="N1098" s="233">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25">
      <c r="A1099" s="76" t="str">
        <f>IF(ISBLANK(INDEX('Policy Characteristics'!A:A,MATCH($C1099,'Policy Characteristics'!$C:$C,0))),"",INDEX('Policy Characteristics'!A:A,MATCH($C1099,'Policy Characteristics'!$C:$C,0)))</f>
        <v>Industry</v>
      </c>
      <c r="B1099" s="228"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41" t="s">
        <v>44</v>
      </c>
      <c r="J1099" s="230"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33">
        <f>IF(ISBLANK(INDEX('Policy Characteristics'!F:F,MATCH($C1099,'Policy Characteristics'!$C:$C,0))),"",INDEX('Policy Characteristics'!F:F,MATCH($C1099,'Policy Characteristics'!$C:$C,0)))</f>
        <v>0</v>
      </c>
      <c r="M1099" s="233">
        <f>IF(ISBLANK(INDEX('Policy Characteristics'!G:G,MATCH($C1099,'Policy Characteristics'!$C:$C,0))),"",INDEX('Policy Characteristics'!G:G,MATCH($C1099,'Policy Characteristics'!$C:$C,0)))</f>
        <v>1</v>
      </c>
      <c r="N1099" s="233">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25">
      <c r="A1100" s="76" t="str">
        <f>IF(ISBLANK(INDEX('Policy Characteristics'!A:A,MATCH($C1100,'Policy Characteristics'!$C:$C,0))),"",INDEX('Policy Characteristics'!A:A,MATCH($C1100,'Policy Characteristics'!$C:$C,0)))</f>
        <v>Industry</v>
      </c>
      <c r="B1100" s="228"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41" t="s">
        <v>44</v>
      </c>
      <c r="J1100" s="230"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33">
        <f>IF(ISBLANK(INDEX('Policy Characteristics'!F:F,MATCH($C1100,'Policy Characteristics'!$C:$C,0))),"",INDEX('Policy Characteristics'!F:F,MATCH($C1100,'Policy Characteristics'!$C:$C,0)))</f>
        <v>0</v>
      </c>
      <c r="M1100" s="233">
        <f>IF(ISBLANK(INDEX('Policy Characteristics'!G:G,MATCH($C1100,'Policy Characteristics'!$C:$C,0))),"",INDEX('Policy Characteristics'!G:G,MATCH($C1100,'Policy Characteristics'!$C:$C,0)))</f>
        <v>1</v>
      </c>
      <c r="N1100" s="233">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25">
      <c r="A1101" s="76" t="str">
        <f>IF(ISBLANK(INDEX('Policy Characteristics'!A:A,MATCH($C1101,'Policy Characteristics'!$C:$C,0))),"",INDEX('Policy Characteristics'!A:A,MATCH($C1101,'Policy Characteristics'!$C:$C,0)))</f>
        <v>Industry</v>
      </c>
      <c r="B1101" s="228"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41" t="s">
        <v>44</v>
      </c>
      <c r="J1101" s="230"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33">
        <f>IF(ISBLANK(INDEX('Policy Characteristics'!F:F,MATCH($C1101,'Policy Characteristics'!$C:$C,0))),"",INDEX('Policy Characteristics'!F:F,MATCH($C1101,'Policy Characteristics'!$C:$C,0)))</f>
        <v>0</v>
      </c>
      <c r="M1101" s="233">
        <f>IF(ISBLANK(INDEX('Policy Characteristics'!G:G,MATCH($C1101,'Policy Characteristics'!$C:$C,0))),"",INDEX('Policy Characteristics'!G:G,MATCH($C1101,'Policy Characteristics'!$C:$C,0)))</f>
        <v>1</v>
      </c>
      <c r="N1101" s="233">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25">
      <c r="A1102" s="76" t="str">
        <f>IF(ISBLANK(INDEX('Policy Characteristics'!A:A,MATCH($C1102,'Policy Characteristics'!$C:$C,0))),"",INDEX('Policy Characteristics'!A:A,MATCH($C1102,'Policy Characteristics'!$C:$C,0)))</f>
        <v>Industry</v>
      </c>
      <c r="B1102" s="228"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41" t="s">
        <v>44</v>
      </c>
      <c r="J1102" s="230"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33">
        <f>IF(ISBLANK(INDEX('Policy Characteristics'!F:F,MATCH($C1102,'Policy Characteristics'!$C:$C,0))),"",INDEX('Policy Characteristics'!F:F,MATCH($C1102,'Policy Characteristics'!$C:$C,0)))</f>
        <v>0</v>
      </c>
      <c r="M1102" s="233">
        <f>IF(ISBLANK(INDEX('Policy Characteristics'!G:G,MATCH($C1102,'Policy Characteristics'!$C:$C,0))),"",INDEX('Policy Characteristics'!G:G,MATCH($C1102,'Policy Characteristics'!$C:$C,0)))</f>
        <v>1</v>
      </c>
      <c r="N1102" s="233">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25">
      <c r="A1103" s="76" t="str">
        <f>IF(ISBLANK(INDEX('Policy Characteristics'!A:A,MATCH($C1103,'Policy Characteristics'!$C:$C,0))),"",INDEX('Policy Characteristics'!A:A,MATCH($C1103,'Policy Characteristics'!$C:$C,0)))</f>
        <v>Industry</v>
      </c>
      <c r="B1103" s="228"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41" t="s">
        <v>44</v>
      </c>
      <c r="J1103" s="230"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33">
        <f>IF(ISBLANK(INDEX('Policy Characteristics'!F:F,MATCH($C1103,'Policy Characteristics'!$C:$C,0))),"",INDEX('Policy Characteristics'!F:F,MATCH($C1103,'Policy Characteristics'!$C:$C,0)))</f>
        <v>0</v>
      </c>
      <c r="M1103" s="233">
        <f>IF(ISBLANK(INDEX('Policy Characteristics'!G:G,MATCH($C1103,'Policy Characteristics'!$C:$C,0))),"",INDEX('Policy Characteristics'!G:G,MATCH($C1103,'Policy Characteristics'!$C:$C,0)))</f>
        <v>1</v>
      </c>
      <c r="N1103" s="233">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25">
      <c r="A1104" s="76" t="str">
        <f>IF(ISBLANK(INDEX('Policy Characteristics'!A:A,MATCH($C1104,'Policy Characteristics'!$C:$C,0))),"",INDEX('Policy Characteristics'!A:A,MATCH($C1104,'Policy Characteristics'!$C:$C,0)))</f>
        <v>Industry</v>
      </c>
      <c r="B1104" s="228"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41" t="s">
        <v>44</v>
      </c>
      <c r="J1104" s="230"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33">
        <f>IF(ISBLANK(INDEX('Policy Characteristics'!F:F,MATCH($C1104,'Policy Characteristics'!$C:$C,0))),"",INDEX('Policy Characteristics'!F:F,MATCH($C1104,'Policy Characteristics'!$C:$C,0)))</f>
        <v>0</v>
      </c>
      <c r="M1104" s="233">
        <f>IF(ISBLANK(INDEX('Policy Characteristics'!G:G,MATCH($C1104,'Policy Characteristics'!$C:$C,0))),"",INDEX('Policy Characteristics'!G:G,MATCH($C1104,'Policy Characteristics'!$C:$C,0)))</f>
        <v>1</v>
      </c>
      <c r="N1104" s="233">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25">
      <c r="A1105" s="76" t="str">
        <f>IF(ISBLANK(INDEX('Policy Characteristics'!A:A,MATCH($C1105,'Policy Characteristics'!$C:$C,0))),"",INDEX('Policy Characteristics'!A:A,MATCH($C1105,'Policy Characteristics'!$C:$C,0)))</f>
        <v>Industry</v>
      </c>
      <c r="B1105" s="228"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41" t="s">
        <v>44</v>
      </c>
      <c r="J1105" s="230"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33">
        <f>IF(ISBLANK(INDEX('Policy Characteristics'!F:F,MATCH($C1105,'Policy Characteristics'!$C:$C,0))),"",INDEX('Policy Characteristics'!F:F,MATCH($C1105,'Policy Characteristics'!$C:$C,0)))</f>
        <v>0</v>
      </c>
      <c r="M1105" s="233">
        <f>IF(ISBLANK(INDEX('Policy Characteristics'!G:G,MATCH($C1105,'Policy Characteristics'!$C:$C,0))),"",INDEX('Policy Characteristics'!G:G,MATCH($C1105,'Policy Characteristics'!$C:$C,0)))</f>
        <v>1</v>
      </c>
      <c r="N1105" s="233">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25">
      <c r="A1106" s="76" t="str">
        <f>IF(ISBLANK(INDEX('Policy Characteristics'!A:A,MATCH($C1106,'Policy Characteristics'!$C:$C,0))),"",INDEX('Policy Characteristics'!A:A,MATCH($C1106,'Policy Characteristics'!$C:$C,0)))</f>
        <v>Industry</v>
      </c>
      <c r="B1106" s="228"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41" t="s">
        <v>44</v>
      </c>
      <c r="J1106" s="230"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33">
        <f>IF(ISBLANK(INDEX('Policy Characteristics'!F:F,MATCH($C1106,'Policy Characteristics'!$C:$C,0))),"",INDEX('Policy Characteristics'!F:F,MATCH($C1106,'Policy Characteristics'!$C:$C,0)))</f>
        <v>0</v>
      </c>
      <c r="M1106" s="233">
        <f>IF(ISBLANK(INDEX('Policy Characteristics'!G:G,MATCH($C1106,'Policy Characteristics'!$C:$C,0))),"",INDEX('Policy Characteristics'!G:G,MATCH($C1106,'Policy Characteristics'!$C:$C,0)))</f>
        <v>1</v>
      </c>
      <c r="N1106" s="233">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25">
      <c r="A1107" s="76" t="str">
        <f>IF(ISBLANK(INDEX('Policy Characteristics'!A:A,MATCH($C1107,'Policy Characteristics'!$C:$C,0))),"",INDEX('Policy Characteristics'!A:A,MATCH($C1107,'Policy Characteristics'!$C:$C,0)))</f>
        <v>Industry</v>
      </c>
      <c r="B1107" s="228"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41" t="s">
        <v>44</v>
      </c>
      <c r="J1107" s="230"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33">
        <f>IF(ISBLANK(INDEX('Policy Characteristics'!F:F,MATCH($C1107,'Policy Characteristics'!$C:$C,0))),"",INDEX('Policy Characteristics'!F:F,MATCH($C1107,'Policy Characteristics'!$C:$C,0)))</f>
        <v>0</v>
      </c>
      <c r="M1107" s="233">
        <f>IF(ISBLANK(INDEX('Policy Characteristics'!G:G,MATCH($C1107,'Policy Characteristics'!$C:$C,0))),"",INDEX('Policy Characteristics'!G:G,MATCH($C1107,'Policy Characteristics'!$C:$C,0)))</f>
        <v>1</v>
      </c>
      <c r="N1107" s="233">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25">
      <c r="A1108" s="76" t="str">
        <f>IF(ISBLANK(INDEX('Policy Characteristics'!A:A,MATCH($C1108,'Policy Characteristics'!$C:$C,0))),"",INDEX('Policy Characteristics'!A:A,MATCH($C1108,'Policy Characteristics'!$C:$C,0)))</f>
        <v>Industry</v>
      </c>
      <c r="B1108" s="228"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41" t="s">
        <v>44</v>
      </c>
      <c r="J1108" s="230"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33">
        <f>IF(ISBLANK(INDEX('Policy Characteristics'!F:F,MATCH($C1108,'Policy Characteristics'!$C:$C,0))),"",INDEX('Policy Characteristics'!F:F,MATCH($C1108,'Policy Characteristics'!$C:$C,0)))</f>
        <v>0</v>
      </c>
      <c r="M1108" s="233">
        <f>IF(ISBLANK(INDEX('Policy Characteristics'!G:G,MATCH($C1108,'Policy Characteristics'!$C:$C,0))),"",INDEX('Policy Characteristics'!G:G,MATCH($C1108,'Policy Characteristics'!$C:$C,0)))</f>
        <v>1</v>
      </c>
      <c r="N1108" s="233">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25">
      <c r="A1109" s="76" t="str">
        <f>IF(ISBLANK(INDEX('Policy Characteristics'!A:A,MATCH($C1109,'Policy Characteristics'!$C:$C,0))),"",INDEX('Policy Characteristics'!A:A,MATCH($C1109,'Policy Characteristics'!$C:$C,0)))</f>
        <v>Industry</v>
      </c>
      <c r="B1109" s="228"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41" t="s">
        <v>44</v>
      </c>
      <c r="J1109" s="230"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33">
        <f>IF(ISBLANK(INDEX('Policy Characteristics'!F:F,MATCH($C1109,'Policy Characteristics'!$C:$C,0))),"",INDEX('Policy Characteristics'!F:F,MATCH($C1109,'Policy Characteristics'!$C:$C,0)))</f>
        <v>0</v>
      </c>
      <c r="M1109" s="233">
        <f>IF(ISBLANK(INDEX('Policy Characteristics'!G:G,MATCH($C1109,'Policy Characteristics'!$C:$C,0))),"",INDEX('Policy Characteristics'!G:G,MATCH($C1109,'Policy Characteristics'!$C:$C,0)))</f>
        <v>1</v>
      </c>
      <c r="N1109" s="233">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25">
      <c r="A1110" s="76" t="str">
        <f>IF(ISBLANK(INDEX('Policy Characteristics'!A:A,MATCH($C1110,'Policy Characteristics'!$C:$C,0))),"",INDEX('Policy Characteristics'!A:A,MATCH($C1110,'Policy Characteristics'!$C:$C,0)))</f>
        <v>Industry</v>
      </c>
      <c r="B1110" s="228"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41" t="s">
        <v>44</v>
      </c>
      <c r="J1110" s="230"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33">
        <f>IF(ISBLANK(INDEX('Policy Characteristics'!F:F,MATCH($C1110,'Policy Characteristics'!$C:$C,0))),"",INDEX('Policy Characteristics'!F:F,MATCH($C1110,'Policy Characteristics'!$C:$C,0)))</f>
        <v>0</v>
      </c>
      <c r="M1110" s="233">
        <f>IF(ISBLANK(INDEX('Policy Characteristics'!G:G,MATCH($C1110,'Policy Characteristics'!$C:$C,0))),"",INDEX('Policy Characteristics'!G:G,MATCH($C1110,'Policy Characteristics'!$C:$C,0)))</f>
        <v>1</v>
      </c>
      <c r="N1110" s="233">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25">
      <c r="A1111" s="76" t="str">
        <f>IF(ISBLANK(INDEX('Policy Characteristics'!A:A,MATCH($C1111,'Policy Characteristics'!$C:$C,0))),"",INDEX('Policy Characteristics'!A:A,MATCH($C1111,'Policy Characteristics'!$C:$C,0)))</f>
        <v>Industry</v>
      </c>
      <c r="B1111" s="228"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41" t="s">
        <v>44</v>
      </c>
      <c r="J1111" s="230"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33">
        <f>IF(ISBLANK(INDEX('Policy Characteristics'!F:F,MATCH($C1111,'Policy Characteristics'!$C:$C,0))),"",INDEX('Policy Characteristics'!F:F,MATCH($C1111,'Policy Characteristics'!$C:$C,0)))</f>
        <v>0</v>
      </c>
      <c r="M1111" s="233">
        <f>IF(ISBLANK(INDEX('Policy Characteristics'!G:G,MATCH($C1111,'Policy Characteristics'!$C:$C,0))),"",INDEX('Policy Characteristics'!G:G,MATCH($C1111,'Policy Characteristics'!$C:$C,0)))</f>
        <v>1</v>
      </c>
      <c r="N1111" s="233">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25">
      <c r="A1112" s="76" t="str">
        <f>IF(ISBLANK(INDEX('Policy Characteristics'!A:A,MATCH($C1112,'Policy Characteristics'!$C:$C,0))),"",INDEX('Policy Characteristics'!A:A,MATCH($C1112,'Policy Characteristics'!$C:$C,0)))</f>
        <v>Industry</v>
      </c>
      <c r="B1112" s="228"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41" t="s">
        <v>44</v>
      </c>
      <c r="J1112" s="230"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33">
        <f>IF(ISBLANK(INDEX('Policy Characteristics'!F:F,MATCH($C1112,'Policy Characteristics'!$C:$C,0))),"",INDEX('Policy Characteristics'!F:F,MATCH($C1112,'Policy Characteristics'!$C:$C,0)))</f>
        <v>0</v>
      </c>
      <c r="M1112" s="233">
        <f>IF(ISBLANK(INDEX('Policy Characteristics'!G:G,MATCH($C1112,'Policy Characteristics'!$C:$C,0))),"",INDEX('Policy Characteristics'!G:G,MATCH($C1112,'Policy Characteristics'!$C:$C,0)))</f>
        <v>1</v>
      </c>
      <c r="N1112" s="233">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25">
      <c r="A1113" s="76" t="str">
        <f>IF(ISBLANK(INDEX('Policy Characteristics'!A:A,MATCH($C1113,'Policy Characteristics'!$C:$C,0))),"",INDEX('Policy Characteristics'!A:A,MATCH($C1113,'Policy Characteristics'!$C:$C,0)))</f>
        <v>Industry</v>
      </c>
      <c r="B1113" s="228"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41" t="s">
        <v>44</v>
      </c>
      <c r="J1113" s="230"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33">
        <f>IF(ISBLANK(INDEX('Policy Characteristics'!F:F,MATCH($C1113,'Policy Characteristics'!$C:$C,0))),"",INDEX('Policy Characteristics'!F:F,MATCH($C1113,'Policy Characteristics'!$C:$C,0)))</f>
        <v>0</v>
      </c>
      <c r="M1113" s="233">
        <f>IF(ISBLANK(INDEX('Policy Characteristics'!G:G,MATCH($C1113,'Policy Characteristics'!$C:$C,0))),"",INDEX('Policy Characteristics'!G:G,MATCH($C1113,'Policy Characteristics'!$C:$C,0)))</f>
        <v>1</v>
      </c>
      <c r="N1113" s="233">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25">
      <c r="A1114" s="76" t="str">
        <f>IF(ISBLANK(INDEX('Policy Characteristics'!A:A,MATCH($C1114,'Policy Characteristics'!$C:$C,0))),"",INDEX('Policy Characteristics'!A:A,MATCH($C1114,'Policy Characteristics'!$C:$C,0)))</f>
        <v>Industry</v>
      </c>
      <c r="B1114" s="228"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41" t="s">
        <v>44</v>
      </c>
      <c r="J1114" s="230"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33">
        <f>IF(ISBLANK(INDEX('Policy Characteristics'!F:F,MATCH($C1114,'Policy Characteristics'!$C:$C,0))),"",INDEX('Policy Characteristics'!F:F,MATCH($C1114,'Policy Characteristics'!$C:$C,0)))</f>
        <v>0</v>
      </c>
      <c r="M1114" s="233">
        <f>IF(ISBLANK(INDEX('Policy Characteristics'!G:G,MATCH($C1114,'Policy Characteristics'!$C:$C,0))),"",INDEX('Policy Characteristics'!G:G,MATCH($C1114,'Policy Characteristics'!$C:$C,0)))</f>
        <v>1</v>
      </c>
      <c r="N1114" s="233">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25">
      <c r="A1115" s="76" t="str">
        <f>IF(ISBLANK(INDEX('Policy Characteristics'!A:A,MATCH($C1115,'Policy Characteristics'!$C:$C,0))),"",INDEX('Policy Characteristics'!A:A,MATCH($C1115,'Policy Characteristics'!$C:$C,0)))</f>
        <v>Industry</v>
      </c>
      <c r="B1115" s="228" t="str">
        <f>IF(ISBLANK(INDEX('Policy Characteristics'!B:B,MATCH($C1115,'Policy Characteristics'!$C:$C,0))),"",INDEX('Policy Characteristics'!B:B,MATCH($C1115,'Policy Characteristics'!$C:$C,0)))</f>
        <v>Hydrogen Combustion</v>
      </c>
      <c r="C1115" t="s">
        <v>1710</v>
      </c>
      <c r="D1115" s="88" t="s">
        <v>1300</v>
      </c>
      <c r="E1115" t="s">
        <v>1686</v>
      </c>
      <c r="F1115" t="s">
        <v>1325</v>
      </c>
      <c r="G1115" s="88" t="s">
        <v>1693</v>
      </c>
      <c r="H1115" s="15">
        <v>2034</v>
      </c>
      <c r="I1115" s="241" t="s">
        <v>44</v>
      </c>
      <c r="J1115" s="230"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33">
        <f>IF(ISBLANK(INDEX('Policy Characteristics'!F:F,MATCH($C1115,'Policy Characteristics'!$C:$C,0))),"",INDEX('Policy Characteristics'!F:F,MATCH($C1115,'Policy Characteristics'!$C:$C,0)))</f>
        <v>0</v>
      </c>
      <c r="M1115" s="233">
        <f>IF(ISBLANK(INDEX('Policy Characteristics'!G:G,MATCH($C1115,'Policy Characteristics'!$C:$C,0))),"",INDEX('Policy Characteristics'!G:G,MATCH($C1115,'Policy Characteristics'!$C:$C,0)))</f>
        <v>1</v>
      </c>
      <c r="N1115" s="233">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25">
      <c r="A1116" s="76" t="str">
        <f>IF(ISBLANK(INDEX('Policy Characteristics'!A:A,MATCH($C1116,'Policy Characteristics'!$C:$C,0))),"",INDEX('Policy Characteristics'!A:A,MATCH($C1116,'Policy Characteristics'!$C:$C,0)))</f>
        <v>Industry</v>
      </c>
      <c r="B1116" s="228"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1687</v>
      </c>
      <c r="F1116" t="s">
        <v>1325</v>
      </c>
      <c r="G1116" s="88" t="s">
        <v>1694</v>
      </c>
      <c r="H1116" s="15">
        <v>2035</v>
      </c>
      <c r="I1116" s="241" t="s">
        <v>44</v>
      </c>
      <c r="J1116" s="230"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33">
        <f>IF(ISBLANK(INDEX('Policy Characteristics'!F:F,MATCH($C1116,'Policy Characteristics'!$C:$C,0))),"",INDEX('Policy Characteristics'!F:F,MATCH($C1116,'Policy Characteristics'!$C:$C,0)))</f>
        <v>0</v>
      </c>
      <c r="M1116" s="233">
        <f>IF(ISBLANK(INDEX('Policy Characteristics'!G:G,MATCH($C1116,'Policy Characteristics'!$C:$C,0))),"",INDEX('Policy Characteristics'!G:G,MATCH($C1116,'Policy Characteristics'!$C:$C,0)))</f>
        <v>1</v>
      </c>
      <c r="N1116" s="233">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25">
      <c r="A1117" s="76" t="str">
        <f>IF(ISBLANK(INDEX('Policy Characteristics'!A:A,MATCH($C1117,'Policy Characteristics'!$C:$C,0))),"",INDEX('Policy Characteristics'!A:A,MATCH($C1117,'Policy Characteristics'!$C:$C,0)))</f>
        <v>Industry</v>
      </c>
      <c r="B1117" s="228"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1688</v>
      </c>
      <c r="F1117" t="s">
        <v>1325</v>
      </c>
      <c r="G1117" s="88" t="s">
        <v>1695</v>
      </c>
      <c r="H1117" s="15">
        <v>2036</v>
      </c>
      <c r="I1117" s="241" t="s">
        <v>44</v>
      </c>
      <c r="J1117" s="230"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33">
        <f>IF(ISBLANK(INDEX('Policy Characteristics'!F:F,MATCH($C1117,'Policy Characteristics'!$C:$C,0))),"",INDEX('Policy Characteristics'!F:F,MATCH($C1117,'Policy Characteristics'!$C:$C,0)))</f>
        <v>0</v>
      </c>
      <c r="M1117" s="233">
        <f>IF(ISBLANK(INDEX('Policy Characteristics'!G:G,MATCH($C1117,'Policy Characteristics'!$C:$C,0))),"",INDEX('Policy Characteristics'!G:G,MATCH($C1117,'Policy Characteristics'!$C:$C,0)))</f>
        <v>1</v>
      </c>
      <c r="N1117" s="233">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25">
      <c r="A1118" s="76" t="str">
        <f>IF(ISBLANK(INDEX('Policy Characteristics'!A:A,MATCH($C1118,'Policy Characteristics'!$C:$C,0))),"",INDEX('Policy Characteristics'!A:A,MATCH($C1118,'Policy Characteristics'!$C:$C,0)))</f>
        <v>Industry</v>
      </c>
      <c r="B1118" s="228"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1689</v>
      </c>
      <c r="F1118" t="s">
        <v>1325</v>
      </c>
      <c r="G1118" s="88" t="s">
        <v>1696</v>
      </c>
      <c r="H1118" s="15">
        <v>2037</v>
      </c>
      <c r="I1118" s="241" t="s">
        <v>44</v>
      </c>
      <c r="J1118" s="230"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33">
        <f>IF(ISBLANK(INDEX('Policy Characteristics'!F:F,MATCH($C1118,'Policy Characteristics'!$C:$C,0))),"",INDEX('Policy Characteristics'!F:F,MATCH($C1118,'Policy Characteristics'!$C:$C,0)))</f>
        <v>0</v>
      </c>
      <c r="M1118" s="233">
        <f>IF(ISBLANK(INDEX('Policy Characteristics'!G:G,MATCH($C1118,'Policy Characteristics'!$C:$C,0))),"",INDEX('Policy Characteristics'!G:G,MATCH($C1118,'Policy Characteristics'!$C:$C,0)))</f>
        <v>1</v>
      </c>
      <c r="N1118" s="233">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25">
      <c r="A1119" s="76" t="str">
        <f>IF(ISBLANK(INDEX('Policy Characteristics'!A:A,MATCH($C1119,'Policy Characteristics'!$C:$C,0))),"",INDEX('Policy Characteristics'!A:A,MATCH($C1119,'Policy Characteristics'!$C:$C,0)))</f>
        <v>Industry</v>
      </c>
      <c r="B1119" s="228"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1690</v>
      </c>
      <c r="F1119" t="s">
        <v>1325</v>
      </c>
      <c r="G1119" s="88" t="s">
        <v>1697</v>
      </c>
      <c r="H1119" s="15">
        <v>2038</v>
      </c>
      <c r="I1119" s="241" t="s">
        <v>44</v>
      </c>
      <c r="J1119" s="230"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33">
        <f>IF(ISBLANK(INDEX('Policy Characteristics'!F:F,MATCH($C1119,'Policy Characteristics'!$C:$C,0))),"",INDEX('Policy Characteristics'!F:F,MATCH($C1119,'Policy Characteristics'!$C:$C,0)))</f>
        <v>0</v>
      </c>
      <c r="M1119" s="233">
        <f>IF(ISBLANK(INDEX('Policy Characteristics'!G:G,MATCH($C1119,'Policy Characteristics'!$C:$C,0))),"",INDEX('Policy Characteristics'!G:G,MATCH($C1119,'Policy Characteristics'!$C:$C,0)))</f>
        <v>1</v>
      </c>
      <c r="N1119" s="233">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25">
      <c r="A1120" s="76" t="str">
        <f>IF(ISBLANK(INDEX('Policy Characteristics'!A:A,MATCH($C1120,'Policy Characteristics'!$C:$C,0))),"",INDEX('Policy Characteristics'!A:A,MATCH($C1120,'Policy Characteristics'!$C:$C,0)))</f>
        <v>Industry</v>
      </c>
      <c r="B1120" s="228"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1691</v>
      </c>
      <c r="F1120" t="s">
        <v>1325</v>
      </c>
      <c r="G1120" s="88" t="s">
        <v>1698</v>
      </c>
      <c r="H1120" s="15">
        <v>2039</v>
      </c>
      <c r="I1120" s="241" t="s">
        <v>43</v>
      </c>
      <c r="J1120" s="230"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33">
        <f>IF(ISBLANK(INDEX('Policy Characteristics'!F:F,MATCH($C1120,'Policy Characteristics'!$C:$C,0))),"",INDEX('Policy Characteristics'!F:F,MATCH($C1120,'Policy Characteristics'!$C:$C,0)))</f>
        <v>0</v>
      </c>
      <c r="M1120" s="233">
        <f>IF(ISBLANK(INDEX('Policy Characteristics'!G:G,MATCH($C1120,'Policy Characteristics'!$C:$C,0))),"",INDEX('Policy Characteristics'!G:G,MATCH($C1120,'Policy Characteristics'!$C:$C,0)))</f>
        <v>1</v>
      </c>
      <c r="N1120" s="233">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25">
      <c r="A1121" s="76" t="str">
        <f>IF(ISBLANK(INDEX('Policy Characteristics'!A:A,MATCH($C1121,'Policy Characteristics'!$C:$C,0))),"",INDEX('Policy Characteristics'!A:A,MATCH($C1121,'Policy Characteristics'!$C:$C,0)))</f>
        <v>Industry</v>
      </c>
      <c r="B1121" s="228"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1692</v>
      </c>
      <c r="F1121" t="s">
        <v>1325</v>
      </c>
      <c r="G1121" s="88" t="s">
        <v>1699</v>
      </c>
      <c r="H1121" s="15">
        <v>2040</v>
      </c>
      <c r="I1121" s="241" t="s">
        <v>44</v>
      </c>
      <c r="J1121" s="230"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33">
        <f>IF(ISBLANK(INDEX('Policy Characteristics'!F:F,MATCH($C1121,'Policy Characteristics'!$C:$C,0))),"",INDEX('Policy Characteristics'!F:F,MATCH($C1121,'Policy Characteristics'!$C:$C,0)))</f>
        <v>0</v>
      </c>
      <c r="M1121" s="233">
        <f>IF(ISBLANK(INDEX('Policy Characteristics'!G:G,MATCH($C1121,'Policy Characteristics'!$C:$C,0))),"",INDEX('Policy Characteristics'!G:G,MATCH($C1121,'Policy Characteristics'!$C:$C,0)))</f>
        <v>1</v>
      </c>
      <c r="N1121" s="233">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25">
      <c r="A1122" s="76" t="str">
        <f>IF(ISBLANK(INDEX('Policy Characteristics'!A:A,MATCH($C1122,'Policy Characteristics'!$C:$C,0))),"",INDEX('Policy Characteristics'!A:A,MATCH($C1122,'Policy Characteristics'!$C:$C,0)))</f>
        <v>Industry</v>
      </c>
      <c r="B1122" s="228"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1828</v>
      </c>
      <c r="F1122" t="s">
        <v>1325</v>
      </c>
      <c r="G1122" s="88" t="s">
        <v>1828</v>
      </c>
      <c r="H1122" s="15">
        <v>2041</v>
      </c>
      <c r="I1122" s="241" t="s">
        <v>44</v>
      </c>
      <c r="J1122" s="230"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33">
        <f>IF(ISBLANK(INDEX('Policy Characteristics'!F:F,MATCH($C1122,'Policy Characteristics'!$C:$C,0))),"",INDEX('Policy Characteristics'!F:F,MATCH($C1122,'Policy Characteristics'!$C:$C,0)))</f>
        <v>0</v>
      </c>
      <c r="M1122" s="233">
        <f>IF(ISBLANK(INDEX('Policy Characteristics'!G:G,MATCH($C1122,'Policy Characteristics'!$C:$C,0))),"",INDEX('Policy Characteristics'!G:G,MATCH($C1122,'Policy Characteristics'!$C:$C,0)))</f>
        <v>1</v>
      </c>
      <c r="N1122" s="233">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25">
      <c r="A1123" s="76" t="str">
        <f>IF(ISBLANK(INDEX('Policy Characteristics'!A:A,MATCH($C1123,'Policy Characteristics'!$C:$C,0))),"",INDEX('Policy Characteristics'!A:A,MATCH($C1123,'Policy Characteristics'!$C:$C,0)))</f>
        <v>Industry</v>
      </c>
      <c r="B1123" s="228"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1686</v>
      </c>
      <c r="F1123" t="s">
        <v>999</v>
      </c>
      <c r="G1123" s="88" t="s">
        <v>1693</v>
      </c>
      <c r="H1123" s="15">
        <v>2042</v>
      </c>
      <c r="I1123" s="241" t="s">
        <v>44</v>
      </c>
      <c r="J1123" s="230"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33">
        <f>IF(ISBLANK(INDEX('Policy Characteristics'!F:F,MATCH($C1123,'Policy Characteristics'!$C:$C,0))),"",INDEX('Policy Characteristics'!F:F,MATCH($C1123,'Policy Characteristics'!$C:$C,0)))</f>
        <v>0</v>
      </c>
      <c r="M1123" s="233">
        <f>IF(ISBLANK(INDEX('Policy Characteristics'!G:G,MATCH($C1123,'Policy Characteristics'!$C:$C,0))),"",INDEX('Policy Characteristics'!G:G,MATCH($C1123,'Policy Characteristics'!$C:$C,0)))</f>
        <v>1</v>
      </c>
      <c r="N1123" s="233">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25">
      <c r="A1124" s="76" t="str">
        <f>IF(ISBLANK(INDEX('Policy Characteristics'!A:A,MATCH($C1124,'Policy Characteristics'!$C:$C,0))),"",INDEX('Policy Characteristics'!A:A,MATCH($C1124,'Policy Characteristics'!$C:$C,0)))</f>
        <v>Industry</v>
      </c>
      <c r="B1124" s="228"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1687</v>
      </c>
      <c r="F1124" t="s">
        <v>999</v>
      </c>
      <c r="G1124" s="88" t="s">
        <v>1694</v>
      </c>
      <c r="H1124" s="15">
        <v>2043</v>
      </c>
      <c r="I1124" s="241" t="s">
        <v>43</v>
      </c>
      <c r="J1124" s="230"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33">
        <f>IF(ISBLANK(INDEX('Policy Characteristics'!F:F,MATCH($C1124,'Policy Characteristics'!$C:$C,0))),"",INDEX('Policy Characteristics'!F:F,MATCH($C1124,'Policy Characteristics'!$C:$C,0)))</f>
        <v>0</v>
      </c>
      <c r="M1124" s="233">
        <f>IF(ISBLANK(INDEX('Policy Characteristics'!G:G,MATCH($C1124,'Policy Characteristics'!$C:$C,0))),"",INDEX('Policy Characteristics'!G:G,MATCH($C1124,'Policy Characteristics'!$C:$C,0)))</f>
        <v>1</v>
      </c>
      <c r="N1124" s="233">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25">
      <c r="A1125" s="76" t="str">
        <f>IF(ISBLANK(INDEX('Policy Characteristics'!A:A,MATCH($C1125,'Policy Characteristics'!$C:$C,0))),"",INDEX('Policy Characteristics'!A:A,MATCH($C1125,'Policy Characteristics'!$C:$C,0)))</f>
        <v>Industry</v>
      </c>
      <c r="B1125" s="228"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1688</v>
      </c>
      <c r="F1125" t="s">
        <v>999</v>
      </c>
      <c r="G1125" s="88" t="s">
        <v>1695</v>
      </c>
      <c r="H1125" s="15">
        <v>2044</v>
      </c>
      <c r="I1125" s="241" t="s">
        <v>44</v>
      </c>
      <c r="J1125" s="230"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33">
        <f>IF(ISBLANK(INDEX('Policy Characteristics'!F:F,MATCH($C1125,'Policy Characteristics'!$C:$C,0))),"",INDEX('Policy Characteristics'!F:F,MATCH($C1125,'Policy Characteristics'!$C:$C,0)))</f>
        <v>0</v>
      </c>
      <c r="M1125" s="233">
        <f>IF(ISBLANK(INDEX('Policy Characteristics'!G:G,MATCH($C1125,'Policy Characteristics'!$C:$C,0))),"",INDEX('Policy Characteristics'!G:G,MATCH($C1125,'Policy Characteristics'!$C:$C,0)))</f>
        <v>1</v>
      </c>
      <c r="N1125" s="233">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25">
      <c r="A1126" s="76" t="str">
        <f>IF(ISBLANK(INDEX('Policy Characteristics'!A:A,MATCH($C1126,'Policy Characteristics'!$C:$C,0))),"",INDEX('Policy Characteristics'!A:A,MATCH($C1126,'Policy Characteristics'!$C:$C,0)))</f>
        <v>Industry</v>
      </c>
      <c r="B1126" s="228"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1689</v>
      </c>
      <c r="F1126" t="s">
        <v>999</v>
      </c>
      <c r="G1126" s="88" t="s">
        <v>1696</v>
      </c>
      <c r="H1126" s="15">
        <v>2045</v>
      </c>
      <c r="I1126" s="241" t="s">
        <v>44</v>
      </c>
      <c r="J1126" s="230"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33">
        <f>IF(ISBLANK(INDEX('Policy Characteristics'!F:F,MATCH($C1126,'Policy Characteristics'!$C:$C,0))),"",INDEX('Policy Characteristics'!F:F,MATCH($C1126,'Policy Characteristics'!$C:$C,0)))</f>
        <v>0</v>
      </c>
      <c r="M1126" s="233">
        <f>IF(ISBLANK(INDEX('Policy Characteristics'!G:G,MATCH($C1126,'Policy Characteristics'!$C:$C,0))),"",INDEX('Policy Characteristics'!G:G,MATCH($C1126,'Policy Characteristics'!$C:$C,0)))</f>
        <v>1</v>
      </c>
      <c r="N1126" s="233">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25">
      <c r="A1127" s="76" t="str">
        <f>IF(ISBLANK(INDEX('Policy Characteristics'!A:A,MATCH($C1127,'Policy Characteristics'!$C:$C,0))),"",INDEX('Policy Characteristics'!A:A,MATCH($C1127,'Policy Characteristics'!$C:$C,0)))</f>
        <v>Industry</v>
      </c>
      <c r="B1127" s="228"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1690</v>
      </c>
      <c r="F1127" t="s">
        <v>999</v>
      </c>
      <c r="G1127" s="88" t="s">
        <v>1697</v>
      </c>
      <c r="H1127" s="15">
        <v>2046</v>
      </c>
      <c r="I1127" s="241" t="s">
        <v>44</v>
      </c>
      <c r="J1127" s="230"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33">
        <f>IF(ISBLANK(INDEX('Policy Characteristics'!F:F,MATCH($C1127,'Policy Characteristics'!$C:$C,0))),"",INDEX('Policy Characteristics'!F:F,MATCH($C1127,'Policy Characteristics'!$C:$C,0)))</f>
        <v>0</v>
      </c>
      <c r="M1127" s="233">
        <f>IF(ISBLANK(INDEX('Policy Characteristics'!G:G,MATCH($C1127,'Policy Characteristics'!$C:$C,0))),"",INDEX('Policy Characteristics'!G:G,MATCH($C1127,'Policy Characteristics'!$C:$C,0)))</f>
        <v>1</v>
      </c>
      <c r="N1127" s="233">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25">
      <c r="A1128" s="76" t="str">
        <f>IF(ISBLANK(INDEX('Policy Characteristics'!A:A,MATCH($C1128,'Policy Characteristics'!$C:$C,0))),"",INDEX('Policy Characteristics'!A:A,MATCH($C1128,'Policy Characteristics'!$C:$C,0)))</f>
        <v>Industry</v>
      </c>
      <c r="B1128" s="228"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1691</v>
      </c>
      <c r="F1128" t="s">
        <v>999</v>
      </c>
      <c r="G1128" s="88" t="s">
        <v>1698</v>
      </c>
      <c r="H1128" s="15">
        <v>2047</v>
      </c>
      <c r="I1128" s="241" t="s">
        <v>44</v>
      </c>
      <c r="J1128" s="230"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33">
        <f>IF(ISBLANK(INDEX('Policy Characteristics'!F:F,MATCH($C1128,'Policy Characteristics'!$C:$C,0))),"",INDEX('Policy Characteristics'!F:F,MATCH($C1128,'Policy Characteristics'!$C:$C,0)))</f>
        <v>0</v>
      </c>
      <c r="M1128" s="233">
        <f>IF(ISBLANK(INDEX('Policy Characteristics'!G:G,MATCH($C1128,'Policy Characteristics'!$C:$C,0))),"",INDEX('Policy Characteristics'!G:G,MATCH($C1128,'Policy Characteristics'!$C:$C,0)))</f>
        <v>1</v>
      </c>
      <c r="N1128" s="233">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25">
      <c r="A1129" s="76" t="str">
        <f>IF(ISBLANK(INDEX('Policy Characteristics'!A:A,MATCH($C1129,'Policy Characteristics'!$C:$C,0))),"",INDEX('Policy Characteristics'!A:A,MATCH($C1129,'Policy Characteristics'!$C:$C,0)))</f>
        <v>Industry</v>
      </c>
      <c r="B1129" s="228"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1692</v>
      </c>
      <c r="F1129" t="s">
        <v>999</v>
      </c>
      <c r="G1129" s="88" t="s">
        <v>1699</v>
      </c>
      <c r="H1129" s="15">
        <v>2048</v>
      </c>
      <c r="I1129" s="241" t="s">
        <v>44</v>
      </c>
      <c r="J1129" s="230"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33">
        <f>IF(ISBLANK(INDEX('Policy Characteristics'!F:F,MATCH($C1129,'Policy Characteristics'!$C:$C,0))),"",INDEX('Policy Characteristics'!F:F,MATCH($C1129,'Policy Characteristics'!$C:$C,0)))</f>
        <v>0</v>
      </c>
      <c r="M1129" s="233">
        <f>IF(ISBLANK(INDEX('Policy Characteristics'!G:G,MATCH($C1129,'Policy Characteristics'!$C:$C,0))),"",INDEX('Policy Characteristics'!G:G,MATCH($C1129,'Policy Characteristics'!$C:$C,0)))</f>
        <v>1</v>
      </c>
      <c r="N1129" s="233">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25">
      <c r="A1130" s="76" t="str">
        <f>IF(ISBLANK(INDEX('Policy Characteristics'!A:A,MATCH($C1130,'Policy Characteristics'!$C:$C,0))),"",INDEX('Policy Characteristics'!A:A,MATCH($C1130,'Policy Characteristics'!$C:$C,0)))</f>
        <v>Industry</v>
      </c>
      <c r="B1130" s="228"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1828</v>
      </c>
      <c r="F1130" t="s">
        <v>999</v>
      </c>
      <c r="G1130" s="88" t="s">
        <v>1828</v>
      </c>
      <c r="H1130" s="15">
        <v>2049</v>
      </c>
      <c r="I1130" s="241" t="s">
        <v>44</v>
      </c>
      <c r="J1130" s="230"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33">
        <f>IF(ISBLANK(INDEX('Policy Characteristics'!F:F,MATCH($C1130,'Policy Characteristics'!$C:$C,0))),"",INDEX('Policy Characteristics'!F:F,MATCH($C1130,'Policy Characteristics'!$C:$C,0)))</f>
        <v>0</v>
      </c>
      <c r="M1130" s="233">
        <f>IF(ISBLANK(INDEX('Policy Characteristics'!G:G,MATCH($C1130,'Policy Characteristics'!$C:$C,0))),"",INDEX('Policy Characteristics'!G:G,MATCH($C1130,'Policy Characteristics'!$C:$C,0)))</f>
        <v>1</v>
      </c>
      <c r="N1130" s="233">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25">
      <c r="A1131" s="76" t="str">
        <f>IF(ISBLANK(INDEX('Policy Characteristics'!A:A,MATCH($C1131,'Policy Characteristics'!$C:$C,0))),"",INDEX('Policy Characteristics'!A:A,MATCH($C1131,'Policy Characteristics'!$C:$C,0)))</f>
        <v>Industry</v>
      </c>
      <c r="B1131" s="228"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1686</v>
      </c>
      <c r="F1131" t="s">
        <v>1266</v>
      </c>
      <c r="G1131" s="88" t="s">
        <v>1693</v>
      </c>
      <c r="H1131" s="15">
        <v>2050</v>
      </c>
      <c r="I1131" s="241" t="s">
        <v>43</v>
      </c>
      <c r="J1131" s="230"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33">
        <f>IF(ISBLANK(INDEX('Policy Characteristics'!F:F,MATCH($C1131,'Policy Characteristics'!$C:$C,0))),"",INDEX('Policy Characteristics'!F:F,MATCH($C1131,'Policy Characteristics'!$C:$C,0)))</f>
        <v>0</v>
      </c>
      <c r="M1131" s="233">
        <f>IF(ISBLANK(INDEX('Policy Characteristics'!G:G,MATCH($C1131,'Policy Characteristics'!$C:$C,0))),"",INDEX('Policy Characteristics'!G:G,MATCH($C1131,'Policy Characteristics'!$C:$C,0)))</f>
        <v>1</v>
      </c>
      <c r="N1131" s="233">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25">
      <c r="A1132" s="76" t="str">
        <f>IF(ISBLANK(INDEX('Policy Characteristics'!A:A,MATCH($C1132,'Policy Characteristics'!$C:$C,0))),"",INDEX('Policy Characteristics'!A:A,MATCH($C1132,'Policy Characteristics'!$C:$C,0)))</f>
        <v>Industry</v>
      </c>
      <c r="B1132" s="228"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1687</v>
      </c>
      <c r="F1132" t="s">
        <v>1266</v>
      </c>
      <c r="G1132" s="88" t="s">
        <v>1694</v>
      </c>
      <c r="H1132" s="15">
        <v>2051</v>
      </c>
      <c r="I1132" s="241" t="s">
        <v>43</v>
      </c>
      <c r="J1132" s="230"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33">
        <f>IF(ISBLANK(INDEX('Policy Characteristics'!F:F,MATCH($C1132,'Policy Characteristics'!$C:$C,0))),"",INDEX('Policy Characteristics'!F:F,MATCH($C1132,'Policy Characteristics'!$C:$C,0)))</f>
        <v>0</v>
      </c>
      <c r="M1132" s="233">
        <f>IF(ISBLANK(INDEX('Policy Characteristics'!G:G,MATCH($C1132,'Policy Characteristics'!$C:$C,0))),"",INDEX('Policy Characteristics'!G:G,MATCH($C1132,'Policy Characteristics'!$C:$C,0)))</f>
        <v>1</v>
      </c>
      <c r="N1132" s="233">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25">
      <c r="A1133" s="76" t="str">
        <f>IF(ISBLANK(INDEX('Policy Characteristics'!A:A,MATCH($C1133,'Policy Characteristics'!$C:$C,0))),"",INDEX('Policy Characteristics'!A:A,MATCH($C1133,'Policy Characteristics'!$C:$C,0)))</f>
        <v>Industry</v>
      </c>
      <c r="B1133" s="228"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1688</v>
      </c>
      <c r="F1133" t="s">
        <v>1266</v>
      </c>
      <c r="G1133" s="88" t="s">
        <v>1695</v>
      </c>
      <c r="H1133" s="15">
        <v>2052</v>
      </c>
      <c r="I1133" s="241" t="s">
        <v>43</v>
      </c>
      <c r="J1133" s="230"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33">
        <f>IF(ISBLANK(INDEX('Policy Characteristics'!F:F,MATCH($C1133,'Policy Characteristics'!$C:$C,0))),"",INDEX('Policy Characteristics'!F:F,MATCH($C1133,'Policy Characteristics'!$C:$C,0)))</f>
        <v>0</v>
      </c>
      <c r="M1133" s="233">
        <f>IF(ISBLANK(INDEX('Policy Characteristics'!G:G,MATCH($C1133,'Policy Characteristics'!$C:$C,0))),"",INDEX('Policy Characteristics'!G:G,MATCH($C1133,'Policy Characteristics'!$C:$C,0)))</f>
        <v>1</v>
      </c>
      <c r="N1133" s="233">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25">
      <c r="A1134" s="76" t="str">
        <f>IF(ISBLANK(INDEX('Policy Characteristics'!A:A,MATCH($C1134,'Policy Characteristics'!$C:$C,0))),"",INDEX('Policy Characteristics'!A:A,MATCH($C1134,'Policy Characteristics'!$C:$C,0)))</f>
        <v>Industry</v>
      </c>
      <c r="B1134" s="228"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1689</v>
      </c>
      <c r="F1134" t="s">
        <v>1266</v>
      </c>
      <c r="G1134" s="88" t="s">
        <v>1696</v>
      </c>
      <c r="H1134" s="15">
        <v>2053</v>
      </c>
      <c r="I1134" s="241" t="s">
        <v>43</v>
      </c>
      <c r="J1134" s="230"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33">
        <f>IF(ISBLANK(INDEX('Policy Characteristics'!F:F,MATCH($C1134,'Policy Characteristics'!$C:$C,0))),"",INDEX('Policy Characteristics'!F:F,MATCH($C1134,'Policy Characteristics'!$C:$C,0)))</f>
        <v>0</v>
      </c>
      <c r="M1134" s="233">
        <f>IF(ISBLANK(INDEX('Policy Characteristics'!G:G,MATCH($C1134,'Policy Characteristics'!$C:$C,0))),"",INDEX('Policy Characteristics'!G:G,MATCH($C1134,'Policy Characteristics'!$C:$C,0)))</f>
        <v>1</v>
      </c>
      <c r="N1134" s="233">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25">
      <c r="A1135" s="76" t="str">
        <f>IF(ISBLANK(INDEX('Policy Characteristics'!A:A,MATCH($C1135,'Policy Characteristics'!$C:$C,0))),"",INDEX('Policy Characteristics'!A:A,MATCH($C1135,'Policy Characteristics'!$C:$C,0)))</f>
        <v>Industry</v>
      </c>
      <c r="B1135" s="228"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1690</v>
      </c>
      <c r="F1135" t="s">
        <v>1266</v>
      </c>
      <c r="G1135" s="88" t="s">
        <v>1697</v>
      </c>
      <c r="H1135" s="15">
        <v>2054</v>
      </c>
      <c r="I1135" s="241" t="s">
        <v>44</v>
      </c>
      <c r="J1135" s="230"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33">
        <f>IF(ISBLANK(INDEX('Policy Characteristics'!F:F,MATCH($C1135,'Policy Characteristics'!$C:$C,0))),"",INDEX('Policy Characteristics'!F:F,MATCH($C1135,'Policy Characteristics'!$C:$C,0)))</f>
        <v>0</v>
      </c>
      <c r="M1135" s="233">
        <f>IF(ISBLANK(INDEX('Policy Characteristics'!G:G,MATCH($C1135,'Policy Characteristics'!$C:$C,0))),"",INDEX('Policy Characteristics'!G:G,MATCH($C1135,'Policy Characteristics'!$C:$C,0)))</f>
        <v>1</v>
      </c>
      <c r="N1135" s="233">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25">
      <c r="A1136" s="76" t="str">
        <f>IF(ISBLANK(INDEX('Policy Characteristics'!A:A,MATCH($C1136,'Policy Characteristics'!$C:$C,0))),"",INDEX('Policy Characteristics'!A:A,MATCH($C1136,'Policy Characteristics'!$C:$C,0)))</f>
        <v>Industry</v>
      </c>
      <c r="B1136" s="228"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1691</v>
      </c>
      <c r="F1136" t="s">
        <v>1266</v>
      </c>
      <c r="G1136" s="88" t="s">
        <v>1698</v>
      </c>
      <c r="H1136" s="15">
        <v>2055</v>
      </c>
      <c r="I1136" s="241" t="s">
        <v>44</v>
      </c>
      <c r="J1136" s="230"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33">
        <f>IF(ISBLANK(INDEX('Policy Characteristics'!F:F,MATCH($C1136,'Policy Characteristics'!$C:$C,0))),"",INDEX('Policy Characteristics'!F:F,MATCH($C1136,'Policy Characteristics'!$C:$C,0)))</f>
        <v>0</v>
      </c>
      <c r="M1136" s="233">
        <f>IF(ISBLANK(INDEX('Policy Characteristics'!G:G,MATCH($C1136,'Policy Characteristics'!$C:$C,0))),"",INDEX('Policy Characteristics'!G:G,MATCH($C1136,'Policy Characteristics'!$C:$C,0)))</f>
        <v>1</v>
      </c>
      <c r="N1136" s="233">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25">
      <c r="A1137" s="76" t="str">
        <f>IF(ISBLANK(INDEX('Policy Characteristics'!A:A,MATCH($C1137,'Policy Characteristics'!$C:$C,0))),"",INDEX('Policy Characteristics'!A:A,MATCH($C1137,'Policy Characteristics'!$C:$C,0)))</f>
        <v>Industry</v>
      </c>
      <c r="B1137" s="228"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1692</v>
      </c>
      <c r="F1137" t="s">
        <v>1266</v>
      </c>
      <c r="G1137" s="88" t="s">
        <v>1699</v>
      </c>
      <c r="H1137" s="15">
        <v>2056</v>
      </c>
      <c r="I1137" s="241" t="s">
        <v>44</v>
      </c>
      <c r="J1137" s="230"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33">
        <f>IF(ISBLANK(INDEX('Policy Characteristics'!F:F,MATCH($C1137,'Policy Characteristics'!$C:$C,0))),"",INDEX('Policy Characteristics'!F:F,MATCH($C1137,'Policy Characteristics'!$C:$C,0)))</f>
        <v>0</v>
      </c>
      <c r="M1137" s="233">
        <f>IF(ISBLANK(INDEX('Policy Characteristics'!G:G,MATCH($C1137,'Policy Characteristics'!$C:$C,0))),"",INDEX('Policy Characteristics'!G:G,MATCH($C1137,'Policy Characteristics'!$C:$C,0)))</f>
        <v>1</v>
      </c>
      <c r="N1137" s="233">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25">
      <c r="A1138" s="76" t="str">
        <f>IF(ISBLANK(INDEX('Policy Characteristics'!A:A,MATCH($C1138,'Policy Characteristics'!$C:$C,0))),"",INDEX('Policy Characteristics'!A:A,MATCH($C1138,'Policy Characteristics'!$C:$C,0)))</f>
        <v>Industry</v>
      </c>
      <c r="B1138" s="228"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1828</v>
      </c>
      <c r="F1138" t="s">
        <v>1266</v>
      </c>
      <c r="G1138" s="88" t="s">
        <v>1828</v>
      </c>
      <c r="H1138" s="15">
        <v>2057</v>
      </c>
      <c r="I1138" s="241" t="s">
        <v>44</v>
      </c>
      <c r="J1138" s="230"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33">
        <f>IF(ISBLANK(INDEX('Policy Characteristics'!F:F,MATCH($C1138,'Policy Characteristics'!$C:$C,0))),"",INDEX('Policy Characteristics'!F:F,MATCH($C1138,'Policy Characteristics'!$C:$C,0)))</f>
        <v>0</v>
      </c>
      <c r="M1138" s="233">
        <f>IF(ISBLANK(INDEX('Policy Characteristics'!G:G,MATCH($C1138,'Policy Characteristics'!$C:$C,0))),"",INDEX('Policy Characteristics'!G:G,MATCH($C1138,'Policy Characteristics'!$C:$C,0)))</f>
        <v>1</v>
      </c>
      <c r="N1138" s="233">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25">
      <c r="A1139" s="76" t="str">
        <f>IF(ISBLANK(INDEX('Policy Characteristics'!A:A,MATCH($C1139,'Policy Characteristics'!$C:$C,0))),"",INDEX('Policy Characteristics'!A:A,MATCH($C1139,'Policy Characteristics'!$C:$C,0)))</f>
        <v>Industry</v>
      </c>
      <c r="B1139" s="228"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1686</v>
      </c>
      <c r="F1139" t="s">
        <v>1267</v>
      </c>
      <c r="G1139" s="88" t="s">
        <v>1693</v>
      </c>
      <c r="H1139" s="15">
        <v>2058</v>
      </c>
      <c r="I1139" s="241" t="s">
        <v>43</v>
      </c>
      <c r="J1139" s="230"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33">
        <f>IF(ISBLANK(INDEX('Policy Characteristics'!F:F,MATCH($C1139,'Policy Characteristics'!$C:$C,0))),"",INDEX('Policy Characteristics'!F:F,MATCH($C1139,'Policy Characteristics'!$C:$C,0)))</f>
        <v>0</v>
      </c>
      <c r="M1139" s="233">
        <f>IF(ISBLANK(INDEX('Policy Characteristics'!G:G,MATCH($C1139,'Policy Characteristics'!$C:$C,0))),"",INDEX('Policy Characteristics'!G:G,MATCH($C1139,'Policy Characteristics'!$C:$C,0)))</f>
        <v>1</v>
      </c>
      <c r="N1139" s="233">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25">
      <c r="A1140" s="76" t="str">
        <f>IF(ISBLANK(INDEX('Policy Characteristics'!A:A,MATCH($C1140,'Policy Characteristics'!$C:$C,0))),"",INDEX('Policy Characteristics'!A:A,MATCH($C1140,'Policy Characteristics'!$C:$C,0)))</f>
        <v>Industry</v>
      </c>
      <c r="B1140" s="228"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1687</v>
      </c>
      <c r="F1140" t="s">
        <v>1267</v>
      </c>
      <c r="G1140" s="88" t="s">
        <v>1694</v>
      </c>
      <c r="H1140" s="15">
        <v>2059</v>
      </c>
      <c r="I1140" s="241" t="s">
        <v>43</v>
      </c>
      <c r="J1140" s="230"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33">
        <f>IF(ISBLANK(INDEX('Policy Characteristics'!F:F,MATCH($C1140,'Policy Characteristics'!$C:$C,0))),"",INDEX('Policy Characteristics'!F:F,MATCH($C1140,'Policy Characteristics'!$C:$C,0)))</f>
        <v>0</v>
      </c>
      <c r="M1140" s="233">
        <f>IF(ISBLANK(INDEX('Policy Characteristics'!G:G,MATCH($C1140,'Policy Characteristics'!$C:$C,0))),"",INDEX('Policy Characteristics'!G:G,MATCH($C1140,'Policy Characteristics'!$C:$C,0)))</f>
        <v>1</v>
      </c>
      <c r="N1140" s="233">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25">
      <c r="A1141" s="76" t="str">
        <f>IF(ISBLANK(INDEX('Policy Characteristics'!A:A,MATCH($C1141,'Policy Characteristics'!$C:$C,0))),"",INDEX('Policy Characteristics'!A:A,MATCH($C1141,'Policy Characteristics'!$C:$C,0)))</f>
        <v>Industry</v>
      </c>
      <c r="B1141" s="228"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1688</v>
      </c>
      <c r="F1141" t="s">
        <v>1267</v>
      </c>
      <c r="G1141" s="88" t="s">
        <v>1695</v>
      </c>
      <c r="H1141" s="15">
        <v>2060</v>
      </c>
      <c r="I1141" s="241" t="s">
        <v>44</v>
      </c>
      <c r="J1141" s="230"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33">
        <f>IF(ISBLANK(INDEX('Policy Characteristics'!F:F,MATCH($C1141,'Policy Characteristics'!$C:$C,0))),"",INDEX('Policy Characteristics'!F:F,MATCH($C1141,'Policy Characteristics'!$C:$C,0)))</f>
        <v>0</v>
      </c>
      <c r="M1141" s="233">
        <f>IF(ISBLANK(INDEX('Policy Characteristics'!G:G,MATCH($C1141,'Policy Characteristics'!$C:$C,0))),"",INDEX('Policy Characteristics'!G:G,MATCH($C1141,'Policy Characteristics'!$C:$C,0)))</f>
        <v>1</v>
      </c>
      <c r="N1141" s="233">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25">
      <c r="A1142" s="76" t="str">
        <f>IF(ISBLANK(INDEX('Policy Characteristics'!A:A,MATCH($C1142,'Policy Characteristics'!$C:$C,0))),"",INDEX('Policy Characteristics'!A:A,MATCH($C1142,'Policy Characteristics'!$C:$C,0)))</f>
        <v>Industry</v>
      </c>
      <c r="B1142" s="228"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1689</v>
      </c>
      <c r="F1142" t="s">
        <v>1267</v>
      </c>
      <c r="G1142" s="88" t="s">
        <v>1696</v>
      </c>
      <c r="H1142" s="15">
        <v>2061</v>
      </c>
      <c r="I1142" s="241" t="s">
        <v>44</v>
      </c>
      <c r="J1142" s="230"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33">
        <f>IF(ISBLANK(INDEX('Policy Characteristics'!F:F,MATCH($C1142,'Policy Characteristics'!$C:$C,0))),"",INDEX('Policy Characteristics'!F:F,MATCH($C1142,'Policy Characteristics'!$C:$C,0)))</f>
        <v>0</v>
      </c>
      <c r="M1142" s="233">
        <f>IF(ISBLANK(INDEX('Policy Characteristics'!G:G,MATCH($C1142,'Policy Characteristics'!$C:$C,0))),"",INDEX('Policy Characteristics'!G:G,MATCH($C1142,'Policy Characteristics'!$C:$C,0)))</f>
        <v>1</v>
      </c>
      <c r="N1142" s="233">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25">
      <c r="A1143" s="76" t="str">
        <f>IF(ISBLANK(INDEX('Policy Characteristics'!A:A,MATCH($C1143,'Policy Characteristics'!$C:$C,0))),"",INDEX('Policy Characteristics'!A:A,MATCH($C1143,'Policy Characteristics'!$C:$C,0)))</f>
        <v>Industry</v>
      </c>
      <c r="B1143" s="228"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1690</v>
      </c>
      <c r="F1143" t="s">
        <v>1267</v>
      </c>
      <c r="G1143" s="88" t="s">
        <v>1697</v>
      </c>
      <c r="H1143" s="15">
        <v>2062</v>
      </c>
      <c r="I1143" s="241" t="s">
        <v>44</v>
      </c>
      <c r="J1143" s="230"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33">
        <f>IF(ISBLANK(INDEX('Policy Characteristics'!F:F,MATCH($C1143,'Policy Characteristics'!$C:$C,0))),"",INDEX('Policy Characteristics'!F:F,MATCH($C1143,'Policy Characteristics'!$C:$C,0)))</f>
        <v>0</v>
      </c>
      <c r="M1143" s="233">
        <f>IF(ISBLANK(INDEX('Policy Characteristics'!G:G,MATCH($C1143,'Policy Characteristics'!$C:$C,0))),"",INDEX('Policy Characteristics'!G:G,MATCH($C1143,'Policy Characteristics'!$C:$C,0)))</f>
        <v>1</v>
      </c>
      <c r="N1143" s="233">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25">
      <c r="A1144" s="76" t="str">
        <f>IF(ISBLANK(INDEX('Policy Characteristics'!A:A,MATCH($C1144,'Policy Characteristics'!$C:$C,0))),"",INDEX('Policy Characteristics'!A:A,MATCH($C1144,'Policy Characteristics'!$C:$C,0)))</f>
        <v>Industry</v>
      </c>
      <c r="B1144" s="228"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1691</v>
      </c>
      <c r="F1144" t="s">
        <v>1267</v>
      </c>
      <c r="G1144" s="88" t="s">
        <v>1698</v>
      </c>
      <c r="H1144" s="15">
        <v>2063</v>
      </c>
      <c r="I1144" s="241" t="s">
        <v>44</v>
      </c>
      <c r="J1144" s="230"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33">
        <f>IF(ISBLANK(INDEX('Policy Characteristics'!F:F,MATCH($C1144,'Policy Characteristics'!$C:$C,0))),"",INDEX('Policy Characteristics'!F:F,MATCH($C1144,'Policy Characteristics'!$C:$C,0)))</f>
        <v>0</v>
      </c>
      <c r="M1144" s="233">
        <f>IF(ISBLANK(INDEX('Policy Characteristics'!G:G,MATCH($C1144,'Policy Characteristics'!$C:$C,0))),"",INDEX('Policy Characteristics'!G:G,MATCH($C1144,'Policy Characteristics'!$C:$C,0)))</f>
        <v>1</v>
      </c>
      <c r="N1144" s="233">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25">
      <c r="A1145" s="76" t="str">
        <f>IF(ISBLANK(INDEX('Policy Characteristics'!A:A,MATCH($C1145,'Policy Characteristics'!$C:$C,0))),"",INDEX('Policy Characteristics'!A:A,MATCH($C1145,'Policy Characteristics'!$C:$C,0)))</f>
        <v>Industry</v>
      </c>
      <c r="B1145" s="228"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1692</v>
      </c>
      <c r="F1145" t="s">
        <v>1267</v>
      </c>
      <c r="G1145" s="88" t="s">
        <v>1699</v>
      </c>
      <c r="H1145" s="15">
        <v>2064</v>
      </c>
      <c r="I1145" s="241" t="s">
        <v>44</v>
      </c>
      <c r="J1145" s="230"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33">
        <f>IF(ISBLANK(INDEX('Policy Characteristics'!F:F,MATCH($C1145,'Policy Characteristics'!$C:$C,0))),"",INDEX('Policy Characteristics'!F:F,MATCH($C1145,'Policy Characteristics'!$C:$C,0)))</f>
        <v>0</v>
      </c>
      <c r="M1145" s="233">
        <f>IF(ISBLANK(INDEX('Policy Characteristics'!G:G,MATCH($C1145,'Policy Characteristics'!$C:$C,0))),"",INDEX('Policy Characteristics'!G:G,MATCH($C1145,'Policy Characteristics'!$C:$C,0)))</f>
        <v>1</v>
      </c>
      <c r="N1145" s="233">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25">
      <c r="A1146" s="76" t="str">
        <f>IF(ISBLANK(INDEX('Policy Characteristics'!A:A,MATCH($C1146,'Policy Characteristics'!$C:$C,0))),"",INDEX('Policy Characteristics'!A:A,MATCH($C1146,'Policy Characteristics'!$C:$C,0)))</f>
        <v>Industry</v>
      </c>
      <c r="B1146" s="228"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1828</v>
      </c>
      <c r="F1146" t="s">
        <v>1267</v>
      </c>
      <c r="G1146" s="88" t="s">
        <v>1828</v>
      </c>
      <c r="H1146" s="15">
        <v>2065</v>
      </c>
      <c r="I1146" s="241" t="s">
        <v>44</v>
      </c>
      <c r="J1146" s="230"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33">
        <f>IF(ISBLANK(INDEX('Policy Characteristics'!F:F,MATCH($C1146,'Policy Characteristics'!$C:$C,0))),"",INDEX('Policy Characteristics'!F:F,MATCH($C1146,'Policy Characteristics'!$C:$C,0)))</f>
        <v>0</v>
      </c>
      <c r="M1146" s="233">
        <f>IF(ISBLANK(INDEX('Policy Characteristics'!G:G,MATCH($C1146,'Policy Characteristics'!$C:$C,0))),"",INDEX('Policy Characteristics'!G:G,MATCH($C1146,'Policy Characteristics'!$C:$C,0)))</f>
        <v>1</v>
      </c>
      <c r="N1146" s="233">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25">
      <c r="A1147" s="76" t="str">
        <f>IF(ISBLANK(INDEX('Policy Characteristics'!A:A,MATCH($C1147,'Policy Characteristics'!$C:$C,0))),"",INDEX('Policy Characteristics'!A:A,MATCH($C1147,'Policy Characteristics'!$C:$C,0)))</f>
        <v>Industry</v>
      </c>
      <c r="B1147" s="228"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1686</v>
      </c>
      <c r="F1147" t="s">
        <v>1268</v>
      </c>
      <c r="G1147" s="88" t="s">
        <v>1693</v>
      </c>
      <c r="H1147" s="15">
        <v>2066</v>
      </c>
      <c r="I1147" s="241" t="s">
        <v>43</v>
      </c>
      <c r="J1147" s="230"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33">
        <f>IF(ISBLANK(INDEX('Policy Characteristics'!F:F,MATCH($C1147,'Policy Characteristics'!$C:$C,0))),"",INDEX('Policy Characteristics'!F:F,MATCH($C1147,'Policy Characteristics'!$C:$C,0)))</f>
        <v>0</v>
      </c>
      <c r="M1147" s="233">
        <f>IF(ISBLANK(INDEX('Policy Characteristics'!G:G,MATCH($C1147,'Policy Characteristics'!$C:$C,0))),"",INDEX('Policy Characteristics'!G:G,MATCH($C1147,'Policy Characteristics'!$C:$C,0)))</f>
        <v>1</v>
      </c>
      <c r="N1147" s="233">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25">
      <c r="A1148" s="76" t="str">
        <f>IF(ISBLANK(INDEX('Policy Characteristics'!A:A,MATCH($C1148,'Policy Characteristics'!$C:$C,0))),"",INDEX('Policy Characteristics'!A:A,MATCH($C1148,'Policy Characteristics'!$C:$C,0)))</f>
        <v>Industry</v>
      </c>
      <c r="B1148" s="228"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1687</v>
      </c>
      <c r="F1148" t="s">
        <v>1268</v>
      </c>
      <c r="G1148" s="88" t="s">
        <v>1694</v>
      </c>
      <c r="H1148" s="15">
        <v>2067</v>
      </c>
      <c r="I1148" s="241" t="s">
        <v>43</v>
      </c>
      <c r="J1148" s="230"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33">
        <f>IF(ISBLANK(INDEX('Policy Characteristics'!F:F,MATCH($C1148,'Policy Characteristics'!$C:$C,0))),"",INDEX('Policy Characteristics'!F:F,MATCH($C1148,'Policy Characteristics'!$C:$C,0)))</f>
        <v>0</v>
      </c>
      <c r="M1148" s="233">
        <f>IF(ISBLANK(INDEX('Policy Characteristics'!G:G,MATCH($C1148,'Policy Characteristics'!$C:$C,0))),"",INDEX('Policy Characteristics'!G:G,MATCH($C1148,'Policy Characteristics'!$C:$C,0)))</f>
        <v>1</v>
      </c>
      <c r="N1148" s="233">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25">
      <c r="A1149" s="76" t="str">
        <f>IF(ISBLANK(INDEX('Policy Characteristics'!A:A,MATCH($C1149,'Policy Characteristics'!$C:$C,0))),"",INDEX('Policy Characteristics'!A:A,MATCH($C1149,'Policy Characteristics'!$C:$C,0)))</f>
        <v>Industry</v>
      </c>
      <c r="B1149" s="228"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1688</v>
      </c>
      <c r="F1149" t="s">
        <v>1268</v>
      </c>
      <c r="G1149" s="88" t="s">
        <v>1695</v>
      </c>
      <c r="H1149" s="15">
        <v>2068</v>
      </c>
      <c r="I1149" s="241" t="s">
        <v>43</v>
      </c>
      <c r="J1149" s="230"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33">
        <f>IF(ISBLANK(INDEX('Policy Characteristics'!F:F,MATCH($C1149,'Policy Characteristics'!$C:$C,0))),"",INDEX('Policy Characteristics'!F:F,MATCH($C1149,'Policy Characteristics'!$C:$C,0)))</f>
        <v>0</v>
      </c>
      <c r="M1149" s="233">
        <f>IF(ISBLANK(INDEX('Policy Characteristics'!G:G,MATCH($C1149,'Policy Characteristics'!$C:$C,0))),"",INDEX('Policy Characteristics'!G:G,MATCH($C1149,'Policy Characteristics'!$C:$C,0)))</f>
        <v>1</v>
      </c>
      <c r="N1149" s="233">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25">
      <c r="A1150" s="76" t="str">
        <f>IF(ISBLANK(INDEX('Policy Characteristics'!A:A,MATCH($C1150,'Policy Characteristics'!$C:$C,0))),"",INDEX('Policy Characteristics'!A:A,MATCH($C1150,'Policy Characteristics'!$C:$C,0)))</f>
        <v>Industry</v>
      </c>
      <c r="B1150" s="228"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1689</v>
      </c>
      <c r="F1150" t="s">
        <v>1268</v>
      </c>
      <c r="G1150" s="88" t="s">
        <v>1696</v>
      </c>
      <c r="H1150" s="15">
        <v>2069</v>
      </c>
      <c r="I1150" s="241" t="s">
        <v>44</v>
      </c>
      <c r="J1150" s="230"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33">
        <f>IF(ISBLANK(INDEX('Policy Characteristics'!F:F,MATCH($C1150,'Policy Characteristics'!$C:$C,0))),"",INDEX('Policy Characteristics'!F:F,MATCH($C1150,'Policy Characteristics'!$C:$C,0)))</f>
        <v>0</v>
      </c>
      <c r="M1150" s="233">
        <f>IF(ISBLANK(INDEX('Policy Characteristics'!G:G,MATCH($C1150,'Policy Characteristics'!$C:$C,0))),"",INDEX('Policy Characteristics'!G:G,MATCH($C1150,'Policy Characteristics'!$C:$C,0)))</f>
        <v>1</v>
      </c>
      <c r="N1150" s="233">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25">
      <c r="A1151" s="76" t="str">
        <f>IF(ISBLANK(INDEX('Policy Characteristics'!A:A,MATCH($C1151,'Policy Characteristics'!$C:$C,0))),"",INDEX('Policy Characteristics'!A:A,MATCH($C1151,'Policy Characteristics'!$C:$C,0)))</f>
        <v>Industry</v>
      </c>
      <c r="B1151" s="228"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1690</v>
      </c>
      <c r="F1151" t="s">
        <v>1268</v>
      </c>
      <c r="G1151" s="88" t="s">
        <v>1697</v>
      </c>
      <c r="H1151" s="15">
        <v>2070</v>
      </c>
      <c r="I1151" s="241" t="s">
        <v>43</v>
      </c>
      <c r="J1151" s="230"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33">
        <f>IF(ISBLANK(INDEX('Policy Characteristics'!F:F,MATCH($C1151,'Policy Characteristics'!$C:$C,0))),"",INDEX('Policy Characteristics'!F:F,MATCH($C1151,'Policy Characteristics'!$C:$C,0)))</f>
        <v>0</v>
      </c>
      <c r="M1151" s="233">
        <f>IF(ISBLANK(INDEX('Policy Characteristics'!G:G,MATCH($C1151,'Policy Characteristics'!$C:$C,0))),"",INDEX('Policy Characteristics'!G:G,MATCH($C1151,'Policy Characteristics'!$C:$C,0)))</f>
        <v>1</v>
      </c>
      <c r="N1151" s="233">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25">
      <c r="A1152" s="76" t="str">
        <f>IF(ISBLANK(INDEX('Policy Characteristics'!A:A,MATCH($C1152,'Policy Characteristics'!$C:$C,0))),"",INDEX('Policy Characteristics'!A:A,MATCH($C1152,'Policy Characteristics'!$C:$C,0)))</f>
        <v>Industry</v>
      </c>
      <c r="B1152" s="228"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1691</v>
      </c>
      <c r="F1152" t="s">
        <v>1268</v>
      </c>
      <c r="G1152" s="88" t="s">
        <v>1698</v>
      </c>
      <c r="H1152" s="15">
        <v>2071</v>
      </c>
      <c r="I1152" s="241" t="s">
        <v>43</v>
      </c>
      <c r="J1152" s="230"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33">
        <f>IF(ISBLANK(INDEX('Policy Characteristics'!F:F,MATCH($C1152,'Policy Characteristics'!$C:$C,0))),"",INDEX('Policy Characteristics'!F:F,MATCH($C1152,'Policy Characteristics'!$C:$C,0)))</f>
        <v>0</v>
      </c>
      <c r="M1152" s="233">
        <f>IF(ISBLANK(INDEX('Policy Characteristics'!G:G,MATCH($C1152,'Policy Characteristics'!$C:$C,0))),"",INDEX('Policy Characteristics'!G:G,MATCH($C1152,'Policy Characteristics'!$C:$C,0)))</f>
        <v>1</v>
      </c>
      <c r="N1152" s="233">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25">
      <c r="A1153" s="76" t="str">
        <f>IF(ISBLANK(INDEX('Policy Characteristics'!A:A,MATCH($C1153,'Policy Characteristics'!$C:$C,0))),"",INDEX('Policy Characteristics'!A:A,MATCH($C1153,'Policy Characteristics'!$C:$C,0)))</f>
        <v>Industry</v>
      </c>
      <c r="B1153" s="228"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1692</v>
      </c>
      <c r="F1153" t="s">
        <v>1268</v>
      </c>
      <c r="G1153" s="88" t="s">
        <v>1699</v>
      </c>
      <c r="H1153" s="15">
        <v>2072</v>
      </c>
      <c r="I1153" s="241" t="s">
        <v>44</v>
      </c>
      <c r="J1153" s="230"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33">
        <f>IF(ISBLANK(INDEX('Policy Characteristics'!F:F,MATCH($C1153,'Policy Characteristics'!$C:$C,0))),"",INDEX('Policy Characteristics'!F:F,MATCH($C1153,'Policy Characteristics'!$C:$C,0)))</f>
        <v>0</v>
      </c>
      <c r="M1153" s="233">
        <f>IF(ISBLANK(INDEX('Policy Characteristics'!G:G,MATCH($C1153,'Policy Characteristics'!$C:$C,0))),"",INDEX('Policy Characteristics'!G:G,MATCH($C1153,'Policy Characteristics'!$C:$C,0)))</f>
        <v>1</v>
      </c>
      <c r="N1153" s="233">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25">
      <c r="A1154" s="76" t="str">
        <f>IF(ISBLANK(INDEX('Policy Characteristics'!A:A,MATCH($C1154,'Policy Characteristics'!$C:$C,0))),"",INDEX('Policy Characteristics'!A:A,MATCH($C1154,'Policy Characteristics'!$C:$C,0)))</f>
        <v>Industry</v>
      </c>
      <c r="B1154" s="228"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1828</v>
      </c>
      <c r="F1154" t="s">
        <v>1268</v>
      </c>
      <c r="G1154" s="88" t="s">
        <v>1828</v>
      </c>
      <c r="H1154" s="15">
        <v>2073</v>
      </c>
      <c r="I1154" s="241" t="s">
        <v>43</v>
      </c>
      <c r="J1154" s="230"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33">
        <f>IF(ISBLANK(INDEX('Policy Characteristics'!F:F,MATCH($C1154,'Policy Characteristics'!$C:$C,0))),"",INDEX('Policy Characteristics'!F:F,MATCH($C1154,'Policy Characteristics'!$C:$C,0)))</f>
        <v>0</v>
      </c>
      <c r="M1154" s="233">
        <f>IF(ISBLANK(INDEX('Policy Characteristics'!G:G,MATCH($C1154,'Policy Characteristics'!$C:$C,0))),"",INDEX('Policy Characteristics'!G:G,MATCH($C1154,'Policy Characteristics'!$C:$C,0)))</f>
        <v>1</v>
      </c>
      <c r="N1154" s="233">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25">
      <c r="A1155" s="76" t="str">
        <f>IF(ISBLANK(INDEX('Policy Characteristics'!A:A,MATCH($C1155,'Policy Characteristics'!$C:$C,0))),"",INDEX('Policy Characteristics'!A:A,MATCH($C1155,'Policy Characteristics'!$C:$C,0)))</f>
        <v>Industry</v>
      </c>
      <c r="B1155" s="228"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1686</v>
      </c>
      <c r="F1155" t="s">
        <v>1269</v>
      </c>
      <c r="G1155" s="88" t="s">
        <v>1693</v>
      </c>
      <c r="H1155" s="15">
        <v>2074</v>
      </c>
      <c r="I1155" s="241" t="s">
        <v>43</v>
      </c>
      <c r="J1155" s="230"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33">
        <f>IF(ISBLANK(INDEX('Policy Characteristics'!F:F,MATCH($C1155,'Policy Characteristics'!$C:$C,0))),"",INDEX('Policy Characteristics'!F:F,MATCH($C1155,'Policy Characteristics'!$C:$C,0)))</f>
        <v>0</v>
      </c>
      <c r="M1155" s="233">
        <f>IF(ISBLANK(INDEX('Policy Characteristics'!G:G,MATCH($C1155,'Policy Characteristics'!$C:$C,0))),"",INDEX('Policy Characteristics'!G:G,MATCH($C1155,'Policy Characteristics'!$C:$C,0)))</f>
        <v>1</v>
      </c>
      <c r="N1155" s="233">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25">
      <c r="A1156" s="76" t="str">
        <f>IF(ISBLANK(INDEX('Policy Characteristics'!A:A,MATCH($C1156,'Policy Characteristics'!$C:$C,0))),"",INDEX('Policy Characteristics'!A:A,MATCH($C1156,'Policy Characteristics'!$C:$C,0)))</f>
        <v>Industry</v>
      </c>
      <c r="B1156" s="228"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1687</v>
      </c>
      <c r="F1156" t="s">
        <v>1269</v>
      </c>
      <c r="G1156" s="88" t="s">
        <v>1694</v>
      </c>
      <c r="H1156" s="15">
        <v>2075</v>
      </c>
      <c r="I1156" s="241" t="s">
        <v>43</v>
      </c>
      <c r="J1156" s="230"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33">
        <f>IF(ISBLANK(INDEX('Policy Characteristics'!F:F,MATCH($C1156,'Policy Characteristics'!$C:$C,0))),"",INDEX('Policy Characteristics'!F:F,MATCH($C1156,'Policy Characteristics'!$C:$C,0)))</f>
        <v>0</v>
      </c>
      <c r="M1156" s="233">
        <f>IF(ISBLANK(INDEX('Policy Characteristics'!G:G,MATCH($C1156,'Policy Characteristics'!$C:$C,0))),"",INDEX('Policy Characteristics'!G:G,MATCH($C1156,'Policy Characteristics'!$C:$C,0)))</f>
        <v>1</v>
      </c>
      <c r="N1156" s="233">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25">
      <c r="A1157" s="76" t="str">
        <f>IF(ISBLANK(INDEX('Policy Characteristics'!A:A,MATCH($C1157,'Policy Characteristics'!$C:$C,0))),"",INDEX('Policy Characteristics'!A:A,MATCH($C1157,'Policy Characteristics'!$C:$C,0)))</f>
        <v>Industry</v>
      </c>
      <c r="B1157" s="228"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1688</v>
      </c>
      <c r="F1157" t="s">
        <v>1269</v>
      </c>
      <c r="G1157" s="88" t="s">
        <v>1695</v>
      </c>
      <c r="H1157" s="15">
        <v>2076</v>
      </c>
      <c r="I1157" s="241" t="s">
        <v>43</v>
      </c>
      <c r="J1157" s="230"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33">
        <f>IF(ISBLANK(INDEX('Policy Characteristics'!F:F,MATCH($C1157,'Policy Characteristics'!$C:$C,0))),"",INDEX('Policy Characteristics'!F:F,MATCH($C1157,'Policy Characteristics'!$C:$C,0)))</f>
        <v>0</v>
      </c>
      <c r="M1157" s="233">
        <f>IF(ISBLANK(INDEX('Policy Characteristics'!G:G,MATCH($C1157,'Policy Characteristics'!$C:$C,0))),"",INDEX('Policy Characteristics'!G:G,MATCH($C1157,'Policy Characteristics'!$C:$C,0)))</f>
        <v>1</v>
      </c>
      <c r="N1157" s="233">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25">
      <c r="A1158" s="76" t="str">
        <f>IF(ISBLANK(INDEX('Policy Characteristics'!A:A,MATCH($C1158,'Policy Characteristics'!$C:$C,0))),"",INDEX('Policy Characteristics'!A:A,MATCH($C1158,'Policy Characteristics'!$C:$C,0)))</f>
        <v>Industry</v>
      </c>
      <c r="B1158" s="228"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1689</v>
      </c>
      <c r="F1158" t="s">
        <v>1269</v>
      </c>
      <c r="G1158" s="88" t="s">
        <v>1696</v>
      </c>
      <c r="H1158" s="15">
        <v>2077</v>
      </c>
      <c r="I1158" s="241" t="s">
        <v>44</v>
      </c>
      <c r="J1158" s="230"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33">
        <f>IF(ISBLANK(INDEX('Policy Characteristics'!F:F,MATCH($C1158,'Policy Characteristics'!$C:$C,0))),"",INDEX('Policy Characteristics'!F:F,MATCH($C1158,'Policy Characteristics'!$C:$C,0)))</f>
        <v>0</v>
      </c>
      <c r="M1158" s="233">
        <f>IF(ISBLANK(INDEX('Policy Characteristics'!G:G,MATCH($C1158,'Policy Characteristics'!$C:$C,0))),"",INDEX('Policy Characteristics'!G:G,MATCH($C1158,'Policy Characteristics'!$C:$C,0)))</f>
        <v>1</v>
      </c>
      <c r="N1158" s="233">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25">
      <c r="A1159" s="76" t="str">
        <f>IF(ISBLANK(INDEX('Policy Characteristics'!A:A,MATCH($C1159,'Policy Characteristics'!$C:$C,0))),"",INDEX('Policy Characteristics'!A:A,MATCH($C1159,'Policy Characteristics'!$C:$C,0)))</f>
        <v>Industry</v>
      </c>
      <c r="B1159" s="228"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1690</v>
      </c>
      <c r="F1159" t="s">
        <v>1269</v>
      </c>
      <c r="G1159" s="88" t="s">
        <v>1697</v>
      </c>
      <c r="H1159" s="15">
        <v>2078</v>
      </c>
      <c r="I1159" s="241" t="s">
        <v>44</v>
      </c>
      <c r="J1159" s="230"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33">
        <f>IF(ISBLANK(INDEX('Policy Characteristics'!F:F,MATCH($C1159,'Policy Characteristics'!$C:$C,0))),"",INDEX('Policy Characteristics'!F:F,MATCH($C1159,'Policy Characteristics'!$C:$C,0)))</f>
        <v>0</v>
      </c>
      <c r="M1159" s="233">
        <f>IF(ISBLANK(INDEX('Policy Characteristics'!G:G,MATCH($C1159,'Policy Characteristics'!$C:$C,0))),"",INDEX('Policy Characteristics'!G:G,MATCH($C1159,'Policy Characteristics'!$C:$C,0)))</f>
        <v>1</v>
      </c>
      <c r="N1159" s="233">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25">
      <c r="A1160" s="76" t="str">
        <f>IF(ISBLANK(INDEX('Policy Characteristics'!A:A,MATCH($C1160,'Policy Characteristics'!$C:$C,0))),"",INDEX('Policy Characteristics'!A:A,MATCH($C1160,'Policy Characteristics'!$C:$C,0)))</f>
        <v>Industry</v>
      </c>
      <c r="B1160" s="228"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1691</v>
      </c>
      <c r="F1160" t="s">
        <v>1269</v>
      </c>
      <c r="G1160" s="88" t="s">
        <v>1698</v>
      </c>
      <c r="H1160" s="15">
        <v>2079</v>
      </c>
      <c r="I1160" s="241" t="s">
        <v>43</v>
      </c>
      <c r="J1160" s="230"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33">
        <f>IF(ISBLANK(INDEX('Policy Characteristics'!F:F,MATCH($C1160,'Policy Characteristics'!$C:$C,0))),"",INDEX('Policy Characteristics'!F:F,MATCH($C1160,'Policy Characteristics'!$C:$C,0)))</f>
        <v>0</v>
      </c>
      <c r="M1160" s="233">
        <f>IF(ISBLANK(INDEX('Policy Characteristics'!G:G,MATCH($C1160,'Policy Characteristics'!$C:$C,0))),"",INDEX('Policy Characteristics'!G:G,MATCH($C1160,'Policy Characteristics'!$C:$C,0)))</f>
        <v>1</v>
      </c>
      <c r="N1160" s="233">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25">
      <c r="A1161" s="76" t="str">
        <f>IF(ISBLANK(INDEX('Policy Characteristics'!A:A,MATCH($C1161,'Policy Characteristics'!$C:$C,0))),"",INDEX('Policy Characteristics'!A:A,MATCH($C1161,'Policy Characteristics'!$C:$C,0)))</f>
        <v>Industry</v>
      </c>
      <c r="B1161" s="228"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1692</v>
      </c>
      <c r="F1161" t="s">
        <v>1269</v>
      </c>
      <c r="G1161" s="88" t="s">
        <v>1699</v>
      </c>
      <c r="H1161" s="15">
        <v>2080</v>
      </c>
      <c r="I1161" s="241" t="s">
        <v>44</v>
      </c>
      <c r="J1161" s="230"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33">
        <f>IF(ISBLANK(INDEX('Policy Characteristics'!F:F,MATCH($C1161,'Policy Characteristics'!$C:$C,0))),"",INDEX('Policy Characteristics'!F:F,MATCH($C1161,'Policy Characteristics'!$C:$C,0)))</f>
        <v>0</v>
      </c>
      <c r="M1161" s="233">
        <f>IF(ISBLANK(INDEX('Policy Characteristics'!G:G,MATCH($C1161,'Policy Characteristics'!$C:$C,0))),"",INDEX('Policy Characteristics'!G:G,MATCH($C1161,'Policy Characteristics'!$C:$C,0)))</f>
        <v>1</v>
      </c>
      <c r="N1161" s="233">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25">
      <c r="A1162" s="76" t="str">
        <f>IF(ISBLANK(INDEX('Policy Characteristics'!A:A,MATCH($C1162,'Policy Characteristics'!$C:$C,0))),"",INDEX('Policy Characteristics'!A:A,MATCH($C1162,'Policy Characteristics'!$C:$C,0)))</f>
        <v>Industry</v>
      </c>
      <c r="B1162" s="228"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1828</v>
      </c>
      <c r="F1162" t="s">
        <v>1269</v>
      </c>
      <c r="G1162" s="88" t="s">
        <v>1828</v>
      </c>
      <c r="H1162" s="15">
        <v>2081</v>
      </c>
      <c r="I1162" s="241" t="s">
        <v>44</v>
      </c>
      <c r="J1162" s="230"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33">
        <f>IF(ISBLANK(INDEX('Policy Characteristics'!F:F,MATCH($C1162,'Policy Characteristics'!$C:$C,0))),"",INDEX('Policy Characteristics'!F:F,MATCH($C1162,'Policy Characteristics'!$C:$C,0)))</f>
        <v>0</v>
      </c>
      <c r="M1162" s="233">
        <f>IF(ISBLANK(INDEX('Policy Characteristics'!G:G,MATCH($C1162,'Policy Characteristics'!$C:$C,0))),"",INDEX('Policy Characteristics'!G:G,MATCH($C1162,'Policy Characteristics'!$C:$C,0)))</f>
        <v>1</v>
      </c>
      <c r="N1162" s="233">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25">
      <c r="A1163" s="76" t="str">
        <f>IF(ISBLANK(INDEX('Policy Characteristics'!A:A,MATCH($C1163,'Policy Characteristics'!$C:$C,0))),"",INDEX('Policy Characteristics'!A:A,MATCH($C1163,'Policy Characteristics'!$C:$C,0)))</f>
        <v>Industry</v>
      </c>
      <c r="B1163" s="228"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1686</v>
      </c>
      <c r="F1163" t="s">
        <v>1270</v>
      </c>
      <c r="G1163" s="88" t="s">
        <v>1693</v>
      </c>
      <c r="H1163" s="15">
        <v>2082</v>
      </c>
      <c r="I1163" s="241" t="s">
        <v>43</v>
      </c>
      <c r="J1163" s="230"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33">
        <f>IF(ISBLANK(INDEX('Policy Characteristics'!F:F,MATCH($C1163,'Policy Characteristics'!$C:$C,0))),"",INDEX('Policy Characteristics'!F:F,MATCH($C1163,'Policy Characteristics'!$C:$C,0)))</f>
        <v>0</v>
      </c>
      <c r="M1163" s="233">
        <f>IF(ISBLANK(INDEX('Policy Characteristics'!G:G,MATCH($C1163,'Policy Characteristics'!$C:$C,0))),"",INDEX('Policy Characteristics'!G:G,MATCH($C1163,'Policy Characteristics'!$C:$C,0)))</f>
        <v>1</v>
      </c>
      <c r="N1163" s="233">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25">
      <c r="A1164" s="76" t="str">
        <f>IF(ISBLANK(INDEX('Policy Characteristics'!A:A,MATCH($C1164,'Policy Characteristics'!$C:$C,0))),"",INDEX('Policy Characteristics'!A:A,MATCH($C1164,'Policy Characteristics'!$C:$C,0)))</f>
        <v>Industry</v>
      </c>
      <c r="B1164" s="228"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1687</v>
      </c>
      <c r="F1164" t="s">
        <v>1270</v>
      </c>
      <c r="G1164" s="88" t="s">
        <v>1694</v>
      </c>
      <c r="H1164" s="15">
        <v>2083</v>
      </c>
      <c r="I1164" s="241" t="s">
        <v>43</v>
      </c>
      <c r="J1164" s="230"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33">
        <f>IF(ISBLANK(INDEX('Policy Characteristics'!F:F,MATCH($C1164,'Policy Characteristics'!$C:$C,0))),"",INDEX('Policy Characteristics'!F:F,MATCH($C1164,'Policy Characteristics'!$C:$C,0)))</f>
        <v>0</v>
      </c>
      <c r="M1164" s="233">
        <f>IF(ISBLANK(INDEX('Policy Characteristics'!G:G,MATCH($C1164,'Policy Characteristics'!$C:$C,0))),"",INDEX('Policy Characteristics'!G:G,MATCH($C1164,'Policy Characteristics'!$C:$C,0)))</f>
        <v>1</v>
      </c>
      <c r="N1164" s="233">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25">
      <c r="A1165" s="76" t="str">
        <f>IF(ISBLANK(INDEX('Policy Characteristics'!A:A,MATCH($C1165,'Policy Characteristics'!$C:$C,0))),"",INDEX('Policy Characteristics'!A:A,MATCH($C1165,'Policy Characteristics'!$C:$C,0)))</f>
        <v>Industry</v>
      </c>
      <c r="B1165" s="228"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1688</v>
      </c>
      <c r="F1165" t="s">
        <v>1270</v>
      </c>
      <c r="G1165" s="88" t="s">
        <v>1695</v>
      </c>
      <c r="H1165" s="15">
        <v>2084</v>
      </c>
      <c r="I1165" s="241" t="s">
        <v>43</v>
      </c>
      <c r="J1165" s="230"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33">
        <f>IF(ISBLANK(INDEX('Policy Characteristics'!F:F,MATCH($C1165,'Policy Characteristics'!$C:$C,0))),"",INDEX('Policy Characteristics'!F:F,MATCH($C1165,'Policy Characteristics'!$C:$C,0)))</f>
        <v>0</v>
      </c>
      <c r="M1165" s="233">
        <f>IF(ISBLANK(INDEX('Policy Characteristics'!G:G,MATCH($C1165,'Policy Characteristics'!$C:$C,0))),"",INDEX('Policy Characteristics'!G:G,MATCH($C1165,'Policy Characteristics'!$C:$C,0)))</f>
        <v>1</v>
      </c>
      <c r="N1165" s="233">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25">
      <c r="A1166" s="76" t="str">
        <f>IF(ISBLANK(INDEX('Policy Characteristics'!A:A,MATCH($C1166,'Policy Characteristics'!$C:$C,0))),"",INDEX('Policy Characteristics'!A:A,MATCH($C1166,'Policy Characteristics'!$C:$C,0)))</f>
        <v>Industry</v>
      </c>
      <c r="B1166" s="228"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1689</v>
      </c>
      <c r="F1166" t="s">
        <v>1270</v>
      </c>
      <c r="G1166" s="88" t="s">
        <v>1696</v>
      </c>
      <c r="H1166" s="15">
        <v>2085</v>
      </c>
      <c r="I1166" s="241" t="s">
        <v>44</v>
      </c>
      <c r="J1166" s="230"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33">
        <f>IF(ISBLANK(INDEX('Policy Characteristics'!F:F,MATCH($C1166,'Policy Characteristics'!$C:$C,0))),"",INDEX('Policy Characteristics'!F:F,MATCH($C1166,'Policy Characteristics'!$C:$C,0)))</f>
        <v>0</v>
      </c>
      <c r="M1166" s="233">
        <f>IF(ISBLANK(INDEX('Policy Characteristics'!G:G,MATCH($C1166,'Policy Characteristics'!$C:$C,0))),"",INDEX('Policy Characteristics'!G:G,MATCH($C1166,'Policy Characteristics'!$C:$C,0)))</f>
        <v>1</v>
      </c>
      <c r="N1166" s="233">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25">
      <c r="A1167" s="76" t="str">
        <f>IF(ISBLANK(INDEX('Policy Characteristics'!A:A,MATCH($C1167,'Policy Characteristics'!$C:$C,0))),"",INDEX('Policy Characteristics'!A:A,MATCH($C1167,'Policy Characteristics'!$C:$C,0)))</f>
        <v>Industry</v>
      </c>
      <c r="B1167" s="228"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1690</v>
      </c>
      <c r="F1167" t="s">
        <v>1270</v>
      </c>
      <c r="G1167" s="88" t="s">
        <v>1697</v>
      </c>
      <c r="H1167" s="15">
        <v>2086</v>
      </c>
      <c r="I1167" s="241" t="s">
        <v>44</v>
      </c>
      <c r="J1167" s="230"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33">
        <f>IF(ISBLANK(INDEX('Policy Characteristics'!F:F,MATCH($C1167,'Policy Characteristics'!$C:$C,0))),"",INDEX('Policy Characteristics'!F:F,MATCH($C1167,'Policy Characteristics'!$C:$C,0)))</f>
        <v>0</v>
      </c>
      <c r="M1167" s="233">
        <f>IF(ISBLANK(INDEX('Policy Characteristics'!G:G,MATCH($C1167,'Policy Characteristics'!$C:$C,0))),"",INDEX('Policy Characteristics'!G:G,MATCH($C1167,'Policy Characteristics'!$C:$C,0)))</f>
        <v>1</v>
      </c>
      <c r="N1167" s="233">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25">
      <c r="A1168" s="76" t="str">
        <f>IF(ISBLANK(INDEX('Policy Characteristics'!A:A,MATCH($C1168,'Policy Characteristics'!$C:$C,0))),"",INDEX('Policy Characteristics'!A:A,MATCH($C1168,'Policy Characteristics'!$C:$C,0)))</f>
        <v>Industry</v>
      </c>
      <c r="B1168" s="228"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1691</v>
      </c>
      <c r="F1168" t="s">
        <v>1270</v>
      </c>
      <c r="G1168" s="88" t="s">
        <v>1698</v>
      </c>
      <c r="H1168" s="15">
        <v>2087</v>
      </c>
      <c r="I1168" s="241" t="s">
        <v>43</v>
      </c>
      <c r="J1168" s="230"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33">
        <f>IF(ISBLANK(INDEX('Policy Characteristics'!F:F,MATCH($C1168,'Policy Characteristics'!$C:$C,0))),"",INDEX('Policy Characteristics'!F:F,MATCH($C1168,'Policy Characteristics'!$C:$C,0)))</f>
        <v>0</v>
      </c>
      <c r="M1168" s="233">
        <f>IF(ISBLANK(INDEX('Policy Characteristics'!G:G,MATCH($C1168,'Policy Characteristics'!$C:$C,0))),"",INDEX('Policy Characteristics'!G:G,MATCH($C1168,'Policy Characteristics'!$C:$C,0)))</f>
        <v>1</v>
      </c>
      <c r="N1168" s="233">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25">
      <c r="A1169" s="76" t="str">
        <f>IF(ISBLANK(INDEX('Policy Characteristics'!A:A,MATCH($C1169,'Policy Characteristics'!$C:$C,0))),"",INDEX('Policy Characteristics'!A:A,MATCH($C1169,'Policy Characteristics'!$C:$C,0)))</f>
        <v>Industry</v>
      </c>
      <c r="B1169" s="228"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1692</v>
      </c>
      <c r="F1169" t="s">
        <v>1270</v>
      </c>
      <c r="G1169" s="88" t="s">
        <v>1699</v>
      </c>
      <c r="H1169" s="15">
        <v>2088</v>
      </c>
      <c r="I1169" s="241" t="s">
        <v>44</v>
      </c>
      <c r="J1169" s="230"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33">
        <f>IF(ISBLANK(INDEX('Policy Characteristics'!F:F,MATCH($C1169,'Policy Characteristics'!$C:$C,0))),"",INDEX('Policy Characteristics'!F:F,MATCH($C1169,'Policy Characteristics'!$C:$C,0)))</f>
        <v>0</v>
      </c>
      <c r="M1169" s="233">
        <f>IF(ISBLANK(INDEX('Policy Characteristics'!G:G,MATCH($C1169,'Policy Characteristics'!$C:$C,0))),"",INDEX('Policy Characteristics'!G:G,MATCH($C1169,'Policy Characteristics'!$C:$C,0)))</f>
        <v>1</v>
      </c>
      <c r="N1169" s="233">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25">
      <c r="A1170" s="76" t="str">
        <f>IF(ISBLANK(INDEX('Policy Characteristics'!A:A,MATCH($C1170,'Policy Characteristics'!$C:$C,0))),"",INDEX('Policy Characteristics'!A:A,MATCH($C1170,'Policy Characteristics'!$C:$C,0)))</f>
        <v>Industry</v>
      </c>
      <c r="B1170" s="228"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1828</v>
      </c>
      <c r="F1170" t="s">
        <v>1270</v>
      </c>
      <c r="G1170" s="88" t="s">
        <v>1828</v>
      </c>
      <c r="H1170" s="15">
        <v>2089</v>
      </c>
      <c r="I1170" s="241" t="s">
        <v>43</v>
      </c>
      <c r="J1170" s="230"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33">
        <f>IF(ISBLANK(INDEX('Policy Characteristics'!F:F,MATCH($C1170,'Policy Characteristics'!$C:$C,0))),"",INDEX('Policy Characteristics'!F:F,MATCH($C1170,'Policy Characteristics'!$C:$C,0)))</f>
        <v>0</v>
      </c>
      <c r="M1170" s="233">
        <f>IF(ISBLANK(INDEX('Policy Characteristics'!G:G,MATCH($C1170,'Policy Characteristics'!$C:$C,0))),"",INDEX('Policy Characteristics'!G:G,MATCH($C1170,'Policy Characteristics'!$C:$C,0)))</f>
        <v>1</v>
      </c>
      <c r="N1170" s="233">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25">
      <c r="A1171" s="76" t="str">
        <f>IF(ISBLANK(INDEX('Policy Characteristics'!A:A,MATCH($C1171,'Policy Characteristics'!$C:$C,0))),"",INDEX('Policy Characteristics'!A:A,MATCH($C1171,'Policy Characteristics'!$C:$C,0)))</f>
        <v>Industry</v>
      </c>
      <c r="B1171" s="228"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1686</v>
      </c>
      <c r="F1171" t="s">
        <v>1271</v>
      </c>
      <c r="G1171" s="88" t="s">
        <v>1693</v>
      </c>
      <c r="H1171" s="15">
        <v>2090</v>
      </c>
      <c r="I1171" s="241" t="s">
        <v>43</v>
      </c>
      <c r="J1171" s="230"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33">
        <f>IF(ISBLANK(INDEX('Policy Characteristics'!F:F,MATCH($C1171,'Policy Characteristics'!$C:$C,0))),"",INDEX('Policy Characteristics'!F:F,MATCH($C1171,'Policy Characteristics'!$C:$C,0)))</f>
        <v>0</v>
      </c>
      <c r="M1171" s="233">
        <f>IF(ISBLANK(INDEX('Policy Characteristics'!G:G,MATCH($C1171,'Policy Characteristics'!$C:$C,0))),"",INDEX('Policy Characteristics'!G:G,MATCH($C1171,'Policy Characteristics'!$C:$C,0)))</f>
        <v>1</v>
      </c>
      <c r="N1171" s="233">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25">
      <c r="A1172" s="76" t="str">
        <f>IF(ISBLANK(INDEX('Policy Characteristics'!A:A,MATCH($C1172,'Policy Characteristics'!$C:$C,0))),"",INDEX('Policy Characteristics'!A:A,MATCH($C1172,'Policy Characteristics'!$C:$C,0)))</f>
        <v>Industry</v>
      </c>
      <c r="B1172" s="228"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1687</v>
      </c>
      <c r="F1172" t="s">
        <v>1271</v>
      </c>
      <c r="G1172" s="88" t="s">
        <v>1694</v>
      </c>
      <c r="H1172" s="15">
        <v>2091</v>
      </c>
      <c r="I1172" s="241" t="s">
        <v>43</v>
      </c>
      <c r="J1172" s="230"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33">
        <f>IF(ISBLANK(INDEX('Policy Characteristics'!F:F,MATCH($C1172,'Policy Characteristics'!$C:$C,0))),"",INDEX('Policy Characteristics'!F:F,MATCH($C1172,'Policy Characteristics'!$C:$C,0)))</f>
        <v>0</v>
      </c>
      <c r="M1172" s="233">
        <f>IF(ISBLANK(INDEX('Policy Characteristics'!G:G,MATCH($C1172,'Policy Characteristics'!$C:$C,0))),"",INDEX('Policy Characteristics'!G:G,MATCH($C1172,'Policy Characteristics'!$C:$C,0)))</f>
        <v>1</v>
      </c>
      <c r="N1172" s="233">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25">
      <c r="A1173" s="76" t="str">
        <f>IF(ISBLANK(INDEX('Policy Characteristics'!A:A,MATCH($C1173,'Policy Characteristics'!$C:$C,0))),"",INDEX('Policy Characteristics'!A:A,MATCH($C1173,'Policy Characteristics'!$C:$C,0)))</f>
        <v>Industry</v>
      </c>
      <c r="B1173" s="228"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1688</v>
      </c>
      <c r="F1173" t="s">
        <v>1271</v>
      </c>
      <c r="G1173" s="88" t="s">
        <v>1695</v>
      </c>
      <c r="H1173" s="15">
        <v>2092</v>
      </c>
      <c r="I1173" s="241" t="s">
        <v>43</v>
      </c>
      <c r="J1173" s="230"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33">
        <f>IF(ISBLANK(INDEX('Policy Characteristics'!F:F,MATCH($C1173,'Policy Characteristics'!$C:$C,0))),"",INDEX('Policy Characteristics'!F:F,MATCH($C1173,'Policy Characteristics'!$C:$C,0)))</f>
        <v>0</v>
      </c>
      <c r="M1173" s="233">
        <f>IF(ISBLANK(INDEX('Policy Characteristics'!G:G,MATCH($C1173,'Policy Characteristics'!$C:$C,0))),"",INDEX('Policy Characteristics'!G:G,MATCH($C1173,'Policy Characteristics'!$C:$C,0)))</f>
        <v>1</v>
      </c>
      <c r="N1173" s="233">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25">
      <c r="A1174" s="76" t="str">
        <f>IF(ISBLANK(INDEX('Policy Characteristics'!A:A,MATCH($C1174,'Policy Characteristics'!$C:$C,0))),"",INDEX('Policy Characteristics'!A:A,MATCH($C1174,'Policy Characteristics'!$C:$C,0)))</f>
        <v>Industry</v>
      </c>
      <c r="B1174" s="228"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1689</v>
      </c>
      <c r="F1174" t="s">
        <v>1271</v>
      </c>
      <c r="G1174" s="88" t="s">
        <v>1696</v>
      </c>
      <c r="H1174" s="15">
        <v>2093</v>
      </c>
      <c r="I1174" s="241" t="s">
        <v>43</v>
      </c>
      <c r="J1174" s="230"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33">
        <f>IF(ISBLANK(INDEX('Policy Characteristics'!F:F,MATCH($C1174,'Policy Characteristics'!$C:$C,0))),"",INDEX('Policy Characteristics'!F:F,MATCH($C1174,'Policy Characteristics'!$C:$C,0)))</f>
        <v>0</v>
      </c>
      <c r="M1174" s="233">
        <f>IF(ISBLANK(INDEX('Policy Characteristics'!G:G,MATCH($C1174,'Policy Characteristics'!$C:$C,0))),"",INDEX('Policy Characteristics'!G:G,MATCH($C1174,'Policy Characteristics'!$C:$C,0)))</f>
        <v>1</v>
      </c>
      <c r="N1174" s="233">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25">
      <c r="A1175" s="76" t="str">
        <f>IF(ISBLANK(INDEX('Policy Characteristics'!A:A,MATCH($C1175,'Policy Characteristics'!$C:$C,0))),"",INDEX('Policy Characteristics'!A:A,MATCH($C1175,'Policy Characteristics'!$C:$C,0)))</f>
        <v>Industry</v>
      </c>
      <c r="B1175" s="228"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1690</v>
      </c>
      <c r="F1175" t="s">
        <v>1271</v>
      </c>
      <c r="G1175" s="88" t="s">
        <v>1697</v>
      </c>
      <c r="H1175" s="15">
        <v>2094</v>
      </c>
      <c r="I1175" s="241" t="s">
        <v>44</v>
      </c>
      <c r="J1175" s="230"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33">
        <f>IF(ISBLANK(INDEX('Policy Characteristics'!F:F,MATCH($C1175,'Policy Characteristics'!$C:$C,0))),"",INDEX('Policy Characteristics'!F:F,MATCH($C1175,'Policy Characteristics'!$C:$C,0)))</f>
        <v>0</v>
      </c>
      <c r="M1175" s="233">
        <f>IF(ISBLANK(INDEX('Policy Characteristics'!G:G,MATCH($C1175,'Policy Characteristics'!$C:$C,0))),"",INDEX('Policy Characteristics'!G:G,MATCH($C1175,'Policy Characteristics'!$C:$C,0)))</f>
        <v>1</v>
      </c>
      <c r="N1175" s="233">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25">
      <c r="A1176" s="76" t="str">
        <f>IF(ISBLANK(INDEX('Policy Characteristics'!A:A,MATCH($C1176,'Policy Characteristics'!$C:$C,0))),"",INDEX('Policy Characteristics'!A:A,MATCH($C1176,'Policy Characteristics'!$C:$C,0)))</f>
        <v>Industry</v>
      </c>
      <c r="B1176" s="228"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1691</v>
      </c>
      <c r="F1176" t="s">
        <v>1271</v>
      </c>
      <c r="G1176" s="88" t="s">
        <v>1698</v>
      </c>
      <c r="H1176" s="15">
        <v>2095</v>
      </c>
      <c r="I1176" s="241" t="s">
        <v>43</v>
      </c>
      <c r="J1176" s="230"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33">
        <f>IF(ISBLANK(INDEX('Policy Characteristics'!F:F,MATCH($C1176,'Policy Characteristics'!$C:$C,0))),"",INDEX('Policy Characteristics'!F:F,MATCH($C1176,'Policy Characteristics'!$C:$C,0)))</f>
        <v>0</v>
      </c>
      <c r="M1176" s="233">
        <f>IF(ISBLANK(INDEX('Policy Characteristics'!G:G,MATCH($C1176,'Policy Characteristics'!$C:$C,0))),"",INDEX('Policy Characteristics'!G:G,MATCH($C1176,'Policy Characteristics'!$C:$C,0)))</f>
        <v>1</v>
      </c>
      <c r="N1176" s="233">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25">
      <c r="A1177" s="76" t="str">
        <f>IF(ISBLANK(INDEX('Policy Characteristics'!A:A,MATCH($C1177,'Policy Characteristics'!$C:$C,0))),"",INDEX('Policy Characteristics'!A:A,MATCH($C1177,'Policy Characteristics'!$C:$C,0)))</f>
        <v>Industry</v>
      </c>
      <c r="B1177" s="228"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1692</v>
      </c>
      <c r="F1177" t="s">
        <v>1271</v>
      </c>
      <c r="G1177" s="88" t="s">
        <v>1699</v>
      </c>
      <c r="H1177" s="15">
        <v>2096</v>
      </c>
      <c r="I1177" s="241" t="s">
        <v>44</v>
      </c>
      <c r="J1177" s="230"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33">
        <f>IF(ISBLANK(INDEX('Policy Characteristics'!F:F,MATCH($C1177,'Policy Characteristics'!$C:$C,0))),"",INDEX('Policy Characteristics'!F:F,MATCH($C1177,'Policy Characteristics'!$C:$C,0)))</f>
        <v>0</v>
      </c>
      <c r="M1177" s="233">
        <f>IF(ISBLANK(INDEX('Policy Characteristics'!G:G,MATCH($C1177,'Policy Characteristics'!$C:$C,0))),"",INDEX('Policy Characteristics'!G:G,MATCH($C1177,'Policy Characteristics'!$C:$C,0)))</f>
        <v>1</v>
      </c>
      <c r="N1177" s="233">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25">
      <c r="A1178" s="76" t="str">
        <f>IF(ISBLANK(INDEX('Policy Characteristics'!A:A,MATCH($C1178,'Policy Characteristics'!$C:$C,0))),"",INDEX('Policy Characteristics'!A:A,MATCH($C1178,'Policy Characteristics'!$C:$C,0)))</f>
        <v>Industry</v>
      </c>
      <c r="B1178" s="228"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1828</v>
      </c>
      <c r="F1178" t="s">
        <v>1271</v>
      </c>
      <c r="G1178" s="88" t="s">
        <v>1828</v>
      </c>
      <c r="H1178" s="15">
        <v>2097</v>
      </c>
      <c r="I1178" s="241" t="s">
        <v>43</v>
      </c>
      <c r="J1178" s="230"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33">
        <f>IF(ISBLANK(INDEX('Policy Characteristics'!F:F,MATCH($C1178,'Policy Characteristics'!$C:$C,0))),"",INDEX('Policy Characteristics'!F:F,MATCH($C1178,'Policy Characteristics'!$C:$C,0)))</f>
        <v>0</v>
      </c>
      <c r="M1178" s="233">
        <f>IF(ISBLANK(INDEX('Policy Characteristics'!G:G,MATCH($C1178,'Policy Characteristics'!$C:$C,0))),"",INDEX('Policy Characteristics'!G:G,MATCH($C1178,'Policy Characteristics'!$C:$C,0)))</f>
        <v>1</v>
      </c>
      <c r="N1178" s="233">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25">
      <c r="A1179" s="76" t="str">
        <f>IF(ISBLANK(INDEX('Policy Characteristics'!A:A,MATCH($C1179,'Policy Characteristics'!$C:$C,0))),"",INDEX('Policy Characteristics'!A:A,MATCH($C1179,'Policy Characteristics'!$C:$C,0)))</f>
        <v>Industry</v>
      </c>
      <c r="B1179" s="228"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1686</v>
      </c>
      <c r="F1179" t="s">
        <v>1272</v>
      </c>
      <c r="G1179" s="88" t="s">
        <v>1693</v>
      </c>
      <c r="H1179" s="15">
        <v>2098</v>
      </c>
      <c r="I1179" s="241" t="s">
        <v>43</v>
      </c>
      <c r="J1179" s="230"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33">
        <f>IF(ISBLANK(INDEX('Policy Characteristics'!F:F,MATCH($C1179,'Policy Characteristics'!$C:$C,0))),"",INDEX('Policy Characteristics'!F:F,MATCH($C1179,'Policy Characteristics'!$C:$C,0)))</f>
        <v>0</v>
      </c>
      <c r="M1179" s="233">
        <f>IF(ISBLANK(INDEX('Policy Characteristics'!G:G,MATCH($C1179,'Policy Characteristics'!$C:$C,0))),"",INDEX('Policy Characteristics'!G:G,MATCH($C1179,'Policy Characteristics'!$C:$C,0)))</f>
        <v>1</v>
      </c>
      <c r="N1179" s="233">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25">
      <c r="A1180" s="76" t="str">
        <f>IF(ISBLANK(INDEX('Policy Characteristics'!A:A,MATCH($C1180,'Policy Characteristics'!$C:$C,0))),"",INDEX('Policy Characteristics'!A:A,MATCH($C1180,'Policy Characteristics'!$C:$C,0)))</f>
        <v>Industry</v>
      </c>
      <c r="B1180" s="228"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1687</v>
      </c>
      <c r="F1180" t="s">
        <v>1272</v>
      </c>
      <c r="G1180" s="88" t="s">
        <v>1694</v>
      </c>
      <c r="H1180" s="15">
        <v>2099</v>
      </c>
      <c r="I1180" s="241" t="s">
        <v>43</v>
      </c>
      <c r="J1180" s="230"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33">
        <f>IF(ISBLANK(INDEX('Policy Characteristics'!F:F,MATCH($C1180,'Policy Characteristics'!$C:$C,0))),"",INDEX('Policy Characteristics'!F:F,MATCH($C1180,'Policy Characteristics'!$C:$C,0)))</f>
        <v>0</v>
      </c>
      <c r="M1180" s="233">
        <f>IF(ISBLANK(INDEX('Policy Characteristics'!G:G,MATCH($C1180,'Policy Characteristics'!$C:$C,0))),"",INDEX('Policy Characteristics'!G:G,MATCH($C1180,'Policy Characteristics'!$C:$C,0)))</f>
        <v>1</v>
      </c>
      <c r="N1180" s="233">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25">
      <c r="A1181" s="76" t="str">
        <f>IF(ISBLANK(INDEX('Policy Characteristics'!A:A,MATCH($C1181,'Policy Characteristics'!$C:$C,0))),"",INDEX('Policy Characteristics'!A:A,MATCH($C1181,'Policy Characteristics'!$C:$C,0)))</f>
        <v>Industry</v>
      </c>
      <c r="B1181" s="228"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1688</v>
      </c>
      <c r="F1181" t="s">
        <v>1272</v>
      </c>
      <c r="G1181" s="88" t="s">
        <v>1695</v>
      </c>
      <c r="H1181" s="15">
        <v>2100</v>
      </c>
      <c r="I1181" s="241" t="s">
        <v>43</v>
      </c>
      <c r="J1181" s="230"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33">
        <f>IF(ISBLANK(INDEX('Policy Characteristics'!F:F,MATCH($C1181,'Policy Characteristics'!$C:$C,0))),"",INDEX('Policy Characteristics'!F:F,MATCH($C1181,'Policy Characteristics'!$C:$C,0)))</f>
        <v>0</v>
      </c>
      <c r="M1181" s="233">
        <f>IF(ISBLANK(INDEX('Policy Characteristics'!G:G,MATCH($C1181,'Policy Characteristics'!$C:$C,0))),"",INDEX('Policy Characteristics'!G:G,MATCH($C1181,'Policy Characteristics'!$C:$C,0)))</f>
        <v>1</v>
      </c>
      <c r="N1181" s="233">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25">
      <c r="A1182" s="76" t="str">
        <f>IF(ISBLANK(INDEX('Policy Characteristics'!A:A,MATCH($C1182,'Policy Characteristics'!$C:$C,0))),"",INDEX('Policy Characteristics'!A:A,MATCH($C1182,'Policy Characteristics'!$C:$C,0)))</f>
        <v>Industry</v>
      </c>
      <c r="B1182" s="228"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1689</v>
      </c>
      <c r="F1182" t="s">
        <v>1272</v>
      </c>
      <c r="G1182" s="88" t="s">
        <v>1696</v>
      </c>
      <c r="H1182" s="15">
        <v>2101</v>
      </c>
      <c r="I1182" s="241" t="s">
        <v>43</v>
      </c>
      <c r="J1182" s="230"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33">
        <f>IF(ISBLANK(INDEX('Policy Characteristics'!F:F,MATCH($C1182,'Policy Characteristics'!$C:$C,0))),"",INDEX('Policy Characteristics'!F:F,MATCH($C1182,'Policy Characteristics'!$C:$C,0)))</f>
        <v>0</v>
      </c>
      <c r="M1182" s="233">
        <f>IF(ISBLANK(INDEX('Policy Characteristics'!G:G,MATCH($C1182,'Policy Characteristics'!$C:$C,0))),"",INDEX('Policy Characteristics'!G:G,MATCH($C1182,'Policy Characteristics'!$C:$C,0)))</f>
        <v>1</v>
      </c>
      <c r="N1182" s="233">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25">
      <c r="A1183" s="76" t="str">
        <f>IF(ISBLANK(INDEX('Policy Characteristics'!A:A,MATCH($C1183,'Policy Characteristics'!$C:$C,0))),"",INDEX('Policy Characteristics'!A:A,MATCH($C1183,'Policy Characteristics'!$C:$C,0)))</f>
        <v>Industry</v>
      </c>
      <c r="B1183" s="228"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1690</v>
      </c>
      <c r="F1183" t="s">
        <v>1272</v>
      </c>
      <c r="G1183" s="88" t="s">
        <v>1697</v>
      </c>
      <c r="H1183" s="15">
        <v>2102</v>
      </c>
      <c r="I1183" s="241" t="s">
        <v>43</v>
      </c>
      <c r="J1183" s="230"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33">
        <f>IF(ISBLANK(INDEX('Policy Characteristics'!F:F,MATCH($C1183,'Policy Characteristics'!$C:$C,0))),"",INDEX('Policy Characteristics'!F:F,MATCH($C1183,'Policy Characteristics'!$C:$C,0)))</f>
        <v>0</v>
      </c>
      <c r="M1183" s="233">
        <f>IF(ISBLANK(INDEX('Policy Characteristics'!G:G,MATCH($C1183,'Policy Characteristics'!$C:$C,0))),"",INDEX('Policy Characteristics'!G:G,MATCH($C1183,'Policy Characteristics'!$C:$C,0)))</f>
        <v>1</v>
      </c>
      <c r="N1183" s="233">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25">
      <c r="A1184" s="76" t="str">
        <f>IF(ISBLANK(INDEX('Policy Characteristics'!A:A,MATCH($C1184,'Policy Characteristics'!$C:$C,0))),"",INDEX('Policy Characteristics'!A:A,MATCH($C1184,'Policy Characteristics'!$C:$C,0)))</f>
        <v>Industry</v>
      </c>
      <c r="B1184" s="228"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1691</v>
      </c>
      <c r="F1184" t="s">
        <v>1272</v>
      </c>
      <c r="G1184" s="88" t="s">
        <v>1698</v>
      </c>
      <c r="H1184" s="15">
        <v>2103</v>
      </c>
      <c r="I1184" s="241" t="s">
        <v>43</v>
      </c>
      <c r="J1184" s="230"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33">
        <f>IF(ISBLANK(INDEX('Policy Characteristics'!F:F,MATCH($C1184,'Policy Characteristics'!$C:$C,0))),"",INDEX('Policy Characteristics'!F:F,MATCH($C1184,'Policy Characteristics'!$C:$C,0)))</f>
        <v>0</v>
      </c>
      <c r="M1184" s="233">
        <f>IF(ISBLANK(INDEX('Policy Characteristics'!G:G,MATCH($C1184,'Policy Characteristics'!$C:$C,0))),"",INDEX('Policy Characteristics'!G:G,MATCH($C1184,'Policy Characteristics'!$C:$C,0)))</f>
        <v>1</v>
      </c>
      <c r="N1184" s="233">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25">
      <c r="A1185" s="76" t="str">
        <f>IF(ISBLANK(INDEX('Policy Characteristics'!A:A,MATCH($C1185,'Policy Characteristics'!$C:$C,0))),"",INDEX('Policy Characteristics'!A:A,MATCH($C1185,'Policy Characteristics'!$C:$C,0)))</f>
        <v>Industry</v>
      </c>
      <c r="B1185" s="228"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1692</v>
      </c>
      <c r="F1185" t="s">
        <v>1272</v>
      </c>
      <c r="G1185" s="88" t="s">
        <v>1699</v>
      </c>
      <c r="H1185" s="15">
        <v>2104</v>
      </c>
      <c r="I1185" s="241" t="s">
        <v>44</v>
      </c>
      <c r="J1185" s="230"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33">
        <f>IF(ISBLANK(INDEX('Policy Characteristics'!F:F,MATCH($C1185,'Policy Characteristics'!$C:$C,0))),"",INDEX('Policy Characteristics'!F:F,MATCH($C1185,'Policy Characteristics'!$C:$C,0)))</f>
        <v>0</v>
      </c>
      <c r="M1185" s="233">
        <f>IF(ISBLANK(INDEX('Policy Characteristics'!G:G,MATCH($C1185,'Policy Characteristics'!$C:$C,0))),"",INDEX('Policy Characteristics'!G:G,MATCH($C1185,'Policy Characteristics'!$C:$C,0)))</f>
        <v>1</v>
      </c>
      <c r="N1185" s="233">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25">
      <c r="A1186" s="76" t="str">
        <f>IF(ISBLANK(INDEX('Policy Characteristics'!A:A,MATCH($C1186,'Policy Characteristics'!$C:$C,0))),"",INDEX('Policy Characteristics'!A:A,MATCH($C1186,'Policy Characteristics'!$C:$C,0)))</f>
        <v>Industry</v>
      </c>
      <c r="B1186" s="228"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1828</v>
      </c>
      <c r="F1186" t="s">
        <v>1272</v>
      </c>
      <c r="G1186" s="88" t="s">
        <v>1828</v>
      </c>
      <c r="H1186" s="15">
        <v>2105</v>
      </c>
      <c r="I1186" s="241" t="s">
        <v>43</v>
      </c>
      <c r="J1186" s="230"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33">
        <f>IF(ISBLANK(INDEX('Policy Characteristics'!F:F,MATCH($C1186,'Policy Characteristics'!$C:$C,0))),"",INDEX('Policy Characteristics'!F:F,MATCH($C1186,'Policy Characteristics'!$C:$C,0)))</f>
        <v>0</v>
      </c>
      <c r="M1186" s="233">
        <f>IF(ISBLANK(INDEX('Policy Characteristics'!G:G,MATCH($C1186,'Policy Characteristics'!$C:$C,0))),"",INDEX('Policy Characteristics'!G:G,MATCH($C1186,'Policy Characteristics'!$C:$C,0)))</f>
        <v>1</v>
      </c>
      <c r="N1186" s="233">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25">
      <c r="A1187" s="76" t="str">
        <f>IF(ISBLANK(INDEX('Policy Characteristics'!A:A,MATCH($C1187,'Policy Characteristics'!$C:$C,0))),"",INDEX('Policy Characteristics'!A:A,MATCH($C1187,'Policy Characteristics'!$C:$C,0)))</f>
        <v>Industry</v>
      </c>
      <c r="B1187" s="228"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1686</v>
      </c>
      <c r="F1187" t="s">
        <v>819</v>
      </c>
      <c r="G1187" s="88" t="s">
        <v>1693</v>
      </c>
      <c r="H1187" s="15">
        <v>2106</v>
      </c>
      <c r="I1187" s="241" t="s">
        <v>43</v>
      </c>
      <c r="J1187" s="230"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33">
        <f>IF(ISBLANK(INDEX('Policy Characteristics'!F:F,MATCH($C1187,'Policy Characteristics'!$C:$C,0))),"",INDEX('Policy Characteristics'!F:F,MATCH($C1187,'Policy Characteristics'!$C:$C,0)))</f>
        <v>0</v>
      </c>
      <c r="M1187" s="233">
        <f>IF(ISBLANK(INDEX('Policy Characteristics'!G:G,MATCH($C1187,'Policy Characteristics'!$C:$C,0))),"",INDEX('Policy Characteristics'!G:G,MATCH($C1187,'Policy Characteristics'!$C:$C,0)))</f>
        <v>1</v>
      </c>
      <c r="N1187" s="233">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25">
      <c r="A1188" s="76" t="str">
        <f>IF(ISBLANK(INDEX('Policy Characteristics'!A:A,MATCH($C1188,'Policy Characteristics'!$C:$C,0))),"",INDEX('Policy Characteristics'!A:A,MATCH($C1188,'Policy Characteristics'!$C:$C,0)))</f>
        <v>Industry</v>
      </c>
      <c r="B1188" s="228"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1687</v>
      </c>
      <c r="F1188" t="s">
        <v>819</v>
      </c>
      <c r="G1188" s="88" t="s">
        <v>1694</v>
      </c>
      <c r="H1188" s="15">
        <v>2107</v>
      </c>
      <c r="I1188" s="241" t="s">
        <v>43</v>
      </c>
      <c r="J1188" s="230"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33">
        <f>IF(ISBLANK(INDEX('Policy Characteristics'!F:F,MATCH($C1188,'Policy Characteristics'!$C:$C,0))),"",INDEX('Policy Characteristics'!F:F,MATCH($C1188,'Policy Characteristics'!$C:$C,0)))</f>
        <v>0</v>
      </c>
      <c r="M1188" s="233">
        <f>IF(ISBLANK(INDEX('Policy Characteristics'!G:G,MATCH($C1188,'Policy Characteristics'!$C:$C,0))),"",INDEX('Policy Characteristics'!G:G,MATCH($C1188,'Policy Characteristics'!$C:$C,0)))</f>
        <v>1</v>
      </c>
      <c r="N1188" s="233">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25">
      <c r="A1189" s="76" t="str">
        <f>IF(ISBLANK(INDEX('Policy Characteristics'!A:A,MATCH($C1189,'Policy Characteristics'!$C:$C,0))),"",INDEX('Policy Characteristics'!A:A,MATCH($C1189,'Policy Characteristics'!$C:$C,0)))</f>
        <v>Industry</v>
      </c>
      <c r="B1189" s="228"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1688</v>
      </c>
      <c r="F1189" t="s">
        <v>819</v>
      </c>
      <c r="G1189" s="88" t="s">
        <v>1695</v>
      </c>
      <c r="H1189" s="15">
        <v>2108</v>
      </c>
      <c r="I1189" s="241" t="s">
        <v>43</v>
      </c>
      <c r="J1189" s="230"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33">
        <f>IF(ISBLANK(INDEX('Policy Characteristics'!F:F,MATCH($C1189,'Policy Characteristics'!$C:$C,0))),"",INDEX('Policy Characteristics'!F:F,MATCH($C1189,'Policy Characteristics'!$C:$C,0)))</f>
        <v>0</v>
      </c>
      <c r="M1189" s="233">
        <f>IF(ISBLANK(INDEX('Policy Characteristics'!G:G,MATCH($C1189,'Policy Characteristics'!$C:$C,0))),"",INDEX('Policy Characteristics'!G:G,MATCH($C1189,'Policy Characteristics'!$C:$C,0)))</f>
        <v>1</v>
      </c>
      <c r="N1189" s="233">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25">
      <c r="A1190" s="76" t="str">
        <f>IF(ISBLANK(INDEX('Policy Characteristics'!A:A,MATCH($C1190,'Policy Characteristics'!$C:$C,0))),"",INDEX('Policy Characteristics'!A:A,MATCH($C1190,'Policy Characteristics'!$C:$C,0)))</f>
        <v>Industry</v>
      </c>
      <c r="B1190" s="228"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1689</v>
      </c>
      <c r="F1190" t="s">
        <v>819</v>
      </c>
      <c r="G1190" s="88" t="s">
        <v>1696</v>
      </c>
      <c r="H1190" s="15">
        <v>2109</v>
      </c>
      <c r="I1190" s="241" t="s">
        <v>43</v>
      </c>
      <c r="J1190" s="230"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33">
        <f>IF(ISBLANK(INDEX('Policy Characteristics'!F:F,MATCH($C1190,'Policy Characteristics'!$C:$C,0))),"",INDEX('Policy Characteristics'!F:F,MATCH($C1190,'Policy Characteristics'!$C:$C,0)))</f>
        <v>0</v>
      </c>
      <c r="M1190" s="233">
        <f>IF(ISBLANK(INDEX('Policy Characteristics'!G:G,MATCH($C1190,'Policy Characteristics'!$C:$C,0))),"",INDEX('Policy Characteristics'!G:G,MATCH($C1190,'Policy Characteristics'!$C:$C,0)))</f>
        <v>1</v>
      </c>
      <c r="N1190" s="233">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25">
      <c r="A1191" s="76" t="str">
        <f>IF(ISBLANK(INDEX('Policy Characteristics'!A:A,MATCH($C1191,'Policy Characteristics'!$C:$C,0))),"",INDEX('Policy Characteristics'!A:A,MATCH($C1191,'Policy Characteristics'!$C:$C,0)))</f>
        <v>Industry</v>
      </c>
      <c r="B1191" s="228"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1690</v>
      </c>
      <c r="F1191" t="s">
        <v>819</v>
      </c>
      <c r="G1191" s="88" t="s">
        <v>1697</v>
      </c>
      <c r="H1191" s="15">
        <v>2110</v>
      </c>
      <c r="I1191" s="241" t="s">
        <v>43</v>
      </c>
      <c r="J1191" s="230"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33">
        <f>IF(ISBLANK(INDEX('Policy Characteristics'!F:F,MATCH($C1191,'Policy Characteristics'!$C:$C,0))),"",INDEX('Policy Characteristics'!F:F,MATCH($C1191,'Policy Characteristics'!$C:$C,0)))</f>
        <v>0</v>
      </c>
      <c r="M1191" s="233">
        <f>IF(ISBLANK(INDEX('Policy Characteristics'!G:G,MATCH($C1191,'Policy Characteristics'!$C:$C,0))),"",INDEX('Policy Characteristics'!G:G,MATCH($C1191,'Policy Characteristics'!$C:$C,0)))</f>
        <v>1</v>
      </c>
      <c r="N1191" s="233">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25">
      <c r="A1192" s="76" t="str">
        <f>IF(ISBLANK(INDEX('Policy Characteristics'!A:A,MATCH($C1192,'Policy Characteristics'!$C:$C,0))),"",INDEX('Policy Characteristics'!A:A,MATCH($C1192,'Policy Characteristics'!$C:$C,0)))</f>
        <v>Industry</v>
      </c>
      <c r="B1192" s="228"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1691</v>
      </c>
      <c r="F1192" t="s">
        <v>819</v>
      </c>
      <c r="G1192" s="88" t="s">
        <v>1698</v>
      </c>
      <c r="H1192" s="15">
        <v>2111</v>
      </c>
      <c r="I1192" s="241" t="s">
        <v>43</v>
      </c>
      <c r="J1192" s="230"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33">
        <f>IF(ISBLANK(INDEX('Policy Characteristics'!F:F,MATCH($C1192,'Policy Characteristics'!$C:$C,0))),"",INDEX('Policy Characteristics'!F:F,MATCH($C1192,'Policy Characteristics'!$C:$C,0)))</f>
        <v>0</v>
      </c>
      <c r="M1192" s="233">
        <f>IF(ISBLANK(INDEX('Policy Characteristics'!G:G,MATCH($C1192,'Policy Characteristics'!$C:$C,0))),"",INDEX('Policy Characteristics'!G:G,MATCH($C1192,'Policy Characteristics'!$C:$C,0)))</f>
        <v>1</v>
      </c>
      <c r="N1192" s="233">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25">
      <c r="A1193" s="76" t="str">
        <f>IF(ISBLANK(INDEX('Policy Characteristics'!A:A,MATCH($C1193,'Policy Characteristics'!$C:$C,0))),"",INDEX('Policy Characteristics'!A:A,MATCH($C1193,'Policy Characteristics'!$C:$C,0)))</f>
        <v>Industry</v>
      </c>
      <c r="B1193" s="228"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1692</v>
      </c>
      <c r="F1193" t="s">
        <v>819</v>
      </c>
      <c r="G1193" s="88" t="s">
        <v>1699</v>
      </c>
      <c r="H1193" s="15">
        <v>2112</v>
      </c>
      <c r="I1193" s="241" t="s">
        <v>44</v>
      </c>
      <c r="J1193" s="230"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33">
        <f>IF(ISBLANK(INDEX('Policy Characteristics'!F:F,MATCH($C1193,'Policy Characteristics'!$C:$C,0))),"",INDEX('Policy Characteristics'!F:F,MATCH($C1193,'Policy Characteristics'!$C:$C,0)))</f>
        <v>0</v>
      </c>
      <c r="M1193" s="233">
        <f>IF(ISBLANK(INDEX('Policy Characteristics'!G:G,MATCH($C1193,'Policy Characteristics'!$C:$C,0))),"",INDEX('Policy Characteristics'!G:G,MATCH($C1193,'Policy Characteristics'!$C:$C,0)))</f>
        <v>1</v>
      </c>
      <c r="N1193" s="233">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25">
      <c r="A1194" s="76" t="str">
        <f>IF(ISBLANK(INDEX('Policy Characteristics'!A:A,MATCH($C1194,'Policy Characteristics'!$C:$C,0))),"",INDEX('Policy Characteristics'!A:A,MATCH($C1194,'Policy Characteristics'!$C:$C,0)))</f>
        <v>Industry</v>
      </c>
      <c r="B1194" s="228"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1828</v>
      </c>
      <c r="F1194" t="s">
        <v>819</v>
      </c>
      <c r="G1194" s="88" t="s">
        <v>1828</v>
      </c>
      <c r="H1194" s="15">
        <v>2113</v>
      </c>
      <c r="I1194" s="241" t="s">
        <v>43</v>
      </c>
      <c r="J1194" s="230"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33">
        <f>IF(ISBLANK(INDEX('Policy Characteristics'!F:F,MATCH($C1194,'Policy Characteristics'!$C:$C,0))),"",INDEX('Policy Characteristics'!F:F,MATCH($C1194,'Policy Characteristics'!$C:$C,0)))</f>
        <v>0</v>
      </c>
      <c r="M1194" s="233">
        <f>IF(ISBLANK(INDEX('Policy Characteristics'!G:G,MATCH($C1194,'Policy Characteristics'!$C:$C,0))),"",INDEX('Policy Characteristics'!G:G,MATCH($C1194,'Policy Characteristics'!$C:$C,0)))</f>
        <v>1</v>
      </c>
      <c r="N1194" s="233">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25">
      <c r="A1195" s="76" t="str">
        <f>IF(ISBLANK(INDEX('Policy Characteristics'!A:A,MATCH($C1195,'Policy Characteristics'!$C:$C,0))),"",INDEX('Policy Characteristics'!A:A,MATCH($C1195,'Policy Characteristics'!$C:$C,0)))</f>
        <v>Industry</v>
      </c>
      <c r="B1195" s="228"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1686</v>
      </c>
      <c r="F1195" t="s">
        <v>1273</v>
      </c>
      <c r="G1195" s="88" t="s">
        <v>1693</v>
      </c>
      <c r="H1195" s="15">
        <v>2114</v>
      </c>
      <c r="I1195" s="241" t="s">
        <v>43</v>
      </c>
      <c r="J1195" s="230"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33">
        <f>IF(ISBLANK(INDEX('Policy Characteristics'!F:F,MATCH($C1195,'Policy Characteristics'!$C:$C,0))),"",INDEX('Policy Characteristics'!F:F,MATCH($C1195,'Policy Characteristics'!$C:$C,0)))</f>
        <v>0</v>
      </c>
      <c r="M1195" s="233">
        <f>IF(ISBLANK(INDEX('Policy Characteristics'!G:G,MATCH($C1195,'Policy Characteristics'!$C:$C,0))),"",INDEX('Policy Characteristics'!G:G,MATCH($C1195,'Policy Characteristics'!$C:$C,0)))</f>
        <v>1</v>
      </c>
      <c r="N1195" s="233">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25">
      <c r="A1196" s="76" t="str">
        <f>IF(ISBLANK(INDEX('Policy Characteristics'!A:A,MATCH($C1196,'Policy Characteristics'!$C:$C,0))),"",INDEX('Policy Characteristics'!A:A,MATCH($C1196,'Policy Characteristics'!$C:$C,0)))</f>
        <v>Industry</v>
      </c>
      <c r="B1196" s="228"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1687</v>
      </c>
      <c r="F1196" t="s">
        <v>1273</v>
      </c>
      <c r="G1196" s="88" t="s">
        <v>1694</v>
      </c>
      <c r="H1196" s="15">
        <v>2115</v>
      </c>
      <c r="I1196" s="241" t="s">
        <v>43</v>
      </c>
      <c r="J1196" s="230"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33">
        <f>IF(ISBLANK(INDEX('Policy Characteristics'!F:F,MATCH($C1196,'Policy Characteristics'!$C:$C,0))),"",INDEX('Policy Characteristics'!F:F,MATCH($C1196,'Policy Characteristics'!$C:$C,0)))</f>
        <v>0</v>
      </c>
      <c r="M1196" s="233">
        <f>IF(ISBLANK(INDEX('Policy Characteristics'!G:G,MATCH($C1196,'Policy Characteristics'!$C:$C,0))),"",INDEX('Policy Characteristics'!G:G,MATCH($C1196,'Policy Characteristics'!$C:$C,0)))</f>
        <v>1</v>
      </c>
      <c r="N1196" s="233">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25">
      <c r="A1197" s="76" t="str">
        <f>IF(ISBLANK(INDEX('Policy Characteristics'!A:A,MATCH($C1197,'Policy Characteristics'!$C:$C,0))),"",INDEX('Policy Characteristics'!A:A,MATCH($C1197,'Policy Characteristics'!$C:$C,0)))</f>
        <v>Industry</v>
      </c>
      <c r="B1197" s="228"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1688</v>
      </c>
      <c r="F1197" t="s">
        <v>1273</v>
      </c>
      <c r="G1197" s="88" t="s">
        <v>1695</v>
      </c>
      <c r="H1197" s="15">
        <v>2116</v>
      </c>
      <c r="I1197" s="241" t="s">
        <v>43</v>
      </c>
      <c r="J1197" s="230"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33">
        <f>IF(ISBLANK(INDEX('Policy Characteristics'!F:F,MATCH($C1197,'Policy Characteristics'!$C:$C,0))),"",INDEX('Policy Characteristics'!F:F,MATCH($C1197,'Policy Characteristics'!$C:$C,0)))</f>
        <v>0</v>
      </c>
      <c r="M1197" s="233">
        <f>IF(ISBLANK(INDEX('Policy Characteristics'!G:G,MATCH($C1197,'Policy Characteristics'!$C:$C,0))),"",INDEX('Policy Characteristics'!G:G,MATCH($C1197,'Policy Characteristics'!$C:$C,0)))</f>
        <v>1</v>
      </c>
      <c r="N1197" s="233">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25">
      <c r="A1198" s="76" t="str">
        <f>IF(ISBLANK(INDEX('Policy Characteristics'!A:A,MATCH($C1198,'Policy Characteristics'!$C:$C,0))),"",INDEX('Policy Characteristics'!A:A,MATCH($C1198,'Policy Characteristics'!$C:$C,0)))</f>
        <v>Industry</v>
      </c>
      <c r="B1198" s="228"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1689</v>
      </c>
      <c r="F1198" t="s">
        <v>1273</v>
      </c>
      <c r="G1198" s="88" t="s">
        <v>1696</v>
      </c>
      <c r="H1198" s="15">
        <v>2117</v>
      </c>
      <c r="I1198" s="241" t="s">
        <v>43</v>
      </c>
      <c r="J1198" s="230"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33">
        <f>IF(ISBLANK(INDEX('Policy Characteristics'!F:F,MATCH($C1198,'Policy Characteristics'!$C:$C,0))),"",INDEX('Policy Characteristics'!F:F,MATCH($C1198,'Policy Characteristics'!$C:$C,0)))</f>
        <v>0</v>
      </c>
      <c r="M1198" s="233">
        <f>IF(ISBLANK(INDEX('Policy Characteristics'!G:G,MATCH($C1198,'Policy Characteristics'!$C:$C,0))),"",INDEX('Policy Characteristics'!G:G,MATCH($C1198,'Policy Characteristics'!$C:$C,0)))</f>
        <v>1</v>
      </c>
      <c r="N1198" s="233">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25">
      <c r="A1199" s="76" t="str">
        <f>IF(ISBLANK(INDEX('Policy Characteristics'!A:A,MATCH($C1199,'Policy Characteristics'!$C:$C,0))),"",INDEX('Policy Characteristics'!A:A,MATCH($C1199,'Policy Characteristics'!$C:$C,0)))</f>
        <v>Industry</v>
      </c>
      <c r="B1199" s="228"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1690</v>
      </c>
      <c r="F1199" t="s">
        <v>1273</v>
      </c>
      <c r="G1199" s="88" t="s">
        <v>1697</v>
      </c>
      <c r="H1199" s="15">
        <v>2118</v>
      </c>
      <c r="I1199" s="241" t="s">
        <v>44</v>
      </c>
      <c r="J1199" s="230"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33">
        <f>IF(ISBLANK(INDEX('Policy Characteristics'!F:F,MATCH($C1199,'Policy Characteristics'!$C:$C,0))),"",INDEX('Policy Characteristics'!F:F,MATCH($C1199,'Policy Characteristics'!$C:$C,0)))</f>
        <v>0</v>
      </c>
      <c r="M1199" s="233">
        <f>IF(ISBLANK(INDEX('Policy Characteristics'!G:G,MATCH($C1199,'Policy Characteristics'!$C:$C,0))),"",INDEX('Policy Characteristics'!G:G,MATCH($C1199,'Policy Characteristics'!$C:$C,0)))</f>
        <v>1</v>
      </c>
      <c r="N1199" s="233">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25">
      <c r="A1200" s="76" t="str">
        <f>IF(ISBLANK(INDEX('Policy Characteristics'!A:A,MATCH($C1200,'Policy Characteristics'!$C:$C,0))),"",INDEX('Policy Characteristics'!A:A,MATCH($C1200,'Policy Characteristics'!$C:$C,0)))</f>
        <v>Industry</v>
      </c>
      <c r="B1200" s="228"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1691</v>
      </c>
      <c r="F1200" t="s">
        <v>1273</v>
      </c>
      <c r="G1200" s="88" t="s">
        <v>1698</v>
      </c>
      <c r="H1200" s="15">
        <v>2119</v>
      </c>
      <c r="I1200" s="241" t="s">
        <v>44</v>
      </c>
      <c r="J1200" s="230"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33">
        <f>IF(ISBLANK(INDEX('Policy Characteristics'!F:F,MATCH($C1200,'Policy Characteristics'!$C:$C,0))),"",INDEX('Policy Characteristics'!F:F,MATCH($C1200,'Policy Characteristics'!$C:$C,0)))</f>
        <v>0</v>
      </c>
      <c r="M1200" s="233">
        <f>IF(ISBLANK(INDEX('Policy Characteristics'!G:G,MATCH($C1200,'Policy Characteristics'!$C:$C,0))),"",INDEX('Policy Characteristics'!G:G,MATCH($C1200,'Policy Characteristics'!$C:$C,0)))</f>
        <v>1</v>
      </c>
      <c r="N1200" s="233">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25">
      <c r="A1201" s="76" t="str">
        <f>IF(ISBLANK(INDEX('Policy Characteristics'!A:A,MATCH($C1201,'Policy Characteristics'!$C:$C,0))),"",INDEX('Policy Characteristics'!A:A,MATCH($C1201,'Policy Characteristics'!$C:$C,0)))</f>
        <v>Industry</v>
      </c>
      <c r="B1201" s="228"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1692</v>
      </c>
      <c r="F1201" t="s">
        <v>1273</v>
      </c>
      <c r="G1201" s="88" t="s">
        <v>1699</v>
      </c>
      <c r="H1201" s="15">
        <v>2120</v>
      </c>
      <c r="I1201" s="241" t="s">
        <v>44</v>
      </c>
      <c r="J1201" s="230"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33">
        <f>IF(ISBLANK(INDEX('Policy Characteristics'!F:F,MATCH($C1201,'Policy Characteristics'!$C:$C,0))),"",INDEX('Policy Characteristics'!F:F,MATCH($C1201,'Policy Characteristics'!$C:$C,0)))</f>
        <v>0</v>
      </c>
      <c r="M1201" s="233">
        <f>IF(ISBLANK(INDEX('Policy Characteristics'!G:G,MATCH($C1201,'Policy Characteristics'!$C:$C,0))),"",INDEX('Policy Characteristics'!G:G,MATCH($C1201,'Policy Characteristics'!$C:$C,0)))</f>
        <v>1</v>
      </c>
      <c r="N1201" s="233">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25">
      <c r="A1202" s="76" t="str">
        <f>IF(ISBLANK(INDEX('Policy Characteristics'!A:A,MATCH($C1202,'Policy Characteristics'!$C:$C,0))),"",INDEX('Policy Characteristics'!A:A,MATCH($C1202,'Policy Characteristics'!$C:$C,0)))</f>
        <v>Industry</v>
      </c>
      <c r="B1202" s="228"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1828</v>
      </c>
      <c r="F1202" t="s">
        <v>1273</v>
      </c>
      <c r="G1202" s="88" t="s">
        <v>1828</v>
      </c>
      <c r="H1202" s="15">
        <v>2121</v>
      </c>
      <c r="I1202" s="241" t="s">
        <v>44</v>
      </c>
      <c r="J1202" s="230"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33">
        <f>IF(ISBLANK(INDEX('Policy Characteristics'!F:F,MATCH($C1202,'Policy Characteristics'!$C:$C,0))),"",INDEX('Policy Characteristics'!F:F,MATCH($C1202,'Policy Characteristics'!$C:$C,0)))</f>
        <v>0</v>
      </c>
      <c r="M1202" s="233">
        <f>IF(ISBLANK(INDEX('Policy Characteristics'!G:G,MATCH($C1202,'Policy Characteristics'!$C:$C,0))),"",INDEX('Policy Characteristics'!G:G,MATCH($C1202,'Policy Characteristics'!$C:$C,0)))</f>
        <v>1</v>
      </c>
      <c r="N1202" s="233">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25">
      <c r="A1203" s="76" t="str">
        <f>IF(ISBLANK(INDEX('Policy Characteristics'!A:A,MATCH($C1203,'Policy Characteristics'!$C:$C,0))),"",INDEX('Policy Characteristics'!A:A,MATCH($C1203,'Policy Characteristics'!$C:$C,0)))</f>
        <v>Industry</v>
      </c>
      <c r="B1203" s="228"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1686</v>
      </c>
      <c r="F1203" t="s">
        <v>1274</v>
      </c>
      <c r="G1203" s="88" t="s">
        <v>1693</v>
      </c>
      <c r="H1203" s="15">
        <v>2122</v>
      </c>
      <c r="I1203" s="241" t="s">
        <v>44</v>
      </c>
      <c r="J1203" s="230"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33">
        <f>IF(ISBLANK(INDEX('Policy Characteristics'!F:F,MATCH($C1203,'Policy Characteristics'!$C:$C,0))),"",INDEX('Policy Characteristics'!F:F,MATCH($C1203,'Policy Characteristics'!$C:$C,0)))</f>
        <v>0</v>
      </c>
      <c r="M1203" s="233">
        <f>IF(ISBLANK(INDEX('Policy Characteristics'!G:G,MATCH($C1203,'Policy Characteristics'!$C:$C,0))),"",INDEX('Policy Characteristics'!G:G,MATCH($C1203,'Policy Characteristics'!$C:$C,0)))</f>
        <v>1</v>
      </c>
      <c r="N1203" s="233">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25">
      <c r="A1204" s="76" t="str">
        <f>IF(ISBLANK(INDEX('Policy Characteristics'!A:A,MATCH($C1204,'Policy Characteristics'!$C:$C,0))),"",INDEX('Policy Characteristics'!A:A,MATCH($C1204,'Policy Characteristics'!$C:$C,0)))</f>
        <v>Industry</v>
      </c>
      <c r="B1204" s="228"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1687</v>
      </c>
      <c r="F1204" t="s">
        <v>1274</v>
      </c>
      <c r="G1204" s="88" t="s">
        <v>1694</v>
      </c>
      <c r="H1204" s="15">
        <v>2123</v>
      </c>
      <c r="I1204" s="241" t="s">
        <v>44</v>
      </c>
      <c r="J1204" s="230"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33">
        <f>IF(ISBLANK(INDEX('Policy Characteristics'!F:F,MATCH($C1204,'Policy Characteristics'!$C:$C,0))),"",INDEX('Policy Characteristics'!F:F,MATCH($C1204,'Policy Characteristics'!$C:$C,0)))</f>
        <v>0</v>
      </c>
      <c r="M1204" s="233">
        <f>IF(ISBLANK(INDEX('Policy Characteristics'!G:G,MATCH($C1204,'Policy Characteristics'!$C:$C,0))),"",INDEX('Policy Characteristics'!G:G,MATCH($C1204,'Policy Characteristics'!$C:$C,0)))</f>
        <v>1</v>
      </c>
      <c r="N1204" s="233">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25">
      <c r="A1205" s="76" t="str">
        <f>IF(ISBLANK(INDEX('Policy Characteristics'!A:A,MATCH($C1205,'Policy Characteristics'!$C:$C,0))),"",INDEX('Policy Characteristics'!A:A,MATCH($C1205,'Policy Characteristics'!$C:$C,0)))</f>
        <v>Industry</v>
      </c>
      <c r="B1205" s="228"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1688</v>
      </c>
      <c r="F1205" t="s">
        <v>1274</v>
      </c>
      <c r="G1205" s="88" t="s">
        <v>1695</v>
      </c>
      <c r="H1205" s="15">
        <v>2124</v>
      </c>
      <c r="I1205" s="241" t="s">
        <v>44</v>
      </c>
      <c r="J1205" s="230"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33">
        <f>IF(ISBLANK(INDEX('Policy Characteristics'!F:F,MATCH($C1205,'Policy Characteristics'!$C:$C,0))),"",INDEX('Policy Characteristics'!F:F,MATCH($C1205,'Policy Characteristics'!$C:$C,0)))</f>
        <v>0</v>
      </c>
      <c r="M1205" s="233">
        <f>IF(ISBLANK(INDEX('Policy Characteristics'!G:G,MATCH($C1205,'Policy Characteristics'!$C:$C,0))),"",INDEX('Policy Characteristics'!G:G,MATCH($C1205,'Policy Characteristics'!$C:$C,0)))</f>
        <v>1</v>
      </c>
      <c r="N1205" s="233">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25">
      <c r="A1206" s="76" t="str">
        <f>IF(ISBLANK(INDEX('Policy Characteristics'!A:A,MATCH($C1206,'Policy Characteristics'!$C:$C,0))),"",INDEX('Policy Characteristics'!A:A,MATCH($C1206,'Policy Characteristics'!$C:$C,0)))</f>
        <v>Industry</v>
      </c>
      <c r="B1206" s="228"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1689</v>
      </c>
      <c r="F1206" t="s">
        <v>1274</v>
      </c>
      <c r="G1206" s="88" t="s">
        <v>1696</v>
      </c>
      <c r="H1206" s="15">
        <v>2125</v>
      </c>
      <c r="I1206" s="241" t="s">
        <v>43</v>
      </c>
      <c r="J1206" s="230"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33">
        <f>IF(ISBLANK(INDEX('Policy Characteristics'!F:F,MATCH($C1206,'Policy Characteristics'!$C:$C,0))),"",INDEX('Policy Characteristics'!F:F,MATCH($C1206,'Policy Characteristics'!$C:$C,0)))</f>
        <v>0</v>
      </c>
      <c r="M1206" s="233">
        <f>IF(ISBLANK(INDEX('Policy Characteristics'!G:G,MATCH($C1206,'Policy Characteristics'!$C:$C,0))),"",INDEX('Policy Characteristics'!G:G,MATCH($C1206,'Policy Characteristics'!$C:$C,0)))</f>
        <v>1</v>
      </c>
      <c r="N1206" s="233">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25">
      <c r="A1207" s="76" t="str">
        <f>IF(ISBLANK(INDEX('Policy Characteristics'!A:A,MATCH($C1207,'Policy Characteristics'!$C:$C,0))),"",INDEX('Policy Characteristics'!A:A,MATCH($C1207,'Policy Characteristics'!$C:$C,0)))</f>
        <v>Industry</v>
      </c>
      <c r="B1207" s="228"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1690</v>
      </c>
      <c r="F1207" t="s">
        <v>1274</v>
      </c>
      <c r="G1207" s="88" t="s">
        <v>1697</v>
      </c>
      <c r="H1207" s="15">
        <v>2126</v>
      </c>
      <c r="I1207" s="241" t="s">
        <v>44</v>
      </c>
      <c r="J1207" s="230"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33">
        <f>IF(ISBLANK(INDEX('Policy Characteristics'!F:F,MATCH($C1207,'Policy Characteristics'!$C:$C,0))),"",INDEX('Policy Characteristics'!F:F,MATCH($C1207,'Policy Characteristics'!$C:$C,0)))</f>
        <v>0</v>
      </c>
      <c r="M1207" s="233">
        <f>IF(ISBLANK(INDEX('Policy Characteristics'!G:G,MATCH($C1207,'Policy Characteristics'!$C:$C,0))),"",INDEX('Policy Characteristics'!G:G,MATCH($C1207,'Policy Characteristics'!$C:$C,0)))</f>
        <v>1</v>
      </c>
      <c r="N1207" s="233">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25">
      <c r="A1208" s="76" t="str">
        <f>IF(ISBLANK(INDEX('Policy Characteristics'!A:A,MATCH($C1208,'Policy Characteristics'!$C:$C,0))),"",INDEX('Policy Characteristics'!A:A,MATCH($C1208,'Policy Characteristics'!$C:$C,0)))</f>
        <v>Industry</v>
      </c>
      <c r="B1208" s="228"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1691</v>
      </c>
      <c r="F1208" t="s">
        <v>1274</v>
      </c>
      <c r="G1208" s="88" t="s">
        <v>1698</v>
      </c>
      <c r="H1208" s="15">
        <v>2127</v>
      </c>
      <c r="I1208" s="241" t="s">
        <v>43</v>
      </c>
      <c r="J1208" s="230"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33">
        <f>IF(ISBLANK(INDEX('Policy Characteristics'!F:F,MATCH($C1208,'Policy Characteristics'!$C:$C,0))),"",INDEX('Policy Characteristics'!F:F,MATCH($C1208,'Policy Characteristics'!$C:$C,0)))</f>
        <v>0</v>
      </c>
      <c r="M1208" s="233">
        <f>IF(ISBLANK(INDEX('Policy Characteristics'!G:G,MATCH($C1208,'Policy Characteristics'!$C:$C,0))),"",INDEX('Policy Characteristics'!G:G,MATCH($C1208,'Policy Characteristics'!$C:$C,0)))</f>
        <v>1</v>
      </c>
      <c r="N1208" s="233">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25">
      <c r="A1209" s="76" t="str">
        <f>IF(ISBLANK(INDEX('Policy Characteristics'!A:A,MATCH($C1209,'Policy Characteristics'!$C:$C,0))),"",INDEX('Policy Characteristics'!A:A,MATCH($C1209,'Policy Characteristics'!$C:$C,0)))</f>
        <v>Industry</v>
      </c>
      <c r="B1209" s="228"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1692</v>
      </c>
      <c r="F1209" t="s">
        <v>1274</v>
      </c>
      <c r="G1209" s="88" t="s">
        <v>1699</v>
      </c>
      <c r="H1209" s="15">
        <v>2128</v>
      </c>
      <c r="I1209" s="241" t="s">
        <v>44</v>
      </c>
      <c r="J1209" s="230"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33">
        <f>IF(ISBLANK(INDEX('Policy Characteristics'!F:F,MATCH($C1209,'Policy Characteristics'!$C:$C,0))),"",INDEX('Policy Characteristics'!F:F,MATCH($C1209,'Policy Characteristics'!$C:$C,0)))</f>
        <v>0</v>
      </c>
      <c r="M1209" s="233">
        <f>IF(ISBLANK(INDEX('Policy Characteristics'!G:G,MATCH($C1209,'Policy Characteristics'!$C:$C,0))),"",INDEX('Policy Characteristics'!G:G,MATCH($C1209,'Policy Characteristics'!$C:$C,0)))</f>
        <v>1</v>
      </c>
      <c r="N1209" s="233">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25">
      <c r="A1210" s="76" t="str">
        <f>IF(ISBLANK(INDEX('Policy Characteristics'!A:A,MATCH($C1210,'Policy Characteristics'!$C:$C,0))),"",INDEX('Policy Characteristics'!A:A,MATCH($C1210,'Policy Characteristics'!$C:$C,0)))</f>
        <v>Industry</v>
      </c>
      <c r="B1210" s="228"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1828</v>
      </c>
      <c r="F1210" t="s">
        <v>1274</v>
      </c>
      <c r="G1210" s="88" t="s">
        <v>1828</v>
      </c>
      <c r="H1210" s="15">
        <v>2129</v>
      </c>
      <c r="I1210" s="241" t="s">
        <v>44</v>
      </c>
      <c r="J1210" s="230"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33">
        <f>IF(ISBLANK(INDEX('Policy Characteristics'!F:F,MATCH($C1210,'Policy Characteristics'!$C:$C,0))),"",INDEX('Policy Characteristics'!F:F,MATCH($C1210,'Policy Characteristics'!$C:$C,0)))</f>
        <v>0</v>
      </c>
      <c r="M1210" s="233">
        <f>IF(ISBLANK(INDEX('Policy Characteristics'!G:G,MATCH($C1210,'Policy Characteristics'!$C:$C,0))),"",INDEX('Policy Characteristics'!G:G,MATCH($C1210,'Policy Characteristics'!$C:$C,0)))</f>
        <v>1</v>
      </c>
      <c r="N1210" s="233">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25">
      <c r="A1211" s="76" t="str">
        <f>IF(ISBLANK(INDEX('Policy Characteristics'!A:A,MATCH($C1211,'Policy Characteristics'!$C:$C,0))),"",INDEX('Policy Characteristics'!A:A,MATCH($C1211,'Policy Characteristics'!$C:$C,0)))</f>
        <v>Industry</v>
      </c>
      <c r="B1211" s="228"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1686</v>
      </c>
      <c r="F1211" t="s">
        <v>1275</v>
      </c>
      <c r="G1211" s="88" t="s">
        <v>1693</v>
      </c>
      <c r="H1211" s="15">
        <v>2130</v>
      </c>
      <c r="I1211" s="241" t="s">
        <v>43</v>
      </c>
      <c r="J1211" s="230"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33">
        <f>IF(ISBLANK(INDEX('Policy Characteristics'!F:F,MATCH($C1211,'Policy Characteristics'!$C:$C,0))),"",INDEX('Policy Characteristics'!F:F,MATCH($C1211,'Policy Characteristics'!$C:$C,0)))</f>
        <v>0</v>
      </c>
      <c r="M1211" s="233">
        <f>IF(ISBLANK(INDEX('Policy Characteristics'!G:G,MATCH($C1211,'Policy Characteristics'!$C:$C,0))),"",INDEX('Policy Characteristics'!G:G,MATCH($C1211,'Policy Characteristics'!$C:$C,0)))</f>
        <v>1</v>
      </c>
      <c r="N1211" s="233">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25">
      <c r="A1212" s="76" t="str">
        <f>IF(ISBLANK(INDEX('Policy Characteristics'!A:A,MATCH($C1212,'Policy Characteristics'!$C:$C,0))),"",INDEX('Policy Characteristics'!A:A,MATCH($C1212,'Policy Characteristics'!$C:$C,0)))</f>
        <v>Industry</v>
      </c>
      <c r="B1212" s="228"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1687</v>
      </c>
      <c r="F1212" t="s">
        <v>1275</v>
      </c>
      <c r="G1212" s="88" t="s">
        <v>1694</v>
      </c>
      <c r="H1212" s="15">
        <v>2131</v>
      </c>
      <c r="I1212" s="241" t="s">
        <v>43</v>
      </c>
      <c r="J1212" s="230"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33">
        <f>IF(ISBLANK(INDEX('Policy Characteristics'!F:F,MATCH($C1212,'Policy Characteristics'!$C:$C,0))),"",INDEX('Policy Characteristics'!F:F,MATCH($C1212,'Policy Characteristics'!$C:$C,0)))</f>
        <v>0</v>
      </c>
      <c r="M1212" s="233">
        <f>IF(ISBLANK(INDEX('Policy Characteristics'!G:G,MATCH($C1212,'Policy Characteristics'!$C:$C,0))),"",INDEX('Policy Characteristics'!G:G,MATCH($C1212,'Policy Characteristics'!$C:$C,0)))</f>
        <v>1</v>
      </c>
      <c r="N1212" s="233">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25">
      <c r="A1213" s="76" t="str">
        <f>IF(ISBLANK(INDEX('Policy Characteristics'!A:A,MATCH($C1213,'Policy Characteristics'!$C:$C,0))),"",INDEX('Policy Characteristics'!A:A,MATCH($C1213,'Policy Characteristics'!$C:$C,0)))</f>
        <v>Industry</v>
      </c>
      <c r="B1213" s="228"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1688</v>
      </c>
      <c r="F1213" t="s">
        <v>1275</v>
      </c>
      <c r="G1213" s="88" t="s">
        <v>1695</v>
      </c>
      <c r="H1213" s="15">
        <v>2132</v>
      </c>
      <c r="I1213" s="241" t="s">
        <v>43</v>
      </c>
      <c r="J1213" s="230"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33">
        <f>IF(ISBLANK(INDEX('Policy Characteristics'!F:F,MATCH($C1213,'Policy Characteristics'!$C:$C,0))),"",INDEX('Policy Characteristics'!F:F,MATCH($C1213,'Policy Characteristics'!$C:$C,0)))</f>
        <v>0</v>
      </c>
      <c r="M1213" s="233">
        <f>IF(ISBLANK(INDEX('Policy Characteristics'!G:G,MATCH($C1213,'Policy Characteristics'!$C:$C,0))),"",INDEX('Policy Characteristics'!G:G,MATCH($C1213,'Policy Characteristics'!$C:$C,0)))</f>
        <v>1</v>
      </c>
      <c r="N1213" s="233">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25">
      <c r="A1214" s="76" t="str">
        <f>IF(ISBLANK(INDEX('Policy Characteristics'!A:A,MATCH($C1214,'Policy Characteristics'!$C:$C,0))),"",INDEX('Policy Characteristics'!A:A,MATCH($C1214,'Policy Characteristics'!$C:$C,0)))</f>
        <v>Industry</v>
      </c>
      <c r="B1214" s="228"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1689</v>
      </c>
      <c r="F1214" t="s">
        <v>1275</v>
      </c>
      <c r="G1214" s="88" t="s">
        <v>1696</v>
      </c>
      <c r="H1214" s="15">
        <v>2133</v>
      </c>
      <c r="I1214" s="241" t="s">
        <v>43</v>
      </c>
      <c r="J1214" s="230"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33">
        <f>IF(ISBLANK(INDEX('Policy Characteristics'!F:F,MATCH($C1214,'Policy Characteristics'!$C:$C,0))),"",INDEX('Policy Characteristics'!F:F,MATCH($C1214,'Policy Characteristics'!$C:$C,0)))</f>
        <v>0</v>
      </c>
      <c r="M1214" s="233">
        <f>IF(ISBLANK(INDEX('Policy Characteristics'!G:G,MATCH($C1214,'Policy Characteristics'!$C:$C,0))),"",INDEX('Policy Characteristics'!G:G,MATCH($C1214,'Policy Characteristics'!$C:$C,0)))</f>
        <v>1</v>
      </c>
      <c r="N1214" s="233">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25">
      <c r="A1215" s="76" t="str">
        <f>IF(ISBLANK(INDEX('Policy Characteristics'!A:A,MATCH($C1215,'Policy Characteristics'!$C:$C,0))),"",INDEX('Policy Characteristics'!A:A,MATCH($C1215,'Policy Characteristics'!$C:$C,0)))</f>
        <v>Industry</v>
      </c>
      <c r="B1215" s="228"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1690</v>
      </c>
      <c r="F1215" t="s">
        <v>1275</v>
      </c>
      <c r="G1215" s="88" t="s">
        <v>1697</v>
      </c>
      <c r="H1215" s="15">
        <v>2134</v>
      </c>
      <c r="I1215" s="241" t="s">
        <v>43</v>
      </c>
      <c r="J1215" s="230"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33">
        <f>IF(ISBLANK(INDEX('Policy Characteristics'!F:F,MATCH($C1215,'Policy Characteristics'!$C:$C,0))),"",INDEX('Policy Characteristics'!F:F,MATCH($C1215,'Policy Characteristics'!$C:$C,0)))</f>
        <v>0</v>
      </c>
      <c r="M1215" s="233">
        <f>IF(ISBLANK(INDEX('Policy Characteristics'!G:G,MATCH($C1215,'Policy Characteristics'!$C:$C,0))),"",INDEX('Policy Characteristics'!G:G,MATCH($C1215,'Policy Characteristics'!$C:$C,0)))</f>
        <v>1</v>
      </c>
      <c r="N1215" s="233">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25">
      <c r="A1216" s="76" t="str">
        <f>IF(ISBLANK(INDEX('Policy Characteristics'!A:A,MATCH($C1216,'Policy Characteristics'!$C:$C,0))),"",INDEX('Policy Characteristics'!A:A,MATCH($C1216,'Policy Characteristics'!$C:$C,0)))</f>
        <v>Industry</v>
      </c>
      <c r="B1216" s="228"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1691</v>
      </c>
      <c r="F1216" t="s">
        <v>1275</v>
      </c>
      <c r="G1216" s="88" t="s">
        <v>1698</v>
      </c>
      <c r="H1216" s="15">
        <v>2135</v>
      </c>
      <c r="I1216" s="241" t="s">
        <v>43</v>
      </c>
      <c r="J1216" s="230"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33">
        <f>IF(ISBLANK(INDEX('Policy Characteristics'!F:F,MATCH($C1216,'Policy Characteristics'!$C:$C,0))),"",INDEX('Policy Characteristics'!F:F,MATCH($C1216,'Policy Characteristics'!$C:$C,0)))</f>
        <v>0</v>
      </c>
      <c r="M1216" s="233">
        <f>IF(ISBLANK(INDEX('Policy Characteristics'!G:G,MATCH($C1216,'Policy Characteristics'!$C:$C,0))),"",INDEX('Policy Characteristics'!G:G,MATCH($C1216,'Policy Characteristics'!$C:$C,0)))</f>
        <v>1</v>
      </c>
      <c r="N1216" s="233">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25">
      <c r="A1217" s="76" t="str">
        <f>IF(ISBLANK(INDEX('Policy Characteristics'!A:A,MATCH($C1217,'Policy Characteristics'!$C:$C,0))),"",INDEX('Policy Characteristics'!A:A,MATCH($C1217,'Policy Characteristics'!$C:$C,0)))</f>
        <v>Industry</v>
      </c>
      <c r="B1217" s="228"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1692</v>
      </c>
      <c r="F1217" t="s">
        <v>1275</v>
      </c>
      <c r="G1217" s="88" t="s">
        <v>1699</v>
      </c>
      <c r="H1217" s="15">
        <v>2136</v>
      </c>
      <c r="I1217" s="241" t="s">
        <v>44</v>
      </c>
      <c r="J1217" s="230"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33">
        <f>IF(ISBLANK(INDEX('Policy Characteristics'!F:F,MATCH($C1217,'Policy Characteristics'!$C:$C,0))),"",INDEX('Policy Characteristics'!F:F,MATCH($C1217,'Policy Characteristics'!$C:$C,0)))</f>
        <v>0</v>
      </c>
      <c r="M1217" s="233">
        <f>IF(ISBLANK(INDEX('Policy Characteristics'!G:G,MATCH($C1217,'Policy Characteristics'!$C:$C,0))),"",INDEX('Policy Characteristics'!G:G,MATCH($C1217,'Policy Characteristics'!$C:$C,0)))</f>
        <v>1</v>
      </c>
      <c r="N1217" s="233">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25">
      <c r="A1218" s="76" t="str">
        <f>IF(ISBLANK(INDEX('Policy Characteristics'!A:A,MATCH($C1218,'Policy Characteristics'!$C:$C,0))),"",INDEX('Policy Characteristics'!A:A,MATCH($C1218,'Policy Characteristics'!$C:$C,0)))</f>
        <v>Industry</v>
      </c>
      <c r="B1218" s="228"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1828</v>
      </c>
      <c r="F1218" t="s">
        <v>1275</v>
      </c>
      <c r="G1218" s="88" t="s">
        <v>1828</v>
      </c>
      <c r="H1218" s="15">
        <v>2137</v>
      </c>
      <c r="I1218" s="241" t="s">
        <v>44</v>
      </c>
      <c r="J1218" s="230"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33">
        <f>IF(ISBLANK(INDEX('Policy Characteristics'!F:F,MATCH($C1218,'Policy Characteristics'!$C:$C,0))),"",INDEX('Policy Characteristics'!F:F,MATCH($C1218,'Policy Characteristics'!$C:$C,0)))</f>
        <v>0</v>
      </c>
      <c r="M1218" s="233">
        <f>IF(ISBLANK(INDEX('Policy Characteristics'!G:G,MATCH($C1218,'Policy Characteristics'!$C:$C,0))),"",INDEX('Policy Characteristics'!G:G,MATCH($C1218,'Policy Characteristics'!$C:$C,0)))</f>
        <v>1</v>
      </c>
      <c r="N1218" s="233">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25">
      <c r="A1219" s="76" t="str">
        <f>IF(ISBLANK(INDEX('Policy Characteristics'!A:A,MATCH($C1219,'Policy Characteristics'!$C:$C,0))),"",INDEX('Policy Characteristics'!A:A,MATCH($C1219,'Policy Characteristics'!$C:$C,0)))</f>
        <v>Industry</v>
      </c>
      <c r="B1219" s="228"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1686</v>
      </c>
      <c r="F1219" t="s">
        <v>820</v>
      </c>
      <c r="G1219" s="88" t="s">
        <v>1693</v>
      </c>
      <c r="H1219" s="15">
        <v>2138</v>
      </c>
      <c r="I1219" s="241" t="s">
        <v>43</v>
      </c>
      <c r="J1219" s="230"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33">
        <f>IF(ISBLANK(INDEX('Policy Characteristics'!F:F,MATCH($C1219,'Policy Characteristics'!$C:$C,0))),"",INDEX('Policy Characteristics'!F:F,MATCH($C1219,'Policy Characteristics'!$C:$C,0)))</f>
        <v>0</v>
      </c>
      <c r="M1219" s="233">
        <f>IF(ISBLANK(INDEX('Policy Characteristics'!G:G,MATCH($C1219,'Policy Characteristics'!$C:$C,0))),"",INDEX('Policy Characteristics'!G:G,MATCH($C1219,'Policy Characteristics'!$C:$C,0)))</f>
        <v>1</v>
      </c>
      <c r="N1219" s="233">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25">
      <c r="A1220" s="76" t="str">
        <f>IF(ISBLANK(INDEX('Policy Characteristics'!A:A,MATCH($C1220,'Policy Characteristics'!$C:$C,0))),"",INDEX('Policy Characteristics'!A:A,MATCH($C1220,'Policy Characteristics'!$C:$C,0)))</f>
        <v>Industry</v>
      </c>
      <c r="B1220" s="228"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1687</v>
      </c>
      <c r="F1220" t="s">
        <v>820</v>
      </c>
      <c r="G1220" s="88" t="s">
        <v>1694</v>
      </c>
      <c r="H1220" s="15">
        <v>2139</v>
      </c>
      <c r="I1220" s="241" t="s">
        <v>43</v>
      </c>
      <c r="J1220" s="230"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33">
        <f>IF(ISBLANK(INDEX('Policy Characteristics'!F:F,MATCH($C1220,'Policy Characteristics'!$C:$C,0))),"",INDEX('Policy Characteristics'!F:F,MATCH($C1220,'Policy Characteristics'!$C:$C,0)))</f>
        <v>0</v>
      </c>
      <c r="M1220" s="233">
        <f>IF(ISBLANK(INDEX('Policy Characteristics'!G:G,MATCH($C1220,'Policy Characteristics'!$C:$C,0))),"",INDEX('Policy Characteristics'!G:G,MATCH($C1220,'Policy Characteristics'!$C:$C,0)))</f>
        <v>1</v>
      </c>
      <c r="N1220" s="233">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25">
      <c r="A1221" s="76" t="str">
        <f>IF(ISBLANK(INDEX('Policy Characteristics'!A:A,MATCH($C1221,'Policy Characteristics'!$C:$C,0))),"",INDEX('Policy Characteristics'!A:A,MATCH($C1221,'Policy Characteristics'!$C:$C,0)))</f>
        <v>Industry</v>
      </c>
      <c r="B1221" s="228"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1688</v>
      </c>
      <c r="F1221" t="s">
        <v>820</v>
      </c>
      <c r="G1221" s="88" t="s">
        <v>1695</v>
      </c>
      <c r="H1221" s="15">
        <v>2140</v>
      </c>
      <c r="I1221" s="241" t="s">
        <v>43</v>
      </c>
      <c r="J1221" s="230"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33">
        <f>IF(ISBLANK(INDEX('Policy Characteristics'!F:F,MATCH($C1221,'Policy Characteristics'!$C:$C,0))),"",INDEX('Policy Characteristics'!F:F,MATCH($C1221,'Policy Characteristics'!$C:$C,0)))</f>
        <v>0</v>
      </c>
      <c r="M1221" s="233">
        <f>IF(ISBLANK(INDEX('Policy Characteristics'!G:G,MATCH($C1221,'Policy Characteristics'!$C:$C,0))),"",INDEX('Policy Characteristics'!G:G,MATCH($C1221,'Policy Characteristics'!$C:$C,0)))</f>
        <v>1</v>
      </c>
      <c r="N1221" s="233">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25">
      <c r="A1222" s="76" t="str">
        <f>IF(ISBLANK(INDEX('Policy Characteristics'!A:A,MATCH($C1222,'Policy Characteristics'!$C:$C,0))),"",INDEX('Policy Characteristics'!A:A,MATCH($C1222,'Policy Characteristics'!$C:$C,0)))</f>
        <v>Industry</v>
      </c>
      <c r="B1222" s="228"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1689</v>
      </c>
      <c r="F1222" t="s">
        <v>820</v>
      </c>
      <c r="G1222" s="88" t="s">
        <v>1696</v>
      </c>
      <c r="H1222" s="15">
        <v>2141</v>
      </c>
      <c r="I1222" s="241" t="s">
        <v>43</v>
      </c>
      <c r="J1222" s="230"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33">
        <f>IF(ISBLANK(INDEX('Policy Characteristics'!F:F,MATCH($C1222,'Policy Characteristics'!$C:$C,0))),"",INDEX('Policy Characteristics'!F:F,MATCH($C1222,'Policy Characteristics'!$C:$C,0)))</f>
        <v>0</v>
      </c>
      <c r="M1222" s="233">
        <f>IF(ISBLANK(INDEX('Policy Characteristics'!G:G,MATCH($C1222,'Policy Characteristics'!$C:$C,0))),"",INDEX('Policy Characteristics'!G:G,MATCH($C1222,'Policy Characteristics'!$C:$C,0)))</f>
        <v>1</v>
      </c>
      <c r="N1222" s="233">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25">
      <c r="A1223" s="76" t="str">
        <f>IF(ISBLANK(INDEX('Policy Characteristics'!A:A,MATCH($C1223,'Policy Characteristics'!$C:$C,0))),"",INDEX('Policy Characteristics'!A:A,MATCH($C1223,'Policy Characteristics'!$C:$C,0)))</f>
        <v>Industry</v>
      </c>
      <c r="B1223" s="228"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1690</v>
      </c>
      <c r="F1223" t="s">
        <v>820</v>
      </c>
      <c r="G1223" s="88" t="s">
        <v>1697</v>
      </c>
      <c r="H1223" s="15">
        <v>2142</v>
      </c>
      <c r="I1223" s="241" t="s">
        <v>43</v>
      </c>
      <c r="J1223" s="230"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33">
        <f>IF(ISBLANK(INDEX('Policy Characteristics'!F:F,MATCH($C1223,'Policy Characteristics'!$C:$C,0))),"",INDEX('Policy Characteristics'!F:F,MATCH($C1223,'Policy Characteristics'!$C:$C,0)))</f>
        <v>0</v>
      </c>
      <c r="M1223" s="233">
        <f>IF(ISBLANK(INDEX('Policy Characteristics'!G:G,MATCH($C1223,'Policy Characteristics'!$C:$C,0))),"",INDEX('Policy Characteristics'!G:G,MATCH($C1223,'Policy Characteristics'!$C:$C,0)))</f>
        <v>1</v>
      </c>
      <c r="N1223" s="233">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25">
      <c r="A1224" s="76" t="str">
        <f>IF(ISBLANK(INDEX('Policy Characteristics'!A:A,MATCH($C1224,'Policy Characteristics'!$C:$C,0))),"",INDEX('Policy Characteristics'!A:A,MATCH($C1224,'Policy Characteristics'!$C:$C,0)))</f>
        <v>Industry</v>
      </c>
      <c r="B1224" s="228"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1691</v>
      </c>
      <c r="F1224" t="s">
        <v>820</v>
      </c>
      <c r="G1224" s="88" t="s">
        <v>1698</v>
      </c>
      <c r="H1224" s="15">
        <v>2143</v>
      </c>
      <c r="I1224" s="241" t="s">
        <v>43</v>
      </c>
      <c r="J1224" s="230"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33">
        <f>IF(ISBLANK(INDEX('Policy Characteristics'!F:F,MATCH($C1224,'Policy Characteristics'!$C:$C,0))),"",INDEX('Policy Characteristics'!F:F,MATCH($C1224,'Policy Characteristics'!$C:$C,0)))</f>
        <v>0</v>
      </c>
      <c r="M1224" s="233">
        <f>IF(ISBLANK(INDEX('Policy Characteristics'!G:G,MATCH($C1224,'Policy Characteristics'!$C:$C,0))),"",INDEX('Policy Characteristics'!G:G,MATCH($C1224,'Policy Characteristics'!$C:$C,0)))</f>
        <v>1</v>
      </c>
      <c r="N1224" s="233">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25">
      <c r="A1225" s="76" t="str">
        <f>IF(ISBLANK(INDEX('Policy Characteristics'!A:A,MATCH($C1225,'Policy Characteristics'!$C:$C,0))),"",INDEX('Policy Characteristics'!A:A,MATCH($C1225,'Policy Characteristics'!$C:$C,0)))</f>
        <v>Industry</v>
      </c>
      <c r="B1225" s="228"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1692</v>
      </c>
      <c r="F1225" t="s">
        <v>820</v>
      </c>
      <c r="G1225" s="88" t="s">
        <v>1699</v>
      </c>
      <c r="H1225" s="15">
        <v>2144</v>
      </c>
      <c r="I1225" s="241" t="s">
        <v>44</v>
      </c>
      <c r="J1225" s="230"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33">
        <f>IF(ISBLANK(INDEX('Policy Characteristics'!F:F,MATCH($C1225,'Policy Characteristics'!$C:$C,0))),"",INDEX('Policy Characteristics'!F:F,MATCH($C1225,'Policy Characteristics'!$C:$C,0)))</f>
        <v>0</v>
      </c>
      <c r="M1225" s="233">
        <f>IF(ISBLANK(INDEX('Policy Characteristics'!G:G,MATCH($C1225,'Policy Characteristics'!$C:$C,0))),"",INDEX('Policy Characteristics'!G:G,MATCH($C1225,'Policy Characteristics'!$C:$C,0)))</f>
        <v>1</v>
      </c>
      <c r="N1225" s="233">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25">
      <c r="A1226" s="76" t="str">
        <f>IF(ISBLANK(INDEX('Policy Characteristics'!A:A,MATCH($C1226,'Policy Characteristics'!$C:$C,0))),"",INDEX('Policy Characteristics'!A:A,MATCH($C1226,'Policy Characteristics'!$C:$C,0)))</f>
        <v>Industry</v>
      </c>
      <c r="B1226" s="228"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1828</v>
      </c>
      <c r="F1226" t="s">
        <v>820</v>
      </c>
      <c r="G1226" s="88" t="s">
        <v>1828</v>
      </c>
      <c r="H1226" s="15">
        <v>2145</v>
      </c>
      <c r="I1226" s="241" t="s">
        <v>43</v>
      </c>
      <c r="J1226" s="230"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33">
        <f>IF(ISBLANK(INDEX('Policy Characteristics'!F:F,MATCH($C1226,'Policy Characteristics'!$C:$C,0))),"",INDEX('Policy Characteristics'!F:F,MATCH($C1226,'Policy Characteristics'!$C:$C,0)))</f>
        <v>0</v>
      </c>
      <c r="M1226" s="233">
        <f>IF(ISBLANK(INDEX('Policy Characteristics'!G:G,MATCH($C1226,'Policy Characteristics'!$C:$C,0))),"",INDEX('Policy Characteristics'!G:G,MATCH($C1226,'Policy Characteristics'!$C:$C,0)))</f>
        <v>1</v>
      </c>
      <c r="N1226" s="233">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25">
      <c r="A1227" s="76" t="str">
        <f>IF(ISBLANK(INDEX('Policy Characteristics'!A:A,MATCH($C1227,'Policy Characteristics'!$C:$C,0))),"",INDEX('Policy Characteristics'!A:A,MATCH($C1227,'Policy Characteristics'!$C:$C,0)))</f>
        <v>Industry</v>
      </c>
      <c r="B1227" s="228"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1686</v>
      </c>
      <c r="F1227" t="s">
        <v>1276</v>
      </c>
      <c r="G1227" s="88" t="s">
        <v>1693</v>
      </c>
      <c r="H1227" s="15">
        <v>2146</v>
      </c>
      <c r="I1227" s="241" t="s">
        <v>43</v>
      </c>
      <c r="J1227" s="230"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33">
        <f>IF(ISBLANK(INDEX('Policy Characteristics'!F:F,MATCH($C1227,'Policy Characteristics'!$C:$C,0))),"",INDEX('Policy Characteristics'!F:F,MATCH($C1227,'Policy Characteristics'!$C:$C,0)))</f>
        <v>0</v>
      </c>
      <c r="M1227" s="233">
        <f>IF(ISBLANK(INDEX('Policy Characteristics'!G:G,MATCH($C1227,'Policy Characteristics'!$C:$C,0))),"",INDEX('Policy Characteristics'!G:G,MATCH($C1227,'Policy Characteristics'!$C:$C,0)))</f>
        <v>1</v>
      </c>
      <c r="N1227" s="233">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25">
      <c r="A1228" s="76" t="str">
        <f>IF(ISBLANK(INDEX('Policy Characteristics'!A:A,MATCH($C1228,'Policy Characteristics'!$C:$C,0))),"",INDEX('Policy Characteristics'!A:A,MATCH($C1228,'Policy Characteristics'!$C:$C,0)))</f>
        <v>Industry</v>
      </c>
      <c r="B1228" s="228"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1687</v>
      </c>
      <c r="F1228" t="s">
        <v>1276</v>
      </c>
      <c r="G1228" s="88" t="s">
        <v>1694</v>
      </c>
      <c r="H1228" s="15">
        <v>2147</v>
      </c>
      <c r="I1228" s="241" t="s">
        <v>43</v>
      </c>
      <c r="J1228" s="230"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33">
        <f>IF(ISBLANK(INDEX('Policy Characteristics'!F:F,MATCH($C1228,'Policy Characteristics'!$C:$C,0))),"",INDEX('Policy Characteristics'!F:F,MATCH($C1228,'Policy Characteristics'!$C:$C,0)))</f>
        <v>0</v>
      </c>
      <c r="M1228" s="233">
        <f>IF(ISBLANK(INDEX('Policy Characteristics'!G:G,MATCH($C1228,'Policy Characteristics'!$C:$C,0))),"",INDEX('Policy Characteristics'!G:G,MATCH($C1228,'Policy Characteristics'!$C:$C,0)))</f>
        <v>1</v>
      </c>
      <c r="N1228" s="233">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25">
      <c r="A1229" s="76" t="str">
        <f>IF(ISBLANK(INDEX('Policy Characteristics'!A:A,MATCH($C1229,'Policy Characteristics'!$C:$C,0))),"",INDEX('Policy Characteristics'!A:A,MATCH($C1229,'Policy Characteristics'!$C:$C,0)))</f>
        <v>Industry</v>
      </c>
      <c r="B1229" s="228"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1688</v>
      </c>
      <c r="F1229" t="s">
        <v>1276</v>
      </c>
      <c r="G1229" s="88" t="s">
        <v>1695</v>
      </c>
      <c r="H1229" s="15">
        <v>2148</v>
      </c>
      <c r="I1229" s="241" t="s">
        <v>43</v>
      </c>
      <c r="J1229" s="230"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33">
        <f>IF(ISBLANK(INDEX('Policy Characteristics'!F:F,MATCH($C1229,'Policy Characteristics'!$C:$C,0))),"",INDEX('Policy Characteristics'!F:F,MATCH($C1229,'Policy Characteristics'!$C:$C,0)))</f>
        <v>0</v>
      </c>
      <c r="M1229" s="233">
        <f>IF(ISBLANK(INDEX('Policy Characteristics'!G:G,MATCH($C1229,'Policy Characteristics'!$C:$C,0))),"",INDEX('Policy Characteristics'!G:G,MATCH($C1229,'Policy Characteristics'!$C:$C,0)))</f>
        <v>1</v>
      </c>
      <c r="N1229" s="233">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25">
      <c r="A1230" s="76" t="str">
        <f>IF(ISBLANK(INDEX('Policy Characteristics'!A:A,MATCH($C1230,'Policy Characteristics'!$C:$C,0))),"",INDEX('Policy Characteristics'!A:A,MATCH($C1230,'Policy Characteristics'!$C:$C,0)))</f>
        <v>Industry</v>
      </c>
      <c r="B1230" s="228"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1689</v>
      </c>
      <c r="F1230" t="s">
        <v>1276</v>
      </c>
      <c r="G1230" s="88" t="s">
        <v>1696</v>
      </c>
      <c r="H1230" s="15">
        <v>2149</v>
      </c>
      <c r="I1230" s="241" t="s">
        <v>43</v>
      </c>
      <c r="J1230" s="230"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33">
        <f>IF(ISBLANK(INDEX('Policy Characteristics'!F:F,MATCH($C1230,'Policy Characteristics'!$C:$C,0))),"",INDEX('Policy Characteristics'!F:F,MATCH($C1230,'Policy Characteristics'!$C:$C,0)))</f>
        <v>0</v>
      </c>
      <c r="M1230" s="233">
        <f>IF(ISBLANK(INDEX('Policy Characteristics'!G:G,MATCH($C1230,'Policy Characteristics'!$C:$C,0))),"",INDEX('Policy Characteristics'!G:G,MATCH($C1230,'Policy Characteristics'!$C:$C,0)))</f>
        <v>1</v>
      </c>
      <c r="N1230" s="233">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25">
      <c r="A1231" s="76" t="str">
        <f>IF(ISBLANK(INDEX('Policy Characteristics'!A:A,MATCH($C1231,'Policy Characteristics'!$C:$C,0))),"",INDEX('Policy Characteristics'!A:A,MATCH($C1231,'Policy Characteristics'!$C:$C,0)))</f>
        <v>Industry</v>
      </c>
      <c r="B1231" s="228"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1690</v>
      </c>
      <c r="F1231" t="s">
        <v>1276</v>
      </c>
      <c r="G1231" s="88" t="s">
        <v>1697</v>
      </c>
      <c r="H1231" s="15">
        <v>2150</v>
      </c>
      <c r="I1231" s="241" t="s">
        <v>44</v>
      </c>
      <c r="J1231" s="230"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33">
        <f>IF(ISBLANK(INDEX('Policy Characteristics'!F:F,MATCH($C1231,'Policy Characteristics'!$C:$C,0))),"",INDEX('Policy Characteristics'!F:F,MATCH($C1231,'Policy Characteristics'!$C:$C,0)))</f>
        <v>0</v>
      </c>
      <c r="M1231" s="233">
        <f>IF(ISBLANK(INDEX('Policy Characteristics'!G:G,MATCH($C1231,'Policy Characteristics'!$C:$C,0))),"",INDEX('Policy Characteristics'!G:G,MATCH($C1231,'Policy Characteristics'!$C:$C,0)))</f>
        <v>1</v>
      </c>
      <c r="N1231" s="233">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25">
      <c r="A1232" s="76" t="str">
        <f>IF(ISBLANK(INDEX('Policy Characteristics'!A:A,MATCH($C1232,'Policy Characteristics'!$C:$C,0))),"",INDEX('Policy Characteristics'!A:A,MATCH($C1232,'Policy Characteristics'!$C:$C,0)))</f>
        <v>Industry</v>
      </c>
      <c r="B1232" s="228"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1691</v>
      </c>
      <c r="F1232" t="s">
        <v>1276</v>
      </c>
      <c r="G1232" s="88" t="s">
        <v>1698</v>
      </c>
      <c r="H1232" s="15">
        <v>2151</v>
      </c>
      <c r="I1232" s="241" t="s">
        <v>44</v>
      </c>
      <c r="J1232" s="230"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33">
        <f>IF(ISBLANK(INDEX('Policy Characteristics'!F:F,MATCH($C1232,'Policy Characteristics'!$C:$C,0))),"",INDEX('Policy Characteristics'!F:F,MATCH($C1232,'Policy Characteristics'!$C:$C,0)))</f>
        <v>0</v>
      </c>
      <c r="M1232" s="233">
        <f>IF(ISBLANK(INDEX('Policy Characteristics'!G:G,MATCH($C1232,'Policy Characteristics'!$C:$C,0))),"",INDEX('Policy Characteristics'!G:G,MATCH($C1232,'Policy Characteristics'!$C:$C,0)))</f>
        <v>1</v>
      </c>
      <c r="N1232" s="233">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25">
      <c r="A1233" s="76" t="str">
        <f>IF(ISBLANK(INDEX('Policy Characteristics'!A:A,MATCH($C1233,'Policy Characteristics'!$C:$C,0))),"",INDEX('Policy Characteristics'!A:A,MATCH($C1233,'Policy Characteristics'!$C:$C,0)))</f>
        <v>Industry</v>
      </c>
      <c r="B1233" s="228"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1692</v>
      </c>
      <c r="F1233" t="s">
        <v>1276</v>
      </c>
      <c r="G1233" s="88" t="s">
        <v>1699</v>
      </c>
      <c r="H1233" s="15">
        <v>2152</v>
      </c>
      <c r="I1233" s="241" t="s">
        <v>44</v>
      </c>
      <c r="J1233" s="230"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33">
        <f>IF(ISBLANK(INDEX('Policy Characteristics'!F:F,MATCH($C1233,'Policy Characteristics'!$C:$C,0))),"",INDEX('Policy Characteristics'!F:F,MATCH($C1233,'Policy Characteristics'!$C:$C,0)))</f>
        <v>0</v>
      </c>
      <c r="M1233" s="233">
        <f>IF(ISBLANK(INDEX('Policy Characteristics'!G:G,MATCH($C1233,'Policy Characteristics'!$C:$C,0))),"",INDEX('Policy Characteristics'!G:G,MATCH($C1233,'Policy Characteristics'!$C:$C,0)))</f>
        <v>1</v>
      </c>
      <c r="N1233" s="233">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25">
      <c r="A1234" s="76" t="str">
        <f>IF(ISBLANK(INDEX('Policy Characteristics'!A:A,MATCH($C1234,'Policy Characteristics'!$C:$C,0))),"",INDEX('Policy Characteristics'!A:A,MATCH($C1234,'Policy Characteristics'!$C:$C,0)))</f>
        <v>Industry</v>
      </c>
      <c r="B1234" s="228"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1828</v>
      </c>
      <c r="F1234" t="s">
        <v>1276</v>
      </c>
      <c r="G1234" s="88" t="s">
        <v>1828</v>
      </c>
      <c r="H1234" s="15">
        <v>2153</v>
      </c>
      <c r="I1234" s="241" t="s">
        <v>44</v>
      </c>
      <c r="J1234" s="230"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33">
        <f>IF(ISBLANK(INDEX('Policy Characteristics'!F:F,MATCH($C1234,'Policy Characteristics'!$C:$C,0))),"",INDEX('Policy Characteristics'!F:F,MATCH($C1234,'Policy Characteristics'!$C:$C,0)))</f>
        <v>0</v>
      </c>
      <c r="M1234" s="233">
        <f>IF(ISBLANK(INDEX('Policy Characteristics'!G:G,MATCH($C1234,'Policy Characteristics'!$C:$C,0))),"",INDEX('Policy Characteristics'!G:G,MATCH($C1234,'Policy Characteristics'!$C:$C,0)))</f>
        <v>1</v>
      </c>
      <c r="N1234" s="233">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25">
      <c r="A1235" s="76" t="str">
        <f>IF(ISBLANK(INDEX('Policy Characteristics'!A:A,MATCH($C1235,'Policy Characteristics'!$C:$C,0))),"",INDEX('Policy Characteristics'!A:A,MATCH($C1235,'Policy Characteristics'!$C:$C,0)))</f>
        <v>Industry</v>
      </c>
      <c r="B1235" s="228"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1686</v>
      </c>
      <c r="F1235" t="s">
        <v>1277</v>
      </c>
      <c r="G1235" s="88" t="s">
        <v>1693</v>
      </c>
      <c r="H1235" s="15">
        <v>2154</v>
      </c>
      <c r="I1235" s="241" t="s">
        <v>43</v>
      </c>
      <c r="J1235" s="230"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33">
        <f>IF(ISBLANK(INDEX('Policy Characteristics'!F:F,MATCH($C1235,'Policy Characteristics'!$C:$C,0))),"",INDEX('Policy Characteristics'!F:F,MATCH($C1235,'Policy Characteristics'!$C:$C,0)))</f>
        <v>0</v>
      </c>
      <c r="M1235" s="233">
        <f>IF(ISBLANK(INDEX('Policy Characteristics'!G:G,MATCH($C1235,'Policy Characteristics'!$C:$C,0))),"",INDEX('Policy Characteristics'!G:G,MATCH($C1235,'Policy Characteristics'!$C:$C,0)))</f>
        <v>1</v>
      </c>
      <c r="N1235" s="233">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25">
      <c r="A1236" s="76" t="str">
        <f>IF(ISBLANK(INDEX('Policy Characteristics'!A:A,MATCH($C1236,'Policy Characteristics'!$C:$C,0))),"",INDEX('Policy Characteristics'!A:A,MATCH($C1236,'Policy Characteristics'!$C:$C,0)))</f>
        <v>Industry</v>
      </c>
      <c r="B1236" s="228"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1687</v>
      </c>
      <c r="F1236" t="s">
        <v>1277</v>
      </c>
      <c r="G1236" s="88" t="s">
        <v>1694</v>
      </c>
      <c r="H1236" s="15">
        <v>2155</v>
      </c>
      <c r="I1236" s="241" t="s">
        <v>43</v>
      </c>
      <c r="J1236" s="230"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33">
        <f>IF(ISBLANK(INDEX('Policy Characteristics'!F:F,MATCH($C1236,'Policy Characteristics'!$C:$C,0))),"",INDEX('Policy Characteristics'!F:F,MATCH($C1236,'Policy Characteristics'!$C:$C,0)))</f>
        <v>0</v>
      </c>
      <c r="M1236" s="233">
        <f>IF(ISBLANK(INDEX('Policy Characteristics'!G:G,MATCH($C1236,'Policy Characteristics'!$C:$C,0))),"",INDEX('Policy Characteristics'!G:G,MATCH($C1236,'Policy Characteristics'!$C:$C,0)))</f>
        <v>1</v>
      </c>
      <c r="N1236" s="233">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25">
      <c r="A1237" s="76" t="str">
        <f>IF(ISBLANK(INDEX('Policy Characteristics'!A:A,MATCH($C1237,'Policy Characteristics'!$C:$C,0))),"",INDEX('Policy Characteristics'!A:A,MATCH($C1237,'Policy Characteristics'!$C:$C,0)))</f>
        <v>Industry</v>
      </c>
      <c r="B1237" s="228"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1688</v>
      </c>
      <c r="F1237" t="s">
        <v>1277</v>
      </c>
      <c r="G1237" s="88" t="s">
        <v>1695</v>
      </c>
      <c r="H1237" s="15">
        <v>2156</v>
      </c>
      <c r="I1237" s="241" t="s">
        <v>43</v>
      </c>
      <c r="J1237" s="230"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33">
        <f>IF(ISBLANK(INDEX('Policy Characteristics'!F:F,MATCH($C1237,'Policy Characteristics'!$C:$C,0))),"",INDEX('Policy Characteristics'!F:F,MATCH($C1237,'Policy Characteristics'!$C:$C,0)))</f>
        <v>0</v>
      </c>
      <c r="M1237" s="233">
        <f>IF(ISBLANK(INDEX('Policy Characteristics'!G:G,MATCH($C1237,'Policy Characteristics'!$C:$C,0))),"",INDEX('Policy Characteristics'!G:G,MATCH($C1237,'Policy Characteristics'!$C:$C,0)))</f>
        <v>1</v>
      </c>
      <c r="N1237" s="233">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25">
      <c r="A1238" s="76" t="str">
        <f>IF(ISBLANK(INDEX('Policy Characteristics'!A:A,MATCH($C1238,'Policy Characteristics'!$C:$C,0))),"",INDEX('Policy Characteristics'!A:A,MATCH($C1238,'Policy Characteristics'!$C:$C,0)))</f>
        <v>Industry</v>
      </c>
      <c r="B1238" s="228"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1689</v>
      </c>
      <c r="F1238" t="s">
        <v>1277</v>
      </c>
      <c r="G1238" s="88" t="s">
        <v>1696</v>
      </c>
      <c r="H1238" s="15">
        <v>2157</v>
      </c>
      <c r="I1238" s="241" t="s">
        <v>43</v>
      </c>
      <c r="J1238" s="230"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33">
        <f>IF(ISBLANK(INDEX('Policy Characteristics'!F:F,MATCH($C1238,'Policy Characteristics'!$C:$C,0))),"",INDEX('Policy Characteristics'!F:F,MATCH($C1238,'Policy Characteristics'!$C:$C,0)))</f>
        <v>0</v>
      </c>
      <c r="M1238" s="233">
        <f>IF(ISBLANK(INDEX('Policy Characteristics'!G:G,MATCH($C1238,'Policy Characteristics'!$C:$C,0))),"",INDEX('Policy Characteristics'!G:G,MATCH($C1238,'Policy Characteristics'!$C:$C,0)))</f>
        <v>1</v>
      </c>
      <c r="N1238" s="233">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25">
      <c r="A1239" s="76" t="str">
        <f>IF(ISBLANK(INDEX('Policy Characteristics'!A:A,MATCH($C1239,'Policy Characteristics'!$C:$C,0))),"",INDEX('Policy Characteristics'!A:A,MATCH($C1239,'Policy Characteristics'!$C:$C,0)))</f>
        <v>Industry</v>
      </c>
      <c r="B1239" s="228"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1690</v>
      </c>
      <c r="F1239" t="s">
        <v>1277</v>
      </c>
      <c r="G1239" s="88" t="s">
        <v>1697</v>
      </c>
      <c r="H1239" s="15">
        <v>2158</v>
      </c>
      <c r="I1239" s="241" t="s">
        <v>44</v>
      </c>
      <c r="J1239" s="230"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33">
        <f>IF(ISBLANK(INDEX('Policy Characteristics'!F:F,MATCH($C1239,'Policy Characteristics'!$C:$C,0))),"",INDEX('Policy Characteristics'!F:F,MATCH($C1239,'Policy Characteristics'!$C:$C,0)))</f>
        <v>0</v>
      </c>
      <c r="M1239" s="233">
        <f>IF(ISBLANK(INDEX('Policy Characteristics'!G:G,MATCH($C1239,'Policy Characteristics'!$C:$C,0))),"",INDEX('Policy Characteristics'!G:G,MATCH($C1239,'Policy Characteristics'!$C:$C,0)))</f>
        <v>1</v>
      </c>
      <c r="N1239" s="233">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25">
      <c r="A1240" s="76" t="str">
        <f>IF(ISBLANK(INDEX('Policy Characteristics'!A:A,MATCH($C1240,'Policy Characteristics'!$C:$C,0))),"",INDEX('Policy Characteristics'!A:A,MATCH($C1240,'Policy Characteristics'!$C:$C,0)))</f>
        <v>Industry</v>
      </c>
      <c r="B1240" s="228"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1691</v>
      </c>
      <c r="F1240" t="s">
        <v>1277</v>
      </c>
      <c r="G1240" s="88" t="s">
        <v>1698</v>
      </c>
      <c r="H1240" s="15">
        <v>2159</v>
      </c>
      <c r="I1240" s="241" t="s">
        <v>44</v>
      </c>
      <c r="J1240" s="230"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33">
        <f>IF(ISBLANK(INDEX('Policy Characteristics'!F:F,MATCH($C1240,'Policy Characteristics'!$C:$C,0))),"",INDEX('Policy Characteristics'!F:F,MATCH($C1240,'Policy Characteristics'!$C:$C,0)))</f>
        <v>0</v>
      </c>
      <c r="M1240" s="233">
        <f>IF(ISBLANK(INDEX('Policy Characteristics'!G:G,MATCH($C1240,'Policy Characteristics'!$C:$C,0))),"",INDEX('Policy Characteristics'!G:G,MATCH($C1240,'Policy Characteristics'!$C:$C,0)))</f>
        <v>1</v>
      </c>
      <c r="N1240" s="233">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25">
      <c r="A1241" s="76" t="str">
        <f>IF(ISBLANK(INDEX('Policy Characteristics'!A:A,MATCH($C1241,'Policy Characteristics'!$C:$C,0))),"",INDEX('Policy Characteristics'!A:A,MATCH($C1241,'Policy Characteristics'!$C:$C,0)))</f>
        <v>Industry</v>
      </c>
      <c r="B1241" s="228"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1692</v>
      </c>
      <c r="F1241" t="s">
        <v>1277</v>
      </c>
      <c r="G1241" s="88" t="s">
        <v>1699</v>
      </c>
      <c r="H1241" s="15">
        <v>2160</v>
      </c>
      <c r="I1241" s="241" t="s">
        <v>44</v>
      </c>
      <c r="J1241" s="230"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33">
        <f>IF(ISBLANK(INDEX('Policy Characteristics'!F:F,MATCH($C1241,'Policy Characteristics'!$C:$C,0))),"",INDEX('Policy Characteristics'!F:F,MATCH($C1241,'Policy Characteristics'!$C:$C,0)))</f>
        <v>0</v>
      </c>
      <c r="M1241" s="233">
        <f>IF(ISBLANK(INDEX('Policy Characteristics'!G:G,MATCH($C1241,'Policy Characteristics'!$C:$C,0))),"",INDEX('Policy Characteristics'!G:G,MATCH($C1241,'Policy Characteristics'!$C:$C,0)))</f>
        <v>1</v>
      </c>
      <c r="N1241" s="233">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25">
      <c r="A1242" s="76" t="str">
        <f>IF(ISBLANK(INDEX('Policy Characteristics'!A:A,MATCH($C1242,'Policy Characteristics'!$C:$C,0))),"",INDEX('Policy Characteristics'!A:A,MATCH($C1242,'Policy Characteristics'!$C:$C,0)))</f>
        <v>Industry</v>
      </c>
      <c r="B1242" s="228"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1828</v>
      </c>
      <c r="F1242" t="s">
        <v>1277</v>
      </c>
      <c r="G1242" s="88" t="s">
        <v>1828</v>
      </c>
      <c r="H1242" s="15">
        <v>2161</v>
      </c>
      <c r="I1242" s="241" t="s">
        <v>44</v>
      </c>
      <c r="J1242" s="230"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33">
        <f>IF(ISBLANK(INDEX('Policy Characteristics'!F:F,MATCH($C1242,'Policy Characteristics'!$C:$C,0))),"",INDEX('Policy Characteristics'!F:F,MATCH($C1242,'Policy Characteristics'!$C:$C,0)))</f>
        <v>0</v>
      </c>
      <c r="M1242" s="233">
        <f>IF(ISBLANK(INDEX('Policy Characteristics'!G:G,MATCH($C1242,'Policy Characteristics'!$C:$C,0))),"",INDEX('Policy Characteristics'!G:G,MATCH($C1242,'Policy Characteristics'!$C:$C,0)))</f>
        <v>1</v>
      </c>
      <c r="N1242" s="233">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25">
      <c r="A1243" s="76" t="str">
        <f>IF(ISBLANK(INDEX('Policy Characteristics'!A:A,MATCH($C1243,'Policy Characteristics'!$C:$C,0))),"",INDEX('Policy Characteristics'!A:A,MATCH($C1243,'Policy Characteristics'!$C:$C,0)))</f>
        <v>Industry</v>
      </c>
      <c r="B1243" s="228"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1686</v>
      </c>
      <c r="F1243" t="s">
        <v>1278</v>
      </c>
      <c r="G1243" s="88" t="s">
        <v>1693</v>
      </c>
      <c r="H1243" s="15">
        <v>2162</v>
      </c>
      <c r="I1243" s="241" t="s">
        <v>43</v>
      </c>
      <c r="J1243" s="230"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33">
        <f>IF(ISBLANK(INDEX('Policy Characteristics'!F:F,MATCH($C1243,'Policy Characteristics'!$C:$C,0))),"",INDEX('Policy Characteristics'!F:F,MATCH($C1243,'Policy Characteristics'!$C:$C,0)))</f>
        <v>0</v>
      </c>
      <c r="M1243" s="233">
        <f>IF(ISBLANK(INDEX('Policy Characteristics'!G:G,MATCH($C1243,'Policy Characteristics'!$C:$C,0))),"",INDEX('Policy Characteristics'!G:G,MATCH($C1243,'Policy Characteristics'!$C:$C,0)))</f>
        <v>1</v>
      </c>
      <c r="N1243" s="233">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25">
      <c r="A1244" s="76" t="str">
        <f>IF(ISBLANK(INDEX('Policy Characteristics'!A:A,MATCH($C1244,'Policy Characteristics'!$C:$C,0))),"",INDEX('Policy Characteristics'!A:A,MATCH($C1244,'Policy Characteristics'!$C:$C,0)))</f>
        <v>Industry</v>
      </c>
      <c r="B1244" s="228"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1687</v>
      </c>
      <c r="F1244" t="s">
        <v>1278</v>
      </c>
      <c r="G1244" s="88" t="s">
        <v>1694</v>
      </c>
      <c r="H1244" s="15">
        <v>2163</v>
      </c>
      <c r="I1244" s="241" t="s">
        <v>43</v>
      </c>
      <c r="J1244" s="230"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33">
        <f>IF(ISBLANK(INDEX('Policy Characteristics'!F:F,MATCH($C1244,'Policy Characteristics'!$C:$C,0))),"",INDEX('Policy Characteristics'!F:F,MATCH($C1244,'Policy Characteristics'!$C:$C,0)))</f>
        <v>0</v>
      </c>
      <c r="M1244" s="233">
        <f>IF(ISBLANK(INDEX('Policy Characteristics'!G:G,MATCH($C1244,'Policy Characteristics'!$C:$C,0))),"",INDEX('Policy Characteristics'!G:G,MATCH($C1244,'Policy Characteristics'!$C:$C,0)))</f>
        <v>1</v>
      </c>
      <c r="N1244" s="233">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25">
      <c r="A1245" s="76" t="str">
        <f>IF(ISBLANK(INDEX('Policy Characteristics'!A:A,MATCH($C1245,'Policy Characteristics'!$C:$C,0))),"",INDEX('Policy Characteristics'!A:A,MATCH($C1245,'Policy Characteristics'!$C:$C,0)))</f>
        <v>Industry</v>
      </c>
      <c r="B1245" s="228"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1688</v>
      </c>
      <c r="F1245" t="s">
        <v>1278</v>
      </c>
      <c r="G1245" s="88" t="s">
        <v>1695</v>
      </c>
      <c r="H1245" s="15">
        <v>2164</v>
      </c>
      <c r="I1245" s="241" t="s">
        <v>43</v>
      </c>
      <c r="J1245" s="230"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33">
        <f>IF(ISBLANK(INDEX('Policy Characteristics'!F:F,MATCH($C1245,'Policy Characteristics'!$C:$C,0))),"",INDEX('Policy Characteristics'!F:F,MATCH($C1245,'Policy Characteristics'!$C:$C,0)))</f>
        <v>0</v>
      </c>
      <c r="M1245" s="233">
        <f>IF(ISBLANK(INDEX('Policy Characteristics'!G:G,MATCH($C1245,'Policy Characteristics'!$C:$C,0))),"",INDEX('Policy Characteristics'!G:G,MATCH($C1245,'Policy Characteristics'!$C:$C,0)))</f>
        <v>1</v>
      </c>
      <c r="N1245" s="233">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25">
      <c r="A1246" s="76" t="str">
        <f>IF(ISBLANK(INDEX('Policy Characteristics'!A:A,MATCH($C1246,'Policy Characteristics'!$C:$C,0))),"",INDEX('Policy Characteristics'!A:A,MATCH($C1246,'Policy Characteristics'!$C:$C,0)))</f>
        <v>Industry</v>
      </c>
      <c r="B1246" s="228"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1689</v>
      </c>
      <c r="F1246" t="s">
        <v>1278</v>
      </c>
      <c r="G1246" s="88" t="s">
        <v>1696</v>
      </c>
      <c r="H1246" s="15">
        <v>2165</v>
      </c>
      <c r="I1246" s="241" t="s">
        <v>43</v>
      </c>
      <c r="J1246" s="230"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33">
        <f>IF(ISBLANK(INDEX('Policy Characteristics'!F:F,MATCH($C1246,'Policy Characteristics'!$C:$C,0))),"",INDEX('Policy Characteristics'!F:F,MATCH($C1246,'Policy Characteristics'!$C:$C,0)))</f>
        <v>0</v>
      </c>
      <c r="M1246" s="233">
        <f>IF(ISBLANK(INDEX('Policy Characteristics'!G:G,MATCH($C1246,'Policy Characteristics'!$C:$C,0))),"",INDEX('Policy Characteristics'!G:G,MATCH($C1246,'Policy Characteristics'!$C:$C,0)))</f>
        <v>1</v>
      </c>
      <c r="N1246" s="233">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25">
      <c r="A1247" s="76" t="str">
        <f>IF(ISBLANK(INDEX('Policy Characteristics'!A:A,MATCH($C1247,'Policy Characteristics'!$C:$C,0))),"",INDEX('Policy Characteristics'!A:A,MATCH($C1247,'Policy Characteristics'!$C:$C,0)))</f>
        <v>Industry</v>
      </c>
      <c r="B1247" s="228"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1690</v>
      </c>
      <c r="F1247" t="s">
        <v>1278</v>
      </c>
      <c r="G1247" s="88" t="s">
        <v>1697</v>
      </c>
      <c r="H1247" s="15">
        <v>2166</v>
      </c>
      <c r="I1247" s="241" t="s">
        <v>44</v>
      </c>
      <c r="J1247" s="230"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33">
        <f>IF(ISBLANK(INDEX('Policy Characteristics'!F:F,MATCH($C1247,'Policy Characteristics'!$C:$C,0))),"",INDEX('Policy Characteristics'!F:F,MATCH($C1247,'Policy Characteristics'!$C:$C,0)))</f>
        <v>0</v>
      </c>
      <c r="M1247" s="233">
        <f>IF(ISBLANK(INDEX('Policy Characteristics'!G:G,MATCH($C1247,'Policy Characteristics'!$C:$C,0))),"",INDEX('Policy Characteristics'!G:G,MATCH($C1247,'Policy Characteristics'!$C:$C,0)))</f>
        <v>1</v>
      </c>
      <c r="N1247" s="233">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25">
      <c r="A1248" s="76" t="str">
        <f>IF(ISBLANK(INDEX('Policy Characteristics'!A:A,MATCH($C1248,'Policy Characteristics'!$C:$C,0))),"",INDEX('Policy Characteristics'!A:A,MATCH($C1248,'Policy Characteristics'!$C:$C,0)))</f>
        <v>Industry</v>
      </c>
      <c r="B1248" s="228"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1691</v>
      </c>
      <c r="F1248" t="s">
        <v>1278</v>
      </c>
      <c r="G1248" s="88" t="s">
        <v>1698</v>
      </c>
      <c r="H1248" s="15">
        <v>2167</v>
      </c>
      <c r="I1248" s="241" t="s">
        <v>44</v>
      </c>
      <c r="J1248" s="230"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33">
        <f>IF(ISBLANK(INDEX('Policy Characteristics'!F:F,MATCH($C1248,'Policy Characteristics'!$C:$C,0))),"",INDEX('Policy Characteristics'!F:F,MATCH($C1248,'Policy Characteristics'!$C:$C,0)))</f>
        <v>0</v>
      </c>
      <c r="M1248" s="233">
        <f>IF(ISBLANK(INDEX('Policy Characteristics'!G:G,MATCH($C1248,'Policy Characteristics'!$C:$C,0))),"",INDEX('Policy Characteristics'!G:G,MATCH($C1248,'Policy Characteristics'!$C:$C,0)))</f>
        <v>1</v>
      </c>
      <c r="N1248" s="233">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25">
      <c r="A1249" s="76" t="str">
        <f>IF(ISBLANK(INDEX('Policy Characteristics'!A:A,MATCH($C1249,'Policy Characteristics'!$C:$C,0))),"",INDEX('Policy Characteristics'!A:A,MATCH($C1249,'Policy Characteristics'!$C:$C,0)))</f>
        <v>Industry</v>
      </c>
      <c r="B1249" s="228"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1692</v>
      </c>
      <c r="F1249" t="s">
        <v>1278</v>
      </c>
      <c r="G1249" s="88" t="s">
        <v>1699</v>
      </c>
      <c r="H1249" s="15">
        <v>2168</v>
      </c>
      <c r="I1249" s="241" t="s">
        <v>44</v>
      </c>
      <c r="J1249" s="230"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33">
        <f>IF(ISBLANK(INDEX('Policy Characteristics'!F:F,MATCH($C1249,'Policy Characteristics'!$C:$C,0))),"",INDEX('Policy Characteristics'!F:F,MATCH($C1249,'Policy Characteristics'!$C:$C,0)))</f>
        <v>0</v>
      </c>
      <c r="M1249" s="233">
        <f>IF(ISBLANK(INDEX('Policy Characteristics'!G:G,MATCH($C1249,'Policy Characteristics'!$C:$C,0))),"",INDEX('Policy Characteristics'!G:G,MATCH($C1249,'Policy Characteristics'!$C:$C,0)))</f>
        <v>1</v>
      </c>
      <c r="N1249" s="233">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25">
      <c r="A1250" s="76" t="str">
        <f>IF(ISBLANK(INDEX('Policy Characteristics'!A:A,MATCH($C1250,'Policy Characteristics'!$C:$C,0))),"",INDEX('Policy Characteristics'!A:A,MATCH($C1250,'Policy Characteristics'!$C:$C,0)))</f>
        <v>Industry</v>
      </c>
      <c r="B1250" s="228"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1828</v>
      </c>
      <c r="F1250" t="s">
        <v>1278</v>
      </c>
      <c r="G1250" s="88" t="s">
        <v>1828</v>
      </c>
      <c r="H1250" s="15">
        <v>2169</v>
      </c>
      <c r="I1250" s="241" t="s">
        <v>43</v>
      </c>
      <c r="J1250" s="230"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33">
        <f>IF(ISBLANK(INDEX('Policy Characteristics'!F:F,MATCH($C1250,'Policy Characteristics'!$C:$C,0))),"",INDEX('Policy Characteristics'!F:F,MATCH($C1250,'Policy Characteristics'!$C:$C,0)))</f>
        <v>0</v>
      </c>
      <c r="M1250" s="233">
        <f>IF(ISBLANK(INDEX('Policy Characteristics'!G:G,MATCH($C1250,'Policy Characteristics'!$C:$C,0))),"",INDEX('Policy Characteristics'!G:G,MATCH($C1250,'Policy Characteristics'!$C:$C,0)))</f>
        <v>1</v>
      </c>
      <c r="N1250" s="233">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25">
      <c r="A1251" s="76" t="str">
        <f>IF(ISBLANK(INDEX('Policy Characteristics'!A:A,MATCH($C1251,'Policy Characteristics'!$C:$C,0))),"",INDEX('Policy Characteristics'!A:A,MATCH($C1251,'Policy Characteristics'!$C:$C,0)))</f>
        <v>Industry</v>
      </c>
      <c r="B1251" s="228"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1686</v>
      </c>
      <c r="F1251" t="s">
        <v>1279</v>
      </c>
      <c r="G1251" s="88" t="s">
        <v>1693</v>
      </c>
      <c r="H1251" s="15">
        <v>2170</v>
      </c>
      <c r="I1251" s="241" t="s">
        <v>43</v>
      </c>
      <c r="J1251" s="230"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33">
        <f>IF(ISBLANK(INDEX('Policy Characteristics'!F:F,MATCH($C1251,'Policy Characteristics'!$C:$C,0))),"",INDEX('Policy Characteristics'!F:F,MATCH($C1251,'Policy Characteristics'!$C:$C,0)))</f>
        <v>0</v>
      </c>
      <c r="M1251" s="233">
        <f>IF(ISBLANK(INDEX('Policy Characteristics'!G:G,MATCH($C1251,'Policy Characteristics'!$C:$C,0))),"",INDEX('Policy Characteristics'!G:G,MATCH($C1251,'Policy Characteristics'!$C:$C,0)))</f>
        <v>1</v>
      </c>
      <c r="N1251" s="233">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25">
      <c r="A1252" s="76" t="str">
        <f>IF(ISBLANK(INDEX('Policy Characteristics'!A:A,MATCH($C1252,'Policy Characteristics'!$C:$C,0))),"",INDEX('Policy Characteristics'!A:A,MATCH($C1252,'Policy Characteristics'!$C:$C,0)))</f>
        <v>Industry</v>
      </c>
      <c r="B1252" s="228"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1687</v>
      </c>
      <c r="F1252" t="s">
        <v>1279</v>
      </c>
      <c r="G1252" s="88" t="s">
        <v>1694</v>
      </c>
      <c r="H1252" s="15">
        <v>2171</v>
      </c>
      <c r="I1252" s="241" t="s">
        <v>43</v>
      </c>
      <c r="J1252" s="230"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33">
        <f>IF(ISBLANK(INDEX('Policy Characteristics'!F:F,MATCH($C1252,'Policy Characteristics'!$C:$C,0))),"",INDEX('Policy Characteristics'!F:F,MATCH($C1252,'Policy Characteristics'!$C:$C,0)))</f>
        <v>0</v>
      </c>
      <c r="M1252" s="233">
        <f>IF(ISBLANK(INDEX('Policy Characteristics'!G:G,MATCH($C1252,'Policy Characteristics'!$C:$C,0))),"",INDEX('Policy Characteristics'!G:G,MATCH($C1252,'Policy Characteristics'!$C:$C,0)))</f>
        <v>1</v>
      </c>
      <c r="N1252" s="233">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25">
      <c r="A1253" s="76" t="str">
        <f>IF(ISBLANK(INDEX('Policy Characteristics'!A:A,MATCH($C1253,'Policy Characteristics'!$C:$C,0))),"",INDEX('Policy Characteristics'!A:A,MATCH($C1253,'Policy Characteristics'!$C:$C,0)))</f>
        <v>Industry</v>
      </c>
      <c r="B1253" s="228"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1688</v>
      </c>
      <c r="F1253" t="s">
        <v>1279</v>
      </c>
      <c r="G1253" s="88" t="s">
        <v>1695</v>
      </c>
      <c r="H1253" s="15">
        <v>2172</v>
      </c>
      <c r="I1253" s="241" t="s">
        <v>43</v>
      </c>
      <c r="J1253" s="230"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33">
        <f>IF(ISBLANK(INDEX('Policy Characteristics'!F:F,MATCH($C1253,'Policy Characteristics'!$C:$C,0))),"",INDEX('Policy Characteristics'!F:F,MATCH($C1253,'Policy Characteristics'!$C:$C,0)))</f>
        <v>0</v>
      </c>
      <c r="M1253" s="233">
        <f>IF(ISBLANK(INDEX('Policy Characteristics'!G:G,MATCH($C1253,'Policy Characteristics'!$C:$C,0))),"",INDEX('Policy Characteristics'!G:G,MATCH($C1253,'Policy Characteristics'!$C:$C,0)))</f>
        <v>1</v>
      </c>
      <c r="N1253" s="233">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25">
      <c r="A1254" s="76" t="str">
        <f>IF(ISBLANK(INDEX('Policy Characteristics'!A:A,MATCH($C1254,'Policy Characteristics'!$C:$C,0))),"",INDEX('Policy Characteristics'!A:A,MATCH($C1254,'Policy Characteristics'!$C:$C,0)))</f>
        <v>Industry</v>
      </c>
      <c r="B1254" s="228"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1689</v>
      </c>
      <c r="F1254" t="s">
        <v>1279</v>
      </c>
      <c r="G1254" s="88" t="s">
        <v>1696</v>
      </c>
      <c r="H1254" s="15">
        <v>2173</v>
      </c>
      <c r="I1254" s="241" t="s">
        <v>43</v>
      </c>
      <c r="J1254" s="230"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33">
        <f>IF(ISBLANK(INDEX('Policy Characteristics'!F:F,MATCH($C1254,'Policy Characteristics'!$C:$C,0))),"",INDEX('Policy Characteristics'!F:F,MATCH($C1254,'Policy Characteristics'!$C:$C,0)))</f>
        <v>0</v>
      </c>
      <c r="M1254" s="233">
        <f>IF(ISBLANK(INDEX('Policy Characteristics'!G:G,MATCH($C1254,'Policy Characteristics'!$C:$C,0))),"",INDEX('Policy Characteristics'!G:G,MATCH($C1254,'Policy Characteristics'!$C:$C,0)))</f>
        <v>1</v>
      </c>
      <c r="N1254" s="233">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25">
      <c r="A1255" s="76" t="str">
        <f>IF(ISBLANK(INDEX('Policy Characteristics'!A:A,MATCH($C1255,'Policy Characteristics'!$C:$C,0))),"",INDEX('Policy Characteristics'!A:A,MATCH($C1255,'Policy Characteristics'!$C:$C,0)))</f>
        <v>Industry</v>
      </c>
      <c r="B1255" s="228"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1690</v>
      </c>
      <c r="F1255" t="s">
        <v>1279</v>
      </c>
      <c r="G1255" s="88" t="s">
        <v>1697</v>
      </c>
      <c r="H1255" s="15">
        <v>2174</v>
      </c>
      <c r="I1255" s="241" t="s">
        <v>44</v>
      </c>
      <c r="J1255" s="230"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33">
        <f>IF(ISBLANK(INDEX('Policy Characteristics'!F:F,MATCH($C1255,'Policy Characteristics'!$C:$C,0))),"",INDEX('Policy Characteristics'!F:F,MATCH($C1255,'Policy Characteristics'!$C:$C,0)))</f>
        <v>0</v>
      </c>
      <c r="M1255" s="233">
        <f>IF(ISBLANK(INDEX('Policy Characteristics'!G:G,MATCH($C1255,'Policy Characteristics'!$C:$C,0))),"",INDEX('Policy Characteristics'!G:G,MATCH($C1255,'Policy Characteristics'!$C:$C,0)))</f>
        <v>1</v>
      </c>
      <c r="N1255" s="233">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25">
      <c r="A1256" s="76" t="str">
        <f>IF(ISBLANK(INDEX('Policy Characteristics'!A:A,MATCH($C1256,'Policy Characteristics'!$C:$C,0))),"",INDEX('Policy Characteristics'!A:A,MATCH($C1256,'Policy Characteristics'!$C:$C,0)))</f>
        <v>Industry</v>
      </c>
      <c r="B1256" s="228"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1691</v>
      </c>
      <c r="F1256" t="s">
        <v>1279</v>
      </c>
      <c r="G1256" s="88" t="s">
        <v>1698</v>
      </c>
      <c r="H1256" s="15">
        <v>2175</v>
      </c>
      <c r="I1256" s="241" t="s">
        <v>44</v>
      </c>
      <c r="J1256" s="230"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33">
        <f>IF(ISBLANK(INDEX('Policy Characteristics'!F:F,MATCH($C1256,'Policy Characteristics'!$C:$C,0))),"",INDEX('Policy Characteristics'!F:F,MATCH($C1256,'Policy Characteristics'!$C:$C,0)))</f>
        <v>0</v>
      </c>
      <c r="M1256" s="233">
        <f>IF(ISBLANK(INDEX('Policy Characteristics'!G:G,MATCH($C1256,'Policy Characteristics'!$C:$C,0))),"",INDEX('Policy Characteristics'!G:G,MATCH($C1256,'Policy Characteristics'!$C:$C,0)))</f>
        <v>1</v>
      </c>
      <c r="N1256" s="233">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25">
      <c r="A1257" s="76" t="str">
        <f>IF(ISBLANK(INDEX('Policy Characteristics'!A:A,MATCH($C1257,'Policy Characteristics'!$C:$C,0))),"",INDEX('Policy Characteristics'!A:A,MATCH($C1257,'Policy Characteristics'!$C:$C,0)))</f>
        <v>Industry</v>
      </c>
      <c r="B1257" s="228"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1692</v>
      </c>
      <c r="F1257" t="s">
        <v>1279</v>
      </c>
      <c r="G1257" s="88" t="s">
        <v>1699</v>
      </c>
      <c r="H1257" s="15">
        <v>2176</v>
      </c>
      <c r="I1257" s="241" t="s">
        <v>44</v>
      </c>
      <c r="J1257" s="230"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33">
        <f>IF(ISBLANK(INDEX('Policy Characteristics'!F:F,MATCH($C1257,'Policy Characteristics'!$C:$C,0))),"",INDEX('Policy Characteristics'!F:F,MATCH($C1257,'Policy Characteristics'!$C:$C,0)))</f>
        <v>0</v>
      </c>
      <c r="M1257" s="233">
        <f>IF(ISBLANK(INDEX('Policy Characteristics'!G:G,MATCH($C1257,'Policy Characteristics'!$C:$C,0))),"",INDEX('Policy Characteristics'!G:G,MATCH($C1257,'Policy Characteristics'!$C:$C,0)))</f>
        <v>1</v>
      </c>
      <c r="N1257" s="233">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25">
      <c r="A1258" s="76" t="str">
        <f>IF(ISBLANK(INDEX('Policy Characteristics'!A:A,MATCH($C1258,'Policy Characteristics'!$C:$C,0))),"",INDEX('Policy Characteristics'!A:A,MATCH($C1258,'Policy Characteristics'!$C:$C,0)))</f>
        <v>Industry</v>
      </c>
      <c r="B1258" s="228"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1828</v>
      </c>
      <c r="F1258" t="s">
        <v>1279</v>
      </c>
      <c r="G1258" s="88" t="s">
        <v>1828</v>
      </c>
      <c r="H1258" s="15">
        <v>2177</v>
      </c>
      <c r="I1258" s="241" t="s">
        <v>44</v>
      </c>
      <c r="J1258" s="230"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33">
        <f>IF(ISBLANK(INDEX('Policy Characteristics'!F:F,MATCH($C1258,'Policy Characteristics'!$C:$C,0))),"",INDEX('Policy Characteristics'!F:F,MATCH($C1258,'Policy Characteristics'!$C:$C,0)))</f>
        <v>0</v>
      </c>
      <c r="M1258" s="233">
        <f>IF(ISBLANK(INDEX('Policy Characteristics'!G:G,MATCH($C1258,'Policy Characteristics'!$C:$C,0))),"",INDEX('Policy Characteristics'!G:G,MATCH($C1258,'Policy Characteristics'!$C:$C,0)))</f>
        <v>1</v>
      </c>
      <c r="N1258" s="233">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25">
      <c r="A1259" s="76" t="str">
        <f>IF(ISBLANK(INDEX('Policy Characteristics'!A:A,MATCH($C1259,'Policy Characteristics'!$C:$C,0))),"",INDEX('Policy Characteristics'!A:A,MATCH($C1259,'Policy Characteristics'!$C:$C,0)))</f>
        <v>Industry</v>
      </c>
      <c r="B1259" s="228"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1686</v>
      </c>
      <c r="F1259" t="s">
        <v>1280</v>
      </c>
      <c r="G1259" s="88" t="s">
        <v>1693</v>
      </c>
      <c r="H1259" s="15">
        <v>2178</v>
      </c>
      <c r="I1259" s="241" t="s">
        <v>43</v>
      </c>
      <c r="J1259" s="230"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33">
        <f>IF(ISBLANK(INDEX('Policy Characteristics'!F:F,MATCH($C1259,'Policy Characteristics'!$C:$C,0))),"",INDEX('Policy Characteristics'!F:F,MATCH($C1259,'Policy Characteristics'!$C:$C,0)))</f>
        <v>0</v>
      </c>
      <c r="M1259" s="233">
        <f>IF(ISBLANK(INDEX('Policy Characteristics'!G:G,MATCH($C1259,'Policy Characteristics'!$C:$C,0))),"",INDEX('Policy Characteristics'!G:G,MATCH($C1259,'Policy Characteristics'!$C:$C,0)))</f>
        <v>1</v>
      </c>
      <c r="N1259" s="233">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25">
      <c r="A1260" s="76" t="str">
        <f>IF(ISBLANK(INDEX('Policy Characteristics'!A:A,MATCH($C1260,'Policy Characteristics'!$C:$C,0))),"",INDEX('Policy Characteristics'!A:A,MATCH($C1260,'Policy Characteristics'!$C:$C,0)))</f>
        <v>Industry</v>
      </c>
      <c r="B1260" s="228"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1687</v>
      </c>
      <c r="F1260" t="s">
        <v>1280</v>
      </c>
      <c r="G1260" s="88" t="s">
        <v>1694</v>
      </c>
      <c r="H1260" s="15">
        <v>2179</v>
      </c>
      <c r="I1260" s="241" t="s">
        <v>43</v>
      </c>
      <c r="J1260" s="230"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33">
        <f>IF(ISBLANK(INDEX('Policy Characteristics'!F:F,MATCH($C1260,'Policy Characteristics'!$C:$C,0))),"",INDEX('Policy Characteristics'!F:F,MATCH($C1260,'Policy Characteristics'!$C:$C,0)))</f>
        <v>0</v>
      </c>
      <c r="M1260" s="233">
        <f>IF(ISBLANK(INDEX('Policy Characteristics'!G:G,MATCH($C1260,'Policy Characteristics'!$C:$C,0))),"",INDEX('Policy Characteristics'!G:G,MATCH($C1260,'Policy Characteristics'!$C:$C,0)))</f>
        <v>1</v>
      </c>
      <c r="N1260" s="233">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25">
      <c r="A1261" s="76" t="str">
        <f>IF(ISBLANK(INDEX('Policy Characteristics'!A:A,MATCH($C1261,'Policy Characteristics'!$C:$C,0))),"",INDEX('Policy Characteristics'!A:A,MATCH($C1261,'Policy Characteristics'!$C:$C,0)))</f>
        <v>Industry</v>
      </c>
      <c r="B1261" s="228"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1688</v>
      </c>
      <c r="F1261" t="s">
        <v>1280</v>
      </c>
      <c r="G1261" s="88" t="s">
        <v>1695</v>
      </c>
      <c r="H1261" s="15">
        <v>2180</v>
      </c>
      <c r="I1261" s="241" t="s">
        <v>43</v>
      </c>
      <c r="J1261" s="230"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33">
        <f>IF(ISBLANK(INDEX('Policy Characteristics'!F:F,MATCH($C1261,'Policy Characteristics'!$C:$C,0))),"",INDEX('Policy Characteristics'!F:F,MATCH($C1261,'Policy Characteristics'!$C:$C,0)))</f>
        <v>0</v>
      </c>
      <c r="M1261" s="233">
        <f>IF(ISBLANK(INDEX('Policy Characteristics'!G:G,MATCH($C1261,'Policy Characteristics'!$C:$C,0))),"",INDEX('Policy Characteristics'!G:G,MATCH($C1261,'Policy Characteristics'!$C:$C,0)))</f>
        <v>1</v>
      </c>
      <c r="N1261" s="233">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25">
      <c r="A1262" s="76" t="str">
        <f>IF(ISBLANK(INDEX('Policy Characteristics'!A:A,MATCH($C1262,'Policy Characteristics'!$C:$C,0))),"",INDEX('Policy Characteristics'!A:A,MATCH($C1262,'Policy Characteristics'!$C:$C,0)))</f>
        <v>Industry</v>
      </c>
      <c r="B1262" s="228"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1689</v>
      </c>
      <c r="F1262" t="s">
        <v>1280</v>
      </c>
      <c r="G1262" s="88" t="s">
        <v>1696</v>
      </c>
      <c r="H1262" s="15">
        <v>2181</v>
      </c>
      <c r="I1262" s="241" t="s">
        <v>43</v>
      </c>
      <c r="J1262" s="230"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33">
        <f>IF(ISBLANK(INDEX('Policy Characteristics'!F:F,MATCH($C1262,'Policy Characteristics'!$C:$C,0))),"",INDEX('Policy Characteristics'!F:F,MATCH($C1262,'Policy Characteristics'!$C:$C,0)))</f>
        <v>0</v>
      </c>
      <c r="M1262" s="233">
        <f>IF(ISBLANK(INDEX('Policy Characteristics'!G:G,MATCH($C1262,'Policy Characteristics'!$C:$C,0))),"",INDEX('Policy Characteristics'!G:G,MATCH($C1262,'Policy Characteristics'!$C:$C,0)))</f>
        <v>1</v>
      </c>
      <c r="N1262" s="233">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25">
      <c r="A1263" s="76" t="str">
        <f>IF(ISBLANK(INDEX('Policy Characteristics'!A:A,MATCH($C1263,'Policy Characteristics'!$C:$C,0))),"",INDEX('Policy Characteristics'!A:A,MATCH($C1263,'Policy Characteristics'!$C:$C,0)))</f>
        <v>Industry</v>
      </c>
      <c r="B1263" s="228"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1690</v>
      </c>
      <c r="F1263" t="s">
        <v>1280</v>
      </c>
      <c r="G1263" s="88" t="s">
        <v>1697</v>
      </c>
      <c r="H1263" s="15">
        <v>2182</v>
      </c>
      <c r="I1263" s="241" t="s">
        <v>44</v>
      </c>
      <c r="J1263" s="230"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33">
        <f>IF(ISBLANK(INDEX('Policy Characteristics'!F:F,MATCH($C1263,'Policy Characteristics'!$C:$C,0))),"",INDEX('Policy Characteristics'!F:F,MATCH($C1263,'Policy Characteristics'!$C:$C,0)))</f>
        <v>0</v>
      </c>
      <c r="M1263" s="233">
        <f>IF(ISBLANK(INDEX('Policy Characteristics'!G:G,MATCH($C1263,'Policy Characteristics'!$C:$C,0))),"",INDEX('Policy Characteristics'!G:G,MATCH($C1263,'Policy Characteristics'!$C:$C,0)))</f>
        <v>1</v>
      </c>
      <c r="N1263" s="233">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25">
      <c r="A1264" s="76" t="str">
        <f>IF(ISBLANK(INDEX('Policy Characteristics'!A:A,MATCH($C1264,'Policy Characteristics'!$C:$C,0))),"",INDEX('Policy Characteristics'!A:A,MATCH($C1264,'Policy Characteristics'!$C:$C,0)))</f>
        <v>Industry</v>
      </c>
      <c r="B1264" s="228"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1691</v>
      </c>
      <c r="F1264" t="s">
        <v>1280</v>
      </c>
      <c r="G1264" s="88" t="s">
        <v>1698</v>
      </c>
      <c r="H1264" s="15">
        <v>2183</v>
      </c>
      <c r="I1264" s="241" t="s">
        <v>43</v>
      </c>
      <c r="J1264" s="230"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33">
        <f>IF(ISBLANK(INDEX('Policy Characteristics'!F:F,MATCH($C1264,'Policy Characteristics'!$C:$C,0))),"",INDEX('Policy Characteristics'!F:F,MATCH($C1264,'Policy Characteristics'!$C:$C,0)))</f>
        <v>0</v>
      </c>
      <c r="M1264" s="233">
        <f>IF(ISBLANK(INDEX('Policy Characteristics'!G:G,MATCH($C1264,'Policy Characteristics'!$C:$C,0))),"",INDEX('Policy Characteristics'!G:G,MATCH($C1264,'Policy Characteristics'!$C:$C,0)))</f>
        <v>1</v>
      </c>
      <c r="N1264" s="233">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25">
      <c r="A1265" s="76" t="str">
        <f>IF(ISBLANK(INDEX('Policy Characteristics'!A:A,MATCH($C1265,'Policy Characteristics'!$C:$C,0))),"",INDEX('Policy Characteristics'!A:A,MATCH($C1265,'Policy Characteristics'!$C:$C,0)))</f>
        <v>Industry</v>
      </c>
      <c r="B1265" s="228"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1692</v>
      </c>
      <c r="F1265" t="s">
        <v>1280</v>
      </c>
      <c r="G1265" s="88" t="s">
        <v>1699</v>
      </c>
      <c r="H1265" s="15">
        <v>2184</v>
      </c>
      <c r="I1265" s="241" t="s">
        <v>44</v>
      </c>
      <c r="J1265" s="230"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33">
        <f>IF(ISBLANK(INDEX('Policy Characteristics'!F:F,MATCH($C1265,'Policy Characteristics'!$C:$C,0))),"",INDEX('Policy Characteristics'!F:F,MATCH($C1265,'Policy Characteristics'!$C:$C,0)))</f>
        <v>0</v>
      </c>
      <c r="M1265" s="233">
        <f>IF(ISBLANK(INDEX('Policy Characteristics'!G:G,MATCH($C1265,'Policy Characteristics'!$C:$C,0))),"",INDEX('Policy Characteristics'!G:G,MATCH($C1265,'Policy Characteristics'!$C:$C,0)))</f>
        <v>1</v>
      </c>
      <c r="N1265" s="233">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25">
      <c r="A1266" s="76" t="str">
        <f>IF(ISBLANK(INDEX('Policy Characteristics'!A:A,MATCH($C1266,'Policy Characteristics'!$C:$C,0))),"",INDEX('Policy Characteristics'!A:A,MATCH($C1266,'Policy Characteristics'!$C:$C,0)))</f>
        <v>Industry</v>
      </c>
      <c r="B1266" s="228"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1828</v>
      </c>
      <c r="F1266" t="s">
        <v>1280</v>
      </c>
      <c r="G1266" s="88" t="s">
        <v>1828</v>
      </c>
      <c r="H1266" s="15">
        <v>2185</v>
      </c>
      <c r="I1266" s="241" t="s">
        <v>43</v>
      </c>
      <c r="J1266" s="230"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33">
        <f>IF(ISBLANK(INDEX('Policy Characteristics'!F:F,MATCH($C1266,'Policy Characteristics'!$C:$C,0))),"",INDEX('Policy Characteristics'!F:F,MATCH($C1266,'Policy Characteristics'!$C:$C,0)))</f>
        <v>0</v>
      </c>
      <c r="M1266" s="233">
        <f>IF(ISBLANK(INDEX('Policy Characteristics'!G:G,MATCH($C1266,'Policy Characteristics'!$C:$C,0))),"",INDEX('Policy Characteristics'!G:G,MATCH($C1266,'Policy Characteristics'!$C:$C,0)))</f>
        <v>1</v>
      </c>
      <c r="N1266" s="233">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25">
      <c r="A1267" s="76" t="str">
        <f>IF(ISBLANK(INDEX('Policy Characteristics'!A:A,MATCH($C1267,'Policy Characteristics'!$C:$C,0))),"",INDEX('Policy Characteristics'!A:A,MATCH($C1267,'Policy Characteristics'!$C:$C,0)))</f>
        <v>Industry</v>
      </c>
      <c r="B1267" s="228"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1686</v>
      </c>
      <c r="F1267" t="s">
        <v>1281</v>
      </c>
      <c r="G1267" s="88" t="s">
        <v>1693</v>
      </c>
      <c r="H1267" s="15">
        <v>2186</v>
      </c>
      <c r="I1267" s="241" t="s">
        <v>43</v>
      </c>
      <c r="J1267" s="230"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33">
        <f>IF(ISBLANK(INDEX('Policy Characteristics'!F:F,MATCH($C1267,'Policy Characteristics'!$C:$C,0))),"",INDEX('Policy Characteristics'!F:F,MATCH($C1267,'Policy Characteristics'!$C:$C,0)))</f>
        <v>0</v>
      </c>
      <c r="M1267" s="233">
        <f>IF(ISBLANK(INDEX('Policy Characteristics'!G:G,MATCH($C1267,'Policy Characteristics'!$C:$C,0))),"",INDEX('Policy Characteristics'!G:G,MATCH($C1267,'Policy Characteristics'!$C:$C,0)))</f>
        <v>1</v>
      </c>
      <c r="N1267" s="233">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25">
      <c r="A1268" s="76" t="str">
        <f>IF(ISBLANK(INDEX('Policy Characteristics'!A:A,MATCH($C1268,'Policy Characteristics'!$C:$C,0))),"",INDEX('Policy Characteristics'!A:A,MATCH($C1268,'Policy Characteristics'!$C:$C,0)))</f>
        <v>Industry</v>
      </c>
      <c r="B1268" s="228"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1687</v>
      </c>
      <c r="F1268" t="s">
        <v>1281</v>
      </c>
      <c r="G1268" s="88" t="s">
        <v>1694</v>
      </c>
      <c r="H1268" s="15">
        <v>2187</v>
      </c>
      <c r="I1268" s="241" t="s">
        <v>43</v>
      </c>
      <c r="J1268" s="230"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33">
        <f>IF(ISBLANK(INDEX('Policy Characteristics'!F:F,MATCH($C1268,'Policy Characteristics'!$C:$C,0))),"",INDEX('Policy Characteristics'!F:F,MATCH($C1268,'Policy Characteristics'!$C:$C,0)))</f>
        <v>0</v>
      </c>
      <c r="M1268" s="233">
        <f>IF(ISBLANK(INDEX('Policy Characteristics'!G:G,MATCH($C1268,'Policy Characteristics'!$C:$C,0))),"",INDEX('Policy Characteristics'!G:G,MATCH($C1268,'Policy Characteristics'!$C:$C,0)))</f>
        <v>1</v>
      </c>
      <c r="N1268" s="233">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25">
      <c r="A1269" s="76" t="str">
        <f>IF(ISBLANK(INDEX('Policy Characteristics'!A:A,MATCH($C1269,'Policy Characteristics'!$C:$C,0))),"",INDEX('Policy Characteristics'!A:A,MATCH($C1269,'Policy Characteristics'!$C:$C,0)))</f>
        <v>Industry</v>
      </c>
      <c r="B1269" s="228"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1688</v>
      </c>
      <c r="F1269" t="s">
        <v>1281</v>
      </c>
      <c r="G1269" s="88" t="s">
        <v>1695</v>
      </c>
      <c r="H1269" s="15">
        <v>2188</v>
      </c>
      <c r="I1269" s="241" t="s">
        <v>43</v>
      </c>
      <c r="J1269" s="230"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33">
        <f>IF(ISBLANK(INDEX('Policy Characteristics'!F:F,MATCH($C1269,'Policy Characteristics'!$C:$C,0))),"",INDEX('Policy Characteristics'!F:F,MATCH($C1269,'Policy Characteristics'!$C:$C,0)))</f>
        <v>0</v>
      </c>
      <c r="M1269" s="233">
        <f>IF(ISBLANK(INDEX('Policy Characteristics'!G:G,MATCH($C1269,'Policy Characteristics'!$C:$C,0))),"",INDEX('Policy Characteristics'!G:G,MATCH($C1269,'Policy Characteristics'!$C:$C,0)))</f>
        <v>1</v>
      </c>
      <c r="N1269" s="233">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25">
      <c r="A1270" s="76" t="str">
        <f>IF(ISBLANK(INDEX('Policy Characteristics'!A:A,MATCH($C1270,'Policy Characteristics'!$C:$C,0))),"",INDEX('Policy Characteristics'!A:A,MATCH($C1270,'Policy Characteristics'!$C:$C,0)))</f>
        <v>Industry</v>
      </c>
      <c r="B1270" s="228"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1689</v>
      </c>
      <c r="F1270" t="s">
        <v>1281</v>
      </c>
      <c r="G1270" s="88" t="s">
        <v>1696</v>
      </c>
      <c r="H1270" s="15">
        <v>2189</v>
      </c>
      <c r="I1270" s="241" t="s">
        <v>43</v>
      </c>
      <c r="J1270" s="230"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33">
        <f>IF(ISBLANK(INDEX('Policy Characteristics'!F:F,MATCH($C1270,'Policy Characteristics'!$C:$C,0))),"",INDEX('Policy Characteristics'!F:F,MATCH($C1270,'Policy Characteristics'!$C:$C,0)))</f>
        <v>0</v>
      </c>
      <c r="M1270" s="233">
        <f>IF(ISBLANK(INDEX('Policy Characteristics'!G:G,MATCH($C1270,'Policy Characteristics'!$C:$C,0))),"",INDEX('Policy Characteristics'!G:G,MATCH($C1270,'Policy Characteristics'!$C:$C,0)))</f>
        <v>1</v>
      </c>
      <c r="N1270" s="233">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25">
      <c r="A1271" s="76" t="str">
        <f>IF(ISBLANK(INDEX('Policy Characteristics'!A:A,MATCH($C1271,'Policy Characteristics'!$C:$C,0))),"",INDEX('Policy Characteristics'!A:A,MATCH($C1271,'Policy Characteristics'!$C:$C,0)))</f>
        <v>Industry</v>
      </c>
      <c r="B1271" s="228"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1690</v>
      </c>
      <c r="F1271" t="s">
        <v>1281</v>
      </c>
      <c r="G1271" s="88" t="s">
        <v>1697</v>
      </c>
      <c r="H1271" s="15">
        <v>2190</v>
      </c>
      <c r="I1271" s="241" t="s">
        <v>44</v>
      </c>
      <c r="J1271" s="230"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33">
        <f>IF(ISBLANK(INDEX('Policy Characteristics'!F:F,MATCH($C1271,'Policy Characteristics'!$C:$C,0))),"",INDEX('Policy Characteristics'!F:F,MATCH($C1271,'Policy Characteristics'!$C:$C,0)))</f>
        <v>0</v>
      </c>
      <c r="M1271" s="233">
        <f>IF(ISBLANK(INDEX('Policy Characteristics'!G:G,MATCH($C1271,'Policy Characteristics'!$C:$C,0))),"",INDEX('Policy Characteristics'!G:G,MATCH($C1271,'Policy Characteristics'!$C:$C,0)))</f>
        <v>1</v>
      </c>
      <c r="N1271" s="233">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25">
      <c r="A1272" s="76" t="str">
        <f>IF(ISBLANK(INDEX('Policy Characteristics'!A:A,MATCH($C1272,'Policy Characteristics'!$C:$C,0))),"",INDEX('Policy Characteristics'!A:A,MATCH($C1272,'Policy Characteristics'!$C:$C,0)))</f>
        <v>Industry</v>
      </c>
      <c r="B1272" s="228"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1691</v>
      </c>
      <c r="F1272" t="s">
        <v>1281</v>
      </c>
      <c r="G1272" s="88" t="s">
        <v>1698</v>
      </c>
      <c r="H1272" s="15">
        <v>2191</v>
      </c>
      <c r="I1272" s="241" t="s">
        <v>44</v>
      </c>
      <c r="J1272" s="230"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33">
        <f>IF(ISBLANK(INDEX('Policy Characteristics'!F:F,MATCH($C1272,'Policy Characteristics'!$C:$C,0))),"",INDEX('Policy Characteristics'!F:F,MATCH($C1272,'Policy Characteristics'!$C:$C,0)))</f>
        <v>0</v>
      </c>
      <c r="M1272" s="233">
        <f>IF(ISBLANK(INDEX('Policy Characteristics'!G:G,MATCH($C1272,'Policy Characteristics'!$C:$C,0))),"",INDEX('Policy Characteristics'!G:G,MATCH($C1272,'Policy Characteristics'!$C:$C,0)))</f>
        <v>1</v>
      </c>
      <c r="N1272" s="233">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25">
      <c r="A1273" s="76" t="str">
        <f>IF(ISBLANK(INDEX('Policy Characteristics'!A:A,MATCH($C1273,'Policy Characteristics'!$C:$C,0))),"",INDEX('Policy Characteristics'!A:A,MATCH($C1273,'Policy Characteristics'!$C:$C,0)))</f>
        <v>Industry</v>
      </c>
      <c r="B1273" s="228"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1692</v>
      </c>
      <c r="F1273" t="s">
        <v>1281</v>
      </c>
      <c r="G1273" s="88" t="s">
        <v>1699</v>
      </c>
      <c r="H1273" s="15">
        <v>2192</v>
      </c>
      <c r="I1273" s="241" t="s">
        <v>44</v>
      </c>
      <c r="J1273" s="230"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33">
        <f>IF(ISBLANK(INDEX('Policy Characteristics'!F:F,MATCH($C1273,'Policy Characteristics'!$C:$C,0))),"",INDEX('Policy Characteristics'!F:F,MATCH($C1273,'Policy Characteristics'!$C:$C,0)))</f>
        <v>0</v>
      </c>
      <c r="M1273" s="233">
        <f>IF(ISBLANK(INDEX('Policy Characteristics'!G:G,MATCH($C1273,'Policy Characteristics'!$C:$C,0))),"",INDEX('Policy Characteristics'!G:G,MATCH($C1273,'Policy Characteristics'!$C:$C,0)))</f>
        <v>1</v>
      </c>
      <c r="N1273" s="233">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25">
      <c r="A1274" s="76" t="str">
        <f>IF(ISBLANK(INDEX('Policy Characteristics'!A:A,MATCH($C1274,'Policy Characteristics'!$C:$C,0))),"",INDEX('Policy Characteristics'!A:A,MATCH($C1274,'Policy Characteristics'!$C:$C,0)))</f>
        <v>Industry</v>
      </c>
      <c r="B1274" s="228"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1828</v>
      </c>
      <c r="F1274" t="s">
        <v>1281</v>
      </c>
      <c r="G1274" s="88" t="s">
        <v>1828</v>
      </c>
      <c r="H1274" s="15">
        <v>2193</v>
      </c>
      <c r="I1274" s="241" t="s">
        <v>43</v>
      </c>
      <c r="J1274" s="230"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33">
        <f>IF(ISBLANK(INDEX('Policy Characteristics'!F:F,MATCH($C1274,'Policy Characteristics'!$C:$C,0))),"",INDEX('Policy Characteristics'!F:F,MATCH($C1274,'Policy Characteristics'!$C:$C,0)))</f>
        <v>0</v>
      </c>
      <c r="M1274" s="233">
        <f>IF(ISBLANK(INDEX('Policy Characteristics'!G:G,MATCH($C1274,'Policy Characteristics'!$C:$C,0))),"",INDEX('Policy Characteristics'!G:G,MATCH($C1274,'Policy Characteristics'!$C:$C,0)))</f>
        <v>1</v>
      </c>
      <c r="N1274" s="233">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25">
      <c r="A1275" s="76" t="str">
        <f>IF(ISBLANK(INDEX('Policy Characteristics'!A:A,MATCH($C1275,'Policy Characteristics'!$C:$C,0))),"",INDEX('Policy Characteristics'!A:A,MATCH($C1275,'Policy Characteristics'!$C:$C,0)))</f>
        <v>Industry</v>
      </c>
      <c r="B1275" s="228"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1686</v>
      </c>
      <c r="F1275" t="s">
        <v>1282</v>
      </c>
      <c r="G1275" s="88" t="s">
        <v>1693</v>
      </c>
      <c r="H1275" s="15">
        <v>2194</v>
      </c>
      <c r="I1275" s="241" t="s">
        <v>43</v>
      </c>
      <c r="J1275" s="230"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33">
        <f>IF(ISBLANK(INDEX('Policy Characteristics'!F:F,MATCH($C1275,'Policy Characteristics'!$C:$C,0))),"",INDEX('Policy Characteristics'!F:F,MATCH($C1275,'Policy Characteristics'!$C:$C,0)))</f>
        <v>0</v>
      </c>
      <c r="M1275" s="233">
        <f>IF(ISBLANK(INDEX('Policy Characteristics'!G:G,MATCH($C1275,'Policy Characteristics'!$C:$C,0))),"",INDEX('Policy Characteristics'!G:G,MATCH($C1275,'Policy Characteristics'!$C:$C,0)))</f>
        <v>1</v>
      </c>
      <c r="N1275" s="233">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25">
      <c r="A1276" s="76" t="str">
        <f>IF(ISBLANK(INDEX('Policy Characteristics'!A:A,MATCH($C1276,'Policy Characteristics'!$C:$C,0))),"",INDEX('Policy Characteristics'!A:A,MATCH($C1276,'Policy Characteristics'!$C:$C,0)))</f>
        <v>Industry</v>
      </c>
      <c r="B1276" s="228"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1687</v>
      </c>
      <c r="F1276" t="s">
        <v>1282</v>
      </c>
      <c r="G1276" s="88" t="s">
        <v>1694</v>
      </c>
      <c r="H1276" s="15">
        <v>2195</v>
      </c>
      <c r="I1276" s="241" t="s">
        <v>43</v>
      </c>
      <c r="J1276" s="230"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33">
        <f>IF(ISBLANK(INDEX('Policy Characteristics'!F:F,MATCH($C1276,'Policy Characteristics'!$C:$C,0))),"",INDEX('Policy Characteristics'!F:F,MATCH($C1276,'Policy Characteristics'!$C:$C,0)))</f>
        <v>0</v>
      </c>
      <c r="M1276" s="233">
        <f>IF(ISBLANK(INDEX('Policy Characteristics'!G:G,MATCH($C1276,'Policy Characteristics'!$C:$C,0))),"",INDEX('Policy Characteristics'!G:G,MATCH($C1276,'Policy Characteristics'!$C:$C,0)))</f>
        <v>1</v>
      </c>
      <c r="N1276" s="233">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25">
      <c r="A1277" s="76" t="str">
        <f>IF(ISBLANK(INDEX('Policy Characteristics'!A:A,MATCH($C1277,'Policy Characteristics'!$C:$C,0))),"",INDEX('Policy Characteristics'!A:A,MATCH($C1277,'Policy Characteristics'!$C:$C,0)))</f>
        <v>Industry</v>
      </c>
      <c r="B1277" s="228"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1688</v>
      </c>
      <c r="F1277" t="s">
        <v>1282</v>
      </c>
      <c r="G1277" s="88" t="s">
        <v>1695</v>
      </c>
      <c r="H1277" s="15">
        <v>2196</v>
      </c>
      <c r="I1277" s="241" t="s">
        <v>43</v>
      </c>
      <c r="J1277" s="230"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33">
        <f>IF(ISBLANK(INDEX('Policy Characteristics'!F:F,MATCH($C1277,'Policy Characteristics'!$C:$C,0))),"",INDEX('Policy Characteristics'!F:F,MATCH($C1277,'Policy Characteristics'!$C:$C,0)))</f>
        <v>0</v>
      </c>
      <c r="M1277" s="233">
        <f>IF(ISBLANK(INDEX('Policy Characteristics'!G:G,MATCH($C1277,'Policy Characteristics'!$C:$C,0))),"",INDEX('Policy Characteristics'!G:G,MATCH($C1277,'Policy Characteristics'!$C:$C,0)))</f>
        <v>1</v>
      </c>
      <c r="N1277" s="233">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25">
      <c r="A1278" s="76" t="str">
        <f>IF(ISBLANK(INDEX('Policy Characteristics'!A:A,MATCH($C1278,'Policy Characteristics'!$C:$C,0))),"",INDEX('Policy Characteristics'!A:A,MATCH($C1278,'Policy Characteristics'!$C:$C,0)))</f>
        <v>Industry</v>
      </c>
      <c r="B1278" s="228"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1689</v>
      </c>
      <c r="F1278" t="s">
        <v>1282</v>
      </c>
      <c r="G1278" s="88" t="s">
        <v>1696</v>
      </c>
      <c r="H1278" s="15">
        <v>2197</v>
      </c>
      <c r="I1278" s="241" t="s">
        <v>43</v>
      </c>
      <c r="J1278" s="230"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33">
        <f>IF(ISBLANK(INDEX('Policy Characteristics'!F:F,MATCH($C1278,'Policy Characteristics'!$C:$C,0))),"",INDEX('Policy Characteristics'!F:F,MATCH($C1278,'Policy Characteristics'!$C:$C,0)))</f>
        <v>0</v>
      </c>
      <c r="M1278" s="233">
        <f>IF(ISBLANK(INDEX('Policy Characteristics'!G:G,MATCH($C1278,'Policy Characteristics'!$C:$C,0))),"",INDEX('Policy Characteristics'!G:G,MATCH($C1278,'Policy Characteristics'!$C:$C,0)))</f>
        <v>1</v>
      </c>
      <c r="N1278" s="233">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25">
      <c r="A1279" s="76" t="str">
        <f>IF(ISBLANK(INDEX('Policy Characteristics'!A:A,MATCH($C1279,'Policy Characteristics'!$C:$C,0))),"",INDEX('Policy Characteristics'!A:A,MATCH($C1279,'Policy Characteristics'!$C:$C,0)))</f>
        <v>Industry</v>
      </c>
      <c r="B1279" s="228"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1690</v>
      </c>
      <c r="F1279" t="s">
        <v>1282</v>
      </c>
      <c r="G1279" s="88" t="s">
        <v>1697</v>
      </c>
      <c r="H1279" s="15">
        <v>2198</v>
      </c>
      <c r="I1279" s="241" t="s">
        <v>44</v>
      </c>
      <c r="J1279" s="230"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33">
        <f>IF(ISBLANK(INDEX('Policy Characteristics'!F:F,MATCH($C1279,'Policy Characteristics'!$C:$C,0))),"",INDEX('Policy Characteristics'!F:F,MATCH($C1279,'Policy Characteristics'!$C:$C,0)))</f>
        <v>0</v>
      </c>
      <c r="M1279" s="233">
        <f>IF(ISBLANK(INDEX('Policy Characteristics'!G:G,MATCH($C1279,'Policy Characteristics'!$C:$C,0))),"",INDEX('Policy Characteristics'!G:G,MATCH($C1279,'Policy Characteristics'!$C:$C,0)))</f>
        <v>1</v>
      </c>
      <c r="N1279" s="233">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25">
      <c r="A1280" s="76" t="str">
        <f>IF(ISBLANK(INDEX('Policy Characteristics'!A:A,MATCH($C1280,'Policy Characteristics'!$C:$C,0))),"",INDEX('Policy Characteristics'!A:A,MATCH($C1280,'Policy Characteristics'!$C:$C,0)))</f>
        <v>Industry</v>
      </c>
      <c r="B1280" s="228"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1691</v>
      </c>
      <c r="F1280" t="s">
        <v>1282</v>
      </c>
      <c r="G1280" s="88" t="s">
        <v>1698</v>
      </c>
      <c r="H1280" s="15">
        <v>2199</v>
      </c>
      <c r="I1280" s="241" t="s">
        <v>43</v>
      </c>
      <c r="J1280" s="230"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33">
        <f>IF(ISBLANK(INDEX('Policy Characteristics'!F:F,MATCH($C1280,'Policy Characteristics'!$C:$C,0))),"",INDEX('Policy Characteristics'!F:F,MATCH($C1280,'Policy Characteristics'!$C:$C,0)))</f>
        <v>0</v>
      </c>
      <c r="M1280" s="233">
        <f>IF(ISBLANK(INDEX('Policy Characteristics'!G:G,MATCH($C1280,'Policy Characteristics'!$C:$C,0))),"",INDEX('Policy Characteristics'!G:G,MATCH($C1280,'Policy Characteristics'!$C:$C,0)))</f>
        <v>1</v>
      </c>
      <c r="N1280" s="233">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25">
      <c r="A1281" s="76" t="str">
        <f>IF(ISBLANK(INDEX('Policy Characteristics'!A:A,MATCH($C1281,'Policy Characteristics'!$C:$C,0))),"",INDEX('Policy Characteristics'!A:A,MATCH($C1281,'Policy Characteristics'!$C:$C,0)))</f>
        <v>Industry</v>
      </c>
      <c r="B1281" s="228"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1692</v>
      </c>
      <c r="F1281" t="s">
        <v>1282</v>
      </c>
      <c r="G1281" s="88" t="s">
        <v>1699</v>
      </c>
      <c r="H1281" s="15">
        <v>2200</v>
      </c>
      <c r="I1281" s="241" t="s">
        <v>44</v>
      </c>
      <c r="J1281" s="230"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33">
        <f>IF(ISBLANK(INDEX('Policy Characteristics'!F:F,MATCH($C1281,'Policy Characteristics'!$C:$C,0))),"",INDEX('Policy Characteristics'!F:F,MATCH($C1281,'Policy Characteristics'!$C:$C,0)))</f>
        <v>0</v>
      </c>
      <c r="M1281" s="233">
        <f>IF(ISBLANK(INDEX('Policy Characteristics'!G:G,MATCH($C1281,'Policy Characteristics'!$C:$C,0))),"",INDEX('Policy Characteristics'!G:G,MATCH($C1281,'Policy Characteristics'!$C:$C,0)))</f>
        <v>1</v>
      </c>
      <c r="N1281" s="233">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25">
      <c r="A1282" s="76" t="str">
        <f>IF(ISBLANK(INDEX('Policy Characteristics'!A:A,MATCH($C1282,'Policy Characteristics'!$C:$C,0))),"",INDEX('Policy Characteristics'!A:A,MATCH($C1282,'Policy Characteristics'!$C:$C,0)))</f>
        <v>Industry</v>
      </c>
      <c r="B1282" s="228"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1828</v>
      </c>
      <c r="F1282" t="s">
        <v>1282</v>
      </c>
      <c r="G1282" s="88" t="s">
        <v>1828</v>
      </c>
      <c r="H1282" s="15">
        <v>2201</v>
      </c>
      <c r="I1282" s="241" t="s">
        <v>44</v>
      </c>
      <c r="J1282" s="230"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33">
        <f>IF(ISBLANK(INDEX('Policy Characteristics'!F:F,MATCH($C1282,'Policy Characteristics'!$C:$C,0))),"",INDEX('Policy Characteristics'!F:F,MATCH($C1282,'Policy Characteristics'!$C:$C,0)))</f>
        <v>0</v>
      </c>
      <c r="M1282" s="233">
        <f>IF(ISBLANK(INDEX('Policy Characteristics'!G:G,MATCH($C1282,'Policy Characteristics'!$C:$C,0))),"",INDEX('Policy Characteristics'!G:G,MATCH($C1282,'Policy Characteristics'!$C:$C,0)))</f>
        <v>1</v>
      </c>
      <c r="N1282" s="233">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25">
      <c r="A1283" s="76" t="str">
        <f>IF(ISBLANK(INDEX('Policy Characteristics'!A:A,MATCH($C1283,'Policy Characteristics'!$C:$C,0))),"",INDEX('Policy Characteristics'!A:A,MATCH($C1283,'Policy Characteristics'!$C:$C,0)))</f>
        <v>Industry</v>
      </c>
      <c r="B1283" s="228"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1686</v>
      </c>
      <c r="F1283" t="s">
        <v>1283</v>
      </c>
      <c r="G1283" s="88" t="s">
        <v>1693</v>
      </c>
      <c r="H1283" s="15">
        <v>2202</v>
      </c>
      <c r="I1283" s="241" t="s">
        <v>43</v>
      </c>
      <c r="J1283" s="230"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33">
        <f>IF(ISBLANK(INDEX('Policy Characteristics'!F:F,MATCH($C1283,'Policy Characteristics'!$C:$C,0))),"",INDEX('Policy Characteristics'!F:F,MATCH($C1283,'Policy Characteristics'!$C:$C,0)))</f>
        <v>0</v>
      </c>
      <c r="M1283" s="233">
        <f>IF(ISBLANK(INDEX('Policy Characteristics'!G:G,MATCH($C1283,'Policy Characteristics'!$C:$C,0))),"",INDEX('Policy Characteristics'!G:G,MATCH($C1283,'Policy Characteristics'!$C:$C,0)))</f>
        <v>1</v>
      </c>
      <c r="N1283" s="233">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25">
      <c r="A1284" s="76" t="str">
        <f>IF(ISBLANK(INDEX('Policy Characteristics'!A:A,MATCH($C1284,'Policy Characteristics'!$C:$C,0))),"",INDEX('Policy Characteristics'!A:A,MATCH($C1284,'Policy Characteristics'!$C:$C,0)))</f>
        <v>Industry</v>
      </c>
      <c r="B1284" s="228"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1687</v>
      </c>
      <c r="F1284" t="s">
        <v>1283</v>
      </c>
      <c r="G1284" s="88" t="s">
        <v>1694</v>
      </c>
      <c r="H1284" s="15">
        <v>2203</v>
      </c>
      <c r="I1284" s="241" t="s">
        <v>43</v>
      </c>
      <c r="J1284" s="230"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33">
        <f>IF(ISBLANK(INDEX('Policy Characteristics'!F:F,MATCH($C1284,'Policy Characteristics'!$C:$C,0))),"",INDEX('Policy Characteristics'!F:F,MATCH($C1284,'Policy Characteristics'!$C:$C,0)))</f>
        <v>0</v>
      </c>
      <c r="M1284" s="233">
        <f>IF(ISBLANK(INDEX('Policy Characteristics'!G:G,MATCH($C1284,'Policy Characteristics'!$C:$C,0))),"",INDEX('Policy Characteristics'!G:G,MATCH($C1284,'Policy Characteristics'!$C:$C,0)))</f>
        <v>1</v>
      </c>
      <c r="N1284" s="233">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25">
      <c r="A1285" s="76" t="str">
        <f>IF(ISBLANK(INDEX('Policy Characteristics'!A:A,MATCH($C1285,'Policy Characteristics'!$C:$C,0))),"",INDEX('Policy Characteristics'!A:A,MATCH($C1285,'Policy Characteristics'!$C:$C,0)))</f>
        <v>Industry</v>
      </c>
      <c r="B1285" s="228"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1688</v>
      </c>
      <c r="F1285" t="s">
        <v>1283</v>
      </c>
      <c r="G1285" s="88" t="s">
        <v>1695</v>
      </c>
      <c r="H1285" s="15">
        <v>2204</v>
      </c>
      <c r="I1285" s="241" t="s">
        <v>43</v>
      </c>
      <c r="J1285" s="230"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33">
        <f>IF(ISBLANK(INDEX('Policy Characteristics'!F:F,MATCH($C1285,'Policy Characteristics'!$C:$C,0))),"",INDEX('Policy Characteristics'!F:F,MATCH($C1285,'Policy Characteristics'!$C:$C,0)))</f>
        <v>0</v>
      </c>
      <c r="M1285" s="233">
        <f>IF(ISBLANK(INDEX('Policy Characteristics'!G:G,MATCH($C1285,'Policy Characteristics'!$C:$C,0))),"",INDEX('Policy Characteristics'!G:G,MATCH($C1285,'Policy Characteristics'!$C:$C,0)))</f>
        <v>1</v>
      </c>
      <c r="N1285" s="233">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25">
      <c r="A1286" s="76" t="str">
        <f>IF(ISBLANK(INDEX('Policy Characteristics'!A:A,MATCH($C1286,'Policy Characteristics'!$C:$C,0))),"",INDEX('Policy Characteristics'!A:A,MATCH($C1286,'Policy Characteristics'!$C:$C,0)))</f>
        <v>Industry</v>
      </c>
      <c r="B1286" s="228"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1689</v>
      </c>
      <c r="F1286" t="s">
        <v>1283</v>
      </c>
      <c r="G1286" s="88" t="s">
        <v>1696</v>
      </c>
      <c r="H1286" s="15">
        <v>2205</v>
      </c>
      <c r="I1286" s="241" t="s">
        <v>43</v>
      </c>
      <c r="J1286" s="230"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33">
        <f>IF(ISBLANK(INDEX('Policy Characteristics'!F:F,MATCH($C1286,'Policy Characteristics'!$C:$C,0))),"",INDEX('Policy Characteristics'!F:F,MATCH($C1286,'Policy Characteristics'!$C:$C,0)))</f>
        <v>0</v>
      </c>
      <c r="M1286" s="233">
        <f>IF(ISBLANK(INDEX('Policy Characteristics'!G:G,MATCH($C1286,'Policy Characteristics'!$C:$C,0))),"",INDEX('Policy Characteristics'!G:G,MATCH($C1286,'Policy Characteristics'!$C:$C,0)))</f>
        <v>1</v>
      </c>
      <c r="N1286" s="233">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25">
      <c r="A1287" s="76" t="str">
        <f>IF(ISBLANK(INDEX('Policy Characteristics'!A:A,MATCH($C1287,'Policy Characteristics'!$C:$C,0))),"",INDEX('Policy Characteristics'!A:A,MATCH($C1287,'Policy Characteristics'!$C:$C,0)))</f>
        <v>Industry</v>
      </c>
      <c r="B1287" s="228"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1690</v>
      </c>
      <c r="F1287" t="s">
        <v>1283</v>
      </c>
      <c r="G1287" s="88" t="s">
        <v>1697</v>
      </c>
      <c r="H1287" s="15">
        <v>2206</v>
      </c>
      <c r="I1287" s="241" t="s">
        <v>44</v>
      </c>
      <c r="J1287" s="230"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33">
        <f>IF(ISBLANK(INDEX('Policy Characteristics'!F:F,MATCH($C1287,'Policy Characteristics'!$C:$C,0))),"",INDEX('Policy Characteristics'!F:F,MATCH($C1287,'Policy Characteristics'!$C:$C,0)))</f>
        <v>0</v>
      </c>
      <c r="M1287" s="233">
        <f>IF(ISBLANK(INDEX('Policy Characteristics'!G:G,MATCH($C1287,'Policy Characteristics'!$C:$C,0))),"",INDEX('Policy Characteristics'!G:G,MATCH($C1287,'Policy Characteristics'!$C:$C,0)))</f>
        <v>1</v>
      </c>
      <c r="N1287" s="233">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25">
      <c r="A1288" s="76" t="str">
        <f>IF(ISBLANK(INDEX('Policy Characteristics'!A:A,MATCH($C1288,'Policy Characteristics'!$C:$C,0))),"",INDEX('Policy Characteristics'!A:A,MATCH($C1288,'Policy Characteristics'!$C:$C,0)))</f>
        <v>Industry</v>
      </c>
      <c r="B1288" s="228"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1691</v>
      </c>
      <c r="F1288" t="s">
        <v>1283</v>
      </c>
      <c r="G1288" s="88" t="s">
        <v>1698</v>
      </c>
      <c r="H1288" s="15">
        <v>2207</v>
      </c>
      <c r="I1288" s="241" t="s">
        <v>43</v>
      </c>
      <c r="J1288" s="230"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33">
        <f>IF(ISBLANK(INDEX('Policy Characteristics'!F:F,MATCH($C1288,'Policy Characteristics'!$C:$C,0))),"",INDEX('Policy Characteristics'!F:F,MATCH($C1288,'Policy Characteristics'!$C:$C,0)))</f>
        <v>0</v>
      </c>
      <c r="M1288" s="233">
        <f>IF(ISBLANK(INDEX('Policy Characteristics'!G:G,MATCH($C1288,'Policy Characteristics'!$C:$C,0))),"",INDEX('Policy Characteristics'!G:G,MATCH($C1288,'Policy Characteristics'!$C:$C,0)))</f>
        <v>1</v>
      </c>
      <c r="N1288" s="233">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25">
      <c r="A1289" s="76" t="str">
        <f>IF(ISBLANK(INDEX('Policy Characteristics'!A:A,MATCH($C1289,'Policy Characteristics'!$C:$C,0))),"",INDEX('Policy Characteristics'!A:A,MATCH($C1289,'Policy Characteristics'!$C:$C,0)))</f>
        <v>Industry</v>
      </c>
      <c r="B1289" s="228"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1692</v>
      </c>
      <c r="F1289" t="s">
        <v>1283</v>
      </c>
      <c r="G1289" s="88" t="s">
        <v>1699</v>
      </c>
      <c r="H1289" s="15">
        <v>2208</v>
      </c>
      <c r="I1289" s="241" t="s">
        <v>44</v>
      </c>
      <c r="J1289" s="230"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33">
        <f>IF(ISBLANK(INDEX('Policy Characteristics'!F:F,MATCH($C1289,'Policy Characteristics'!$C:$C,0))),"",INDEX('Policy Characteristics'!F:F,MATCH($C1289,'Policy Characteristics'!$C:$C,0)))</f>
        <v>0</v>
      </c>
      <c r="M1289" s="233">
        <f>IF(ISBLANK(INDEX('Policy Characteristics'!G:G,MATCH($C1289,'Policy Characteristics'!$C:$C,0))),"",INDEX('Policy Characteristics'!G:G,MATCH($C1289,'Policy Characteristics'!$C:$C,0)))</f>
        <v>1</v>
      </c>
      <c r="N1289" s="233">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25">
      <c r="A1290" s="76" t="str">
        <f>IF(ISBLANK(INDEX('Policy Characteristics'!A:A,MATCH($C1290,'Policy Characteristics'!$C:$C,0))),"",INDEX('Policy Characteristics'!A:A,MATCH($C1290,'Policy Characteristics'!$C:$C,0)))</f>
        <v>Industry</v>
      </c>
      <c r="B1290" s="228"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1828</v>
      </c>
      <c r="F1290" t="s">
        <v>1283</v>
      </c>
      <c r="G1290" s="88" t="s">
        <v>1828</v>
      </c>
      <c r="H1290" s="15">
        <v>2209</v>
      </c>
      <c r="I1290" s="241" t="s">
        <v>44</v>
      </c>
      <c r="J1290" s="230"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33">
        <f>IF(ISBLANK(INDEX('Policy Characteristics'!F:F,MATCH($C1290,'Policy Characteristics'!$C:$C,0))),"",INDEX('Policy Characteristics'!F:F,MATCH($C1290,'Policy Characteristics'!$C:$C,0)))</f>
        <v>0</v>
      </c>
      <c r="M1290" s="233">
        <f>IF(ISBLANK(INDEX('Policy Characteristics'!G:G,MATCH($C1290,'Policy Characteristics'!$C:$C,0))),"",INDEX('Policy Characteristics'!G:G,MATCH($C1290,'Policy Characteristics'!$C:$C,0)))</f>
        <v>1</v>
      </c>
      <c r="N1290" s="233">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25">
      <c r="A1291" s="76" t="str">
        <f>IF(ISBLANK(INDEX('Policy Characteristics'!A:A,MATCH($C1291,'Policy Characteristics'!$C:$C,0))),"",INDEX('Policy Characteristics'!A:A,MATCH($C1291,'Policy Characteristics'!$C:$C,0)))</f>
        <v>Industry</v>
      </c>
      <c r="B1291" s="228"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1686</v>
      </c>
      <c r="F1291" t="s">
        <v>1284</v>
      </c>
      <c r="G1291" s="88" t="s">
        <v>1693</v>
      </c>
      <c r="H1291" s="15">
        <v>2210</v>
      </c>
      <c r="I1291" s="241" t="s">
        <v>44</v>
      </c>
      <c r="J1291" s="230"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33">
        <f>IF(ISBLANK(INDEX('Policy Characteristics'!F:F,MATCH($C1291,'Policy Characteristics'!$C:$C,0))),"",INDEX('Policy Characteristics'!F:F,MATCH($C1291,'Policy Characteristics'!$C:$C,0)))</f>
        <v>0</v>
      </c>
      <c r="M1291" s="233">
        <f>IF(ISBLANK(INDEX('Policy Characteristics'!G:G,MATCH($C1291,'Policy Characteristics'!$C:$C,0))),"",INDEX('Policy Characteristics'!G:G,MATCH($C1291,'Policy Characteristics'!$C:$C,0)))</f>
        <v>1</v>
      </c>
      <c r="N1291" s="233">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25">
      <c r="A1292" s="76" t="str">
        <f>IF(ISBLANK(INDEX('Policy Characteristics'!A:A,MATCH($C1292,'Policy Characteristics'!$C:$C,0))),"",INDEX('Policy Characteristics'!A:A,MATCH($C1292,'Policy Characteristics'!$C:$C,0)))</f>
        <v>Industry</v>
      </c>
      <c r="B1292" s="228"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1687</v>
      </c>
      <c r="F1292" t="s">
        <v>1284</v>
      </c>
      <c r="G1292" s="88" t="s">
        <v>1694</v>
      </c>
      <c r="H1292" s="15">
        <v>2211</v>
      </c>
      <c r="I1292" s="241" t="s">
        <v>44</v>
      </c>
      <c r="J1292" s="230"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33">
        <f>IF(ISBLANK(INDEX('Policy Characteristics'!F:F,MATCH($C1292,'Policy Characteristics'!$C:$C,0))),"",INDEX('Policy Characteristics'!F:F,MATCH($C1292,'Policy Characteristics'!$C:$C,0)))</f>
        <v>0</v>
      </c>
      <c r="M1292" s="233">
        <f>IF(ISBLANK(INDEX('Policy Characteristics'!G:G,MATCH($C1292,'Policy Characteristics'!$C:$C,0))),"",INDEX('Policy Characteristics'!G:G,MATCH($C1292,'Policy Characteristics'!$C:$C,0)))</f>
        <v>1</v>
      </c>
      <c r="N1292" s="233">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25">
      <c r="A1293" s="76" t="str">
        <f>IF(ISBLANK(INDEX('Policy Characteristics'!A:A,MATCH($C1293,'Policy Characteristics'!$C:$C,0))),"",INDEX('Policy Characteristics'!A:A,MATCH($C1293,'Policy Characteristics'!$C:$C,0)))</f>
        <v>Industry</v>
      </c>
      <c r="B1293" s="228"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1688</v>
      </c>
      <c r="F1293" t="s">
        <v>1284</v>
      </c>
      <c r="G1293" s="88" t="s">
        <v>1695</v>
      </c>
      <c r="H1293" s="15">
        <v>2212</v>
      </c>
      <c r="I1293" s="241" t="s">
        <v>44</v>
      </c>
      <c r="J1293" s="230"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33">
        <f>IF(ISBLANK(INDEX('Policy Characteristics'!F:F,MATCH($C1293,'Policy Characteristics'!$C:$C,0))),"",INDEX('Policy Characteristics'!F:F,MATCH($C1293,'Policy Characteristics'!$C:$C,0)))</f>
        <v>0</v>
      </c>
      <c r="M1293" s="233">
        <f>IF(ISBLANK(INDEX('Policy Characteristics'!G:G,MATCH($C1293,'Policy Characteristics'!$C:$C,0))),"",INDEX('Policy Characteristics'!G:G,MATCH($C1293,'Policy Characteristics'!$C:$C,0)))</f>
        <v>1</v>
      </c>
      <c r="N1293" s="233">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25">
      <c r="A1294" s="76" t="str">
        <f>IF(ISBLANK(INDEX('Policy Characteristics'!A:A,MATCH($C1294,'Policy Characteristics'!$C:$C,0))),"",INDEX('Policy Characteristics'!A:A,MATCH($C1294,'Policy Characteristics'!$C:$C,0)))</f>
        <v>Industry</v>
      </c>
      <c r="B1294" s="228"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1689</v>
      </c>
      <c r="F1294" t="s">
        <v>1284</v>
      </c>
      <c r="G1294" s="88" t="s">
        <v>1696</v>
      </c>
      <c r="H1294" s="15">
        <v>2213</v>
      </c>
      <c r="I1294" s="241" t="s">
        <v>44</v>
      </c>
      <c r="J1294" s="230"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33">
        <f>IF(ISBLANK(INDEX('Policy Characteristics'!F:F,MATCH($C1294,'Policy Characteristics'!$C:$C,0))),"",INDEX('Policy Characteristics'!F:F,MATCH($C1294,'Policy Characteristics'!$C:$C,0)))</f>
        <v>0</v>
      </c>
      <c r="M1294" s="233">
        <f>IF(ISBLANK(INDEX('Policy Characteristics'!G:G,MATCH($C1294,'Policy Characteristics'!$C:$C,0))),"",INDEX('Policy Characteristics'!G:G,MATCH($C1294,'Policy Characteristics'!$C:$C,0)))</f>
        <v>1</v>
      </c>
      <c r="N1294" s="233">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25">
      <c r="A1295" s="76" t="str">
        <f>IF(ISBLANK(INDEX('Policy Characteristics'!A:A,MATCH($C1295,'Policy Characteristics'!$C:$C,0))),"",INDEX('Policy Characteristics'!A:A,MATCH($C1295,'Policy Characteristics'!$C:$C,0)))</f>
        <v>Industry</v>
      </c>
      <c r="B1295" s="228"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1690</v>
      </c>
      <c r="F1295" t="s">
        <v>1284</v>
      </c>
      <c r="G1295" s="88" t="s">
        <v>1697</v>
      </c>
      <c r="H1295" s="15">
        <v>2214</v>
      </c>
      <c r="I1295" s="241" t="s">
        <v>44</v>
      </c>
      <c r="J1295" s="230"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33">
        <f>IF(ISBLANK(INDEX('Policy Characteristics'!F:F,MATCH($C1295,'Policy Characteristics'!$C:$C,0))),"",INDEX('Policy Characteristics'!F:F,MATCH($C1295,'Policy Characteristics'!$C:$C,0)))</f>
        <v>0</v>
      </c>
      <c r="M1295" s="233">
        <f>IF(ISBLANK(INDEX('Policy Characteristics'!G:G,MATCH($C1295,'Policy Characteristics'!$C:$C,0))),"",INDEX('Policy Characteristics'!G:G,MATCH($C1295,'Policy Characteristics'!$C:$C,0)))</f>
        <v>1</v>
      </c>
      <c r="N1295" s="233">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25">
      <c r="A1296" s="76" t="str">
        <f>IF(ISBLANK(INDEX('Policy Characteristics'!A:A,MATCH($C1296,'Policy Characteristics'!$C:$C,0))),"",INDEX('Policy Characteristics'!A:A,MATCH($C1296,'Policy Characteristics'!$C:$C,0)))</f>
        <v>Industry</v>
      </c>
      <c r="B1296" s="228"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1691</v>
      </c>
      <c r="F1296" t="s">
        <v>1284</v>
      </c>
      <c r="G1296" s="88" t="s">
        <v>1698</v>
      </c>
      <c r="H1296" s="15">
        <v>2215</v>
      </c>
      <c r="I1296" s="241" t="s">
        <v>43</v>
      </c>
      <c r="J1296" s="230"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33">
        <f>IF(ISBLANK(INDEX('Policy Characteristics'!F:F,MATCH($C1296,'Policy Characteristics'!$C:$C,0))),"",INDEX('Policy Characteristics'!F:F,MATCH($C1296,'Policy Characteristics'!$C:$C,0)))</f>
        <v>0</v>
      </c>
      <c r="M1296" s="233">
        <f>IF(ISBLANK(INDEX('Policy Characteristics'!G:G,MATCH($C1296,'Policy Characteristics'!$C:$C,0))),"",INDEX('Policy Characteristics'!G:G,MATCH($C1296,'Policy Characteristics'!$C:$C,0)))</f>
        <v>1</v>
      </c>
      <c r="N1296" s="233">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25">
      <c r="A1297" s="76" t="str">
        <f>IF(ISBLANK(INDEX('Policy Characteristics'!A:A,MATCH($C1297,'Policy Characteristics'!$C:$C,0))),"",INDEX('Policy Characteristics'!A:A,MATCH($C1297,'Policy Characteristics'!$C:$C,0)))</f>
        <v>Industry</v>
      </c>
      <c r="B1297" s="228"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1692</v>
      </c>
      <c r="F1297" t="s">
        <v>1284</v>
      </c>
      <c r="G1297" s="88" t="s">
        <v>1699</v>
      </c>
      <c r="H1297" s="15">
        <v>2216</v>
      </c>
      <c r="I1297" s="241" t="s">
        <v>44</v>
      </c>
      <c r="J1297" s="230"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33">
        <f>IF(ISBLANK(INDEX('Policy Characteristics'!F:F,MATCH($C1297,'Policy Characteristics'!$C:$C,0))),"",INDEX('Policy Characteristics'!F:F,MATCH($C1297,'Policy Characteristics'!$C:$C,0)))</f>
        <v>0</v>
      </c>
      <c r="M1297" s="233">
        <f>IF(ISBLANK(INDEX('Policy Characteristics'!G:G,MATCH($C1297,'Policy Characteristics'!$C:$C,0))),"",INDEX('Policy Characteristics'!G:G,MATCH($C1297,'Policy Characteristics'!$C:$C,0)))</f>
        <v>1</v>
      </c>
      <c r="N1297" s="233">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25">
      <c r="A1298" s="76" t="str">
        <f>IF(ISBLANK(INDEX('Policy Characteristics'!A:A,MATCH($C1298,'Policy Characteristics'!$C:$C,0))),"",INDEX('Policy Characteristics'!A:A,MATCH($C1298,'Policy Characteristics'!$C:$C,0)))</f>
        <v>Industry</v>
      </c>
      <c r="B1298" s="228"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1828</v>
      </c>
      <c r="F1298" t="s">
        <v>1284</v>
      </c>
      <c r="G1298" s="88" t="s">
        <v>1828</v>
      </c>
      <c r="H1298" s="15">
        <v>2217</v>
      </c>
      <c r="I1298" s="241" t="s">
        <v>44</v>
      </c>
      <c r="J1298" s="230"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33">
        <f>IF(ISBLANK(INDEX('Policy Characteristics'!F:F,MATCH($C1298,'Policy Characteristics'!$C:$C,0))),"",INDEX('Policy Characteristics'!F:F,MATCH($C1298,'Policy Characteristics'!$C:$C,0)))</f>
        <v>0</v>
      </c>
      <c r="M1298" s="233">
        <f>IF(ISBLANK(INDEX('Policy Characteristics'!G:G,MATCH($C1298,'Policy Characteristics'!$C:$C,0))),"",INDEX('Policy Characteristics'!G:G,MATCH($C1298,'Policy Characteristics'!$C:$C,0)))</f>
        <v>1</v>
      </c>
      <c r="N1298" s="233">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25">
      <c r="A1299" s="76" t="str">
        <f>IF(ISBLANK(INDEX('Policy Characteristics'!A:A,MATCH($C1299,'Policy Characteristics'!$C:$C,0))),"",INDEX('Policy Characteristics'!A:A,MATCH($C1299,'Policy Characteristics'!$C:$C,0)))</f>
        <v>Industry</v>
      </c>
      <c r="B1299" s="228"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1686</v>
      </c>
      <c r="F1299" t="s">
        <v>1326</v>
      </c>
      <c r="G1299" s="88" t="s">
        <v>1693</v>
      </c>
      <c r="H1299" s="15">
        <v>2218</v>
      </c>
      <c r="I1299" s="241" t="s">
        <v>43</v>
      </c>
      <c r="J1299" s="230"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33">
        <f>IF(ISBLANK(INDEX('Policy Characteristics'!F:F,MATCH($C1299,'Policy Characteristics'!$C:$C,0))),"",INDEX('Policy Characteristics'!F:F,MATCH($C1299,'Policy Characteristics'!$C:$C,0)))</f>
        <v>0</v>
      </c>
      <c r="M1299" s="233">
        <f>IF(ISBLANK(INDEX('Policy Characteristics'!G:G,MATCH($C1299,'Policy Characteristics'!$C:$C,0))),"",INDEX('Policy Characteristics'!G:G,MATCH($C1299,'Policy Characteristics'!$C:$C,0)))</f>
        <v>1</v>
      </c>
      <c r="N1299" s="233">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25">
      <c r="A1300" s="76" t="str">
        <f>IF(ISBLANK(INDEX('Policy Characteristics'!A:A,MATCH($C1300,'Policy Characteristics'!$C:$C,0))),"",INDEX('Policy Characteristics'!A:A,MATCH($C1300,'Policy Characteristics'!$C:$C,0)))</f>
        <v>Industry</v>
      </c>
      <c r="B1300" s="228"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1687</v>
      </c>
      <c r="F1300" t="s">
        <v>1326</v>
      </c>
      <c r="G1300" s="88" t="s">
        <v>1694</v>
      </c>
      <c r="H1300" s="15">
        <v>2219</v>
      </c>
      <c r="I1300" s="241" t="s">
        <v>44</v>
      </c>
      <c r="J1300" s="230"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33">
        <f>IF(ISBLANK(INDEX('Policy Characteristics'!F:F,MATCH($C1300,'Policy Characteristics'!$C:$C,0))),"",INDEX('Policy Characteristics'!F:F,MATCH($C1300,'Policy Characteristics'!$C:$C,0)))</f>
        <v>0</v>
      </c>
      <c r="M1300" s="233">
        <f>IF(ISBLANK(INDEX('Policy Characteristics'!G:G,MATCH($C1300,'Policy Characteristics'!$C:$C,0))),"",INDEX('Policy Characteristics'!G:G,MATCH($C1300,'Policy Characteristics'!$C:$C,0)))</f>
        <v>1</v>
      </c>
      <c r="N1300" s="233">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25">
      <c r="A1301" s="76" t="str">
        <f>IF(ISBLANK(INDEX('Policy Characteristics'!A:A,MATCH($C1301,'Policy Characteristics'!$C:$C,0))),"",INDEX('Policy Characteristics'!A:A,MATCH($C1301,'Policy Characteristics'!$C:$C,0)))</f>
        <v>Industry</v>
      </c>
      <c r="B1301" s="228"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1688</v>
      </c>
      <c r="F1301" t="s">
        <v>1326</v>
      </c>
      <c r="G1301" s="88" t="s">
        <v>1695</v>
      </c>
      <c r="H1301" s="15">
        <v>2220</v>
      </c>
      <c r="I1301" s="241" t="s">
        <v>44</v>
      </c>
      <c r="J1301" s="230"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33">
        <f>IF(ISBLANK(INDEX('Policy Characteristics'!F:F,MATCH($C1301,'Policy Characteristics'!$C:$C,0))),"",INDEX('Policy Characteristics'!F:F,MATCH($C1301,'Policy Characteristics'!$C:$C,0)))</f>
        <v>0</v>
      </c>
      <c r="M1301" s="233">
        <f>IF(ISBLANK(INDEX('Policy Characteristics'!G:G,MATCH($C1301,'Policy Characteristics'!$C:$C,0))),"",INDEX('Policy Characteristics'!G:G,MATCH($C1301,'Policy Characteristics'!$C:$C,0)))</f>
        <v>1</v>
      </c>
      <c r="N1301" s="233">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25">
      <c r="A1302" s="76" t="str">
        <f>IF(ISBLANK(INDEX('Policy Characteristics'!A:A,MATCH($C1302,'Policy Characteristics'!$C:$C,0))),"",INDEX('Policy Characteristics'!A:A,MATCH($C1302,'Policy Characteristics'!$C:$C,0)))</f>
        <v>Industry</v>
      </c>
      <c r="B1302" s="228"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1689</v>
      </c>
      <c r="F1302" t="s">
        <v>1326</v>
      </c>
      <c r="G1302" s="88" t="s">
        <v>1696</v>
      </c>
      <c r="H1302" s="15">
        <v>2221</v>
      </c>
      <c r="I1302" s="241" t="s">
        <v>44</v>
      </c>
      <c r="J1302" s="230"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33">
        <f>IF(ISBLANK(INDEX('Policy Characteristics'!F:F,MATCH($C1302,'Policy Characteristics'!$C:$C,0))),"",INDEX('Policy Characteristics'!F:F,MATCH($C1302,'Policy Characteristics'!$C:$C,0)))</f>
        <v>0</v>
      </c>
      <c r="M1302" s="233">
        <f>IF(ISBLANK(INDEX('Policy Characteristics'!G:G,MATCH($C1302,'Policy Characteristics'!$C:$C,0))),"",INDEX('Policy Characteristics'!G:G,MATCH($C1302,'Policy Characteristics'!$C:$C,0)))</f>
        <v>1</v>
      </c>
      <c r="N1302" s="233">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25">
      <c r="A1303" s="76" t="str">
        <f>IF(ISBLANK(INDEX('Policy Characteristics'!A:A,MATCH($C1303,'Policy Characteristics'!$C:$C,0))),"",INDEX('Policy Characteristics'!A:A,MATCH($C1303,'Policy Characteristics'!$C:$C,0)))</f>
        <v>Industry</v>
      </c>
      <c r="B1303" s="228"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1690</v>
      </c>
      <c r="F1303" t="s">
        <v>1326</v>
      </c>
      <c r="G1303" s="88" t="s">
        <v>1697</v>
      </c>
      <c r="H1303" s="15">
        <v>2222</v>
      </c>
      <c r="I1303" s="241" t="s">
        <v>44</v>
      </c>
      <c r="J1303" s="230"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33">
        <f>IF(ISBLANK(INDEX('Policy Characteristics'!F:F,MATCH($C1303,'Policy Characteristics'!$C:$C,0))),"",INDEX('Policy Characteristics'!F:F,MATCH($C1303,'Policy Characteristics'!$C:$C,0)))</f>
        <v>0</v>
      </c>
      <c r="M1303" s="233">
        <f>IF(ISBLANK(INDEX('Policy Characteristics'!G:G,MATCH($C1303,'Policy Characteristics'!$C:$C,0))),"",INDEX('Policy Characteristics'!G:G,MATCH($C1303,'Policy Characteristics'!$C:$C,0)))</f>
        <v>1</v>
      </c>
      <c r="N1303" s="233">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25">
      <c r="A1304" s="76" t="str">
        <f>IF(ISBLANK(INDEX('Policy Characteristics'!A:A,MATCH($C1304,'Policy Characteristics'!$C:$C,0))),"",INDEX('Policy Characteristics'!A:A,MATCH($C1304,'Policy Characteristics'!$C:$C,0)))</f>
        <v>Industry</v>
      </c>
      <c r="B1304" s="228"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1691</v>
      </c>
      <c r="F1304" t="s">
        <v>1326</v>
      </c>
      <c r="G1304" s="88" t="s">
        <v>1698</v>
      </c>
      <c r="H1304" s="15">
        <v>2223</v>
      </c>
      <c r="I1304" s="241" t="s">
        <v>44</v>
      </c>
      <c r="J1304" s="230"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33">
        <f>IF(ISBLANK(INDEX('Policy Characteristics'!F:F,MATCH($C1304,'Policy Characteristics'!$C:$C,0))),"",INDEX('Policy Characteristics'!F:F,MATCH($C1304,'Policy Characteristics'!$C:$C,0)))</f>
        <v>0</v>
      </c>
      <c r="M1304" s="233">
        <f>IF(ISBLANK(INDEX('Policy Characteristics'!G:G,MATCH($C1304,'Policy Characteristics'!$C:$C,0))),"",INDEX('Policy Characteristics'!G:G,MATCH($C1304,'Policy Characteristics'!$C:$C,0)))</f>
        <v>1</v>
      </c>
      <c r="N1304" s="233">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25">
      <c r="A1305" s="76" t="str">
        <f>IF(ISBLANK(INDEX('Policy Characteristics'!A:A,MATCH($C1305,'Policy Characteristics'!$C:$C,0))),"",INDEX('Policy Characteristics'!A:A,MATCH($C1305,'Policy Characteristics'!$C:$C,0)))</f>
        <v>Industry</v>
      </c>
      <c r="B1305" s="228"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1692</v>
      </c>
      <c r="F1305" t="s">
        <v>1326</v>
      </c>
      <c r="G1305" s="88" t="s">
        <v>1699</v>
      </c>
      <c r="H1305" s="15">
        <v>2224</v>
      </c>
      <c r="I1305" s="241" t="s">
        <v>44</v>
      </c>
      <c r="J1305" s="230"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33">
        <f>IF(ISBLANK(INDEX('Policy Characteristics'!F:F,MATCH($C1305,'Policy Characteristics'!$C:$C,0))),"",INDEX('Policy Characteristics'!F:F,MATCH($C1305,'Policy Characteristics'!$C:$C,0)))</f>
        <v>0</v>
      </c>
      <c r="M1305" s="233">
        <f>IF(ISBLANK(INDEX('Policy Characteristics'!G:G,MATCH($C1305,'Policy Characteristics'!$C:$C,0))),"",INDEX('Policy Characteristics'!G:G,MATCH($C1305,'Policy Characteristics'!$C:$C,0)))</f>
        <v>1</v>
      </c>
      <c r="N1305" s="233">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25">
      <c r="A1306" s="76" t="str">
        <f>IF(ISBLANK(INDEX('Policy Characteristics'!A:A,MATCH($C1306,'Policy Characteristics'!$C:$C,0))),"",INDEX('Policy Characteristics'!A:A,MATCH($C1306,'Policy Characteristics'!$C:$C,0)))</f>
        <v>Industry</v>
      </c>
      <c r="B1306" s="228"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1828</v>
      </c>
      <c r="F1306" t="s">
        <v>1326</v>
      </c>
      <c r="G1306" s="88" t="s">
        <v>1828</v>
      </c>
      <c r="H1306" s="15">
        <v>2225</v>
      </c>
      <c r="I1306" s="241" t="s">
        <v>44</v>
      </c>
      <c r="J1306" s="230"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33">
        <f>IF(ISBLANK(INDEX('Policy Characteristics'!F:F,MATCH($C1306,'Policy Characteristics'!$C:$C,0))),"",INDEX('Policy Characteristics'!F:F,MATCH($C1306,'Policy Characteristics'!$C:$C,0)))</f>
        <v>0</v>
      </c>
      <c r="M1306" s="233">
        <f>IF(ISBLANK(INDEX('Policy Characteristics'!G:G,MATCH($C1306,'Policy Characteristics'!$C:$C,0))),"",INDEX('Policy Characteristics'!G:G,MATCH($C1306,'Policy Characteristics'!$C:$C,0)))</f>
        <v>1</v>
      </c>
      <c r="N1306" s="233">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25">
      <c r="A1307" s="76" t="str">
        <f>IF(ISBLANK(INDEX('Policy Characteristics'!A:A,MATCH($C1307,'Policy Characteristics'!$C:$C,0))),"",INDEX('Policy Characteristics'!A:A,MATCH($C1307,'Policy Characteristics'!$C:$C,0)))</f>
        <v>Industry</v>
      </c>
      <c r="B1307" s="228"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1686</v>
      </c>
      <c r="F1307" t="s">
        <v>1285</v>
      </c>
      <c r="G1307" s="88" t="s">
        <v>1693</v>
      </c>
      <c r="H1307" s="15">
        <v>2226</v>
      </c>
      <c r="I1307" s="241" t="s">
        <v>44</v>
      </c>
      <c r="J1307" s="230"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33">
        <f>IF(ISBLANK(INDEX('Policy Characteristics'!F:F,MATCH($C1307,'Policy Characteristics'!$C:$C,0))),"",INDEX('Policy Characteristics'!F:F,MATCH($C1307,'Policy Characteristics'!$C:$C,0)))</f>
        <v>0</v>
      </c>
      <c r="M1307" s="233">
        <f>IF(ISBLANK(INDEX('Policy Characteristics'!G:G,MATCH($C1307,'Policy Characteristics'!$C:$C,0))),"",INDEX('Policy Characteristics'!G:G,MATCH($C1307,'Policy Characteristics'!$C:$C,0)))</f>
        <v>1</v>
      </c>
      <c r="N1307" s="233">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25">
      <c r="A1308" s="76" t="str">
        <f>IF(ISBLANK(INDEX('Policy Characteristics'!A:A,MATCH($C1308,'Policy Characteristics'!$C:$C,0))),"",INDEX('Policy Characteristics'!A:A,MATCH($C1308,'Policy Characteristics'!$C:$C,0)))</f>
        <v>Industry</v>
      </c>
      <c r="B1308" s="228"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1687</v>
      </c>
      <c r="F1308" t="s">
        <v>1285</v>
      </c>
      <c r="G1308" s="88" t="s">
        <v>1694</v>
      </c>
      <c r="H1308" s="15">
        <v>2227</v>
      </c>
      <c r="I1308" s="241" t="s">
        <v>43</v>
      </c>
      <c r="J1308" s="230"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33">
        <f>IF(ISBLANK(INDEX('Policy Characteristics'!F:F,MATCH($C1308,'Policy Characteristics'!$C:$C,0))),"",INDEX('Policy Characteristics'!F:F,MATCH($C1308,'Policy Characteristics'!$C:$C,0)))</f>
        <v>0</v>
      </c>
      <c r="M1308" s="233">
        <f>IF(ISBLANK(INDEX('Policy Characteristics'!G:G,MATCH($C1308,'Policy Characteristics'!$C:$C,0))),"",INDEX('Policy Characteristics'!G:G,MATCH($C1308,'Policy Characteristics'!$C:$C,0)))</f>
        <v>1</v>
      </c>
      <c r="N1308" s="233">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25">
      <c r="A1309" s="76" t="str">
        <f>IF(ISBLANK(INDEX('Policy Characteristics'!A:A,MATCH($C1309,'Policy Characteristics'!$C:$C,0))),"",INDEX('Policy Characteristics'!A:A,MATCH($C1309,'Policy Characteristics'!$C:$C,0)))</f>
        <v>Industry</v>
      </c>
      <c r="B1309" s="228"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1688</v>
      </c>
      <c r="F1309" t="s">
        <v>1285</v>
      </c>
      <c r="G1309" s="88" t="s">
        <v>1695</v>
      </c>
      <c r="H1309" s="15">
        <v>2228</v>
      </c>
      <c r="I1309" s="241" t="s">
        <v>44</v>
      </c>
      <c r="J1309" s="230"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33">
        <f>IF(ISBLANK(INDEX('Policy Characteristics'!F:F,MATCH($C1309,'Policy Characteristics'!$C:$C,0))),"",INDEX('Policy Characteristics'!F:F,MATCH($C1309,'Policy Characteristics'!$C:$C,0)))</f>
        <v>0</v>
      </c>
      <c r="M1309" s="233">
        <f>IF(ISBLANK(INDEX('Policy Characteristics'!G:G,MATCH($C1309,'Policy Characteristics'!$C:$C,0))),"",INDEX('Policy Characteristics'!G:G,MATCH($C1309,'Policy Characteristics'!$C:$C,0)))</f>
        <v>1</v>
      </c>
      <c r="N1309" s="233">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25">
      <c r="A1310" s="76" t="str">
        <f>IF(ISBLANK(INDEX('Policy Characteristics'!A:A,MATCH($C1310,'Policy Characteristics'!$C:$C,0))),"",INDEX('Policy Characteristics'!A:A,MATCH($C1310,'Policy Characteristics'!$C:$C,0)))</f>
        <v>Industry</v>
      </c>
      <c r="B1310" s="228"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1689</v>
      </c>
      <c r="F1310" t="s">
        <v>1285</v>
      </c>
      <c r="G1310" s="88" t="s">
        <v>1696</v>
      </c>
      <c r="H1310" s="15">
        <v>2229</v>
      </c>
      <c r="I1310" s="241" t="s">
        <v>44</v>
      </c>
      <c r="J1310" s="230"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33">
        <f>IF(ISBLANK(INDEX('Policy Characteristics'!F:F,MATCH($C1310,'Policy Characteristics'!$C:$C,0))),"",INDEX('Policy Characteristics'!F:F,MATCH($C1310,'Policy Characteristics'!$C:$C,0)))</f>
        <v>0</v>
      </c>
      <c r="M1310" s="233">
        <f>IF(ISBLANK(INDEX('Policy Characteristics'!G:G,MATCH($C1310,'Policy Characteristics'!$C:$C,0))),"",INDEX('Policy Characteristics'!G:G,MATCH($C1310,'Policy Characteristics'!$C:$C,0)))</f>
        <v>1</v>
      </c>
      <c r="N1310" s="233">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25">
      <c r="A1311" s="76" t="str">
        <f>IF(ISBLANK(INDEX('Policy Characteristics'!A:A,MATCH($C1311,'Policy Characteristics'!$C:$C,0))),"",INDEX('Policy Characteristics'!A:A,MATCH($C1311,'Policy Characteristics'!$C:$C,0)))</f>
        <v>Industry</v>
      </c>
      <c r="B1311" s="228"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1690</v>
      </c>
      <c r="F1311" t="s">
        <v>1285</v>
      </c>
      <c r="G1311" s="88" t="s">
        <v>1697</v>
      </c>
      <c r="H1311" s="15">
        <v>2230</v>
      </c>
      <c r="I1311" s="241" t="s">
        <v>44</v>
      </c>
      <c r="J1311" s="230"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33">
        <f>IF(ISBLANK(INDEX('Policy Characteristics'!F:F,MATCH($C1311,'Policy Characteristics'!$C:$C,0))),"",INDEX('Policy Characteristics'!F:F,MATCH($C1311,'Policy Characteristics'!$C:$C,0)))</f>
        <v>0</v>
      </c>
      <c r="M1311" s="233">
        <f>IF(ISBLANK(INDEX('Policy Characteristics'!G:G,MATCH($C1311,'Policy Characteristics'!$C:$C,0))),"",INDEX('Policy Characteristics'!G:G,MATCH($C1311,'Policy Characteristics'!$C:$C,0)))</f>
        <v>1</v>
      </c>
      <c r="N1311" s="233">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25">
      <c r="A1312" s="76" t="str">
        <f>IF(ISBLANK(INDEX('Policy Characteristics'!A:A,MATCH($C1312,'Policy Characteristics'!$C:$C,0))),"",INDEX('Policy Characteristics'!A:A,MATCH($C1312,'Policy Characteristics'!$C:$C,0)))</f>
        <v>Industry</v>
      </c>
      <c r="B1312" s="228"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1691</v>
      </c>
      <c r="F1312" t="s">
        <v>1285</v>
      </c>
      <c r="G1312" s="88" t="s">
        <v>1698</v>
      </c>
      <c r="H1312" s="15">
        <v>2231</v>
      </c>
      <c r="I1312" s="241" t="s">
        <v>44</v>
      </c>
      <c r="J1312" s="230"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33">
        <f>IF(ISBLANK(INDEX('Policy Characteristics'!F:F,MATCH($C1312,'Policy Characteristics'!$C:$C,0))),"",INDEX('Policy Characteristics'!F:F,MATCH($C1312,'Policy Characteristics'!$C:$C,0)))</f>
        <v>0</v>
      </c>
      <c r="M1312" s="233">
        <f>IF(ISBLANK(INDEX('Policy Characteristics'!G:G,MATCH($C1312,'Policy Characteristics'!$C:$C,0))),"",INDEX('Policy Characteristics'!G:G,MATCH($C1312,'Policy Characteristics'!$C:$C,0)))</f>
        <v>1</v>
      </c>
      <c r="N1312" s="233">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25">
      <c r="A1313" s="76" t="str">
        <f>IF(ISBLANK(INDEX('Policy Characteristics'!A:A,MATCH($C1313,'Policy Characteristics'!$C:$C,0))),"",INDEX('Policy Characteristics'!A:A,MATCH($C1313,'Policy Characteristics'!$C:$C,0)))</f>
        <v>Industry</v>
      </c>
      <c r="B1313" s="228"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1692</v>
      </c>
      <c r="F1313" t="s">
        <v>1285</v>
      </c>
      <c r="G1313" s="88" t="s">
        <v>1699</v>
      </c>
      <c r="H1313" s="15">
        <v>2232</v>
      </c>
      <c r="I1313" s="241" t="s">
        <v>44</v>
      </c>
      <c r="J1313" s="230"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33">
        <f>IF(ISBLANK(INDEX('Policy Characteristics'!F:F,MATCH($C1313,'Policy Characteristics'!$C:$C,0))),"",INDEX('Policy Characteristics'!F:F,MATCH($C1313,'Policy Characteristics'!$C:$C,0)))</f>
        <v>0</v>
      </c>
      <c r="M1313" s="233">
        <f>IF(ISBLANK(INDEX('Policy Characteristics'!G:G,MATCH($C1313,'Policy Characteristics'!$C:$C,0))),"",INDEX('Policy Characteristics'!G:G,MATCH($C1313,'Policy Characteristics'!$C:$C,0)))</f>
        <v>1</v>
      </c>
      <c r="N1313" s="233">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25">
      <c r="A1314" s="76" t="str">
        <f>IF(ISBLANK(INDEX('Policy Characteristics'!A:A,MATCH($C1314,'Policy Characteristics'!$C:$C,0))),"",INDEX('Policy Characteristics'!A:A,MATCH($C1314,'Policy Characteristics'!$C:$C,0)))</f>
        <v>Industry</v>
      </c>
      <c r="B1314" s="228"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1828</v>
      </c>
      <c r="F1314" t="s">
        <v>1285</v>
      </c>
      <c r="G1314" s="88" t="s">
        <v>1828</v>
      </c>
      <c r="H1314" s="15">
        <v>2233</v>
      </c>
      <c r="I1314" s="241" t="s">
        <v>44</v>
      </c>
      <c r="J1314" s="230"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33">
        <f>IF(ISBLANK(INDEX('Policy Characteristics'!F:F,MATCH($C1314,'Policy Characteristics'!$C:$C,0))),"",INDEX('Policy Characteristics'!F:F,MATCH($C1314,'Policy Characteristics'!$C:$C,0)))</f>
        <v>0</v>
      </c>
      <c r="M1314" s="233">
        <f>IF(ISBLANK(INDEX('Policy Characteristics'!G:G,MATCH($C1314,'Policy Characteristics'!$C:$C,0))),"",INDEX('Policy Characteristics'!G:G,MATCH($C1314,'Policy Characteristics'!$C:$C,0)))</f>
        <v>1</v>
      </c>
      <c r="N1314" s="233">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25">
      <c r="A1315" s="76" t="str">
        <f>IF(ISBLANK(INDEX('Policy Characteristics'!A:A,MATCH($C1315,'Policy Characteristics'!$C:$C,0))),"",INDEX('Policy Characteristics'!A:A,MATCH($C1315,'Policy Characteristics'!$C:$C,0)))</f>
        <v>Industry</v>
      </c>
      <c r="B1315" s="228" t="str">
        <f>IF(ISBLANK(INDEX('Policy Characteristics'!B:B,MATCH($C1315,'Policy Characteristics'!$C:$C,0))),"",INDEX('Policy Characteristics'!B:B,MATCH($C1315,'Policy Characteristics'!$C:$C,0)))</f>
        <v>Improved System Design</v>
      </c>
      <c r="C1315" t="s">
        <v>282</v>
      </c>
      <c r="D1315" s="88"/>
      <c r="E1315" s="88"/>
      <c r="F1315" s="88"/>
      <c r="G1315" s="88"/>
      <c r="H1315" s="15">
        <v>54</v>
      </c>
      <c r="I1315" s="241" t="s">
        <v>43</v>
      </c>
      <c r="J1315" s="230"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33">
        <f>IF(ISBLANK(INDEX('Policy Characteristics'!F:F,MATCH($C1315,'Policy Characteristics'!$C:$C,0))),"",INDEX('Policy Characteristics'!F:F,MATCH($C1315,'Policy Characteristics'!$C:$C,0)))</f>
        <v>0</v>
      </c>
      <c r="M1315" s="233">
        <f>IF(ISBLANK(INDEX('Policy Characteristics'!G:G,MATCH($C1315,'Policy Characteristics'!$C:$C,0))),"",INDEX('Policy Characteristics'!G:G,MATCH($C1315,'Policy Characteristics'!$C:$C,0)))</f>
        <v>1</v>
      </c>
      <c r="N1315" s="233">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25">
      <c r="A1316" s="76" t="str">
        <f>IF(ISBLANK(INDEX('Policy Characteristics'!A:A,MATCH($C1316,'Policy Characteristics'!$C:$C,0))),"",INDEX('Policy Characteristics'!A:A,MATCH($C1316,'Policy Characteristics'!$C:$C,0)))</f>
        <v>Industry</v>
      </c>
      <c r="B1316" s="228"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41" t="s">
        <v>43</v>
      </c>
      <c r="J1316" s="230"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33">
        <f>IF(ISBLANK(INDEX('Policy Characteristics'!F:F,MATCH($C1316,'Policy Characteristics'!$C:$C,0))),"",INDEX('Policy Characteristics'!F:F,MATCH($C1316,'Policy Characteristics'!$C:$C,0)))</f>
        <v>0</v>
      </c>
      <c r="M1316" s="233">
        <f>IF(ISBLANK(INDEX('Policy Characteristics'!G:G,MATCH($C1316,'Policy Characteristics'!$C:$C,0))),"",INDEX('Policy Characteristics'!G:G,MATCH($C1316,'Policy Characteristics'!$C:$C,0)))</f>
        <v>0.25</v>
      </c>
      <c r="N1316" s="233">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25">
      <c r="A1317" s="76" t="str">
        <f>IF(ISBLANK(INDEX('Policy Characteristics'!A:A,MATCH($C1317,'Policy Characteristics'!$C:$C,0))),"",INDEX('Policy Characteristics'!A:A,MATCH($C1317,'Policy Characteristics'!$C:$C,0)))</f>
        <v>Industry</v>
      </c>
      <c r="B1317" s="228"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41" t="s">
        <v>44</v>
      </c>
      <c r="J1317" s="230"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33">
        <f>IF(ISBLANK(INDEX('Policy Characteristics'!F:F,MATCH($C1317,'Policy Characteristics'!$C:$C,0))),"",INDEX('Policy Characteristics'!F:F,MATCH($C1317,'Policy Characteristics'!$C:$C,0)))</f>
        <v>0</v>
      </c>
      <c r="M1317" s="233">
        <f>IF(ISBLANK(INDEX('Policy Characteristics'!G:G,MATCH($C1317,'Policy Characteristics'!$C:$C,0))),"",INDEX('Policy Characteristics'!G:G,MATCH($C1317,'Policy Characteristics'!$C:$C,0)))</f>
        <v>0.25</v>
      </c>
      <c r="N1317" s="233">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25">
      <c r="A1318" s="76" t="str">
        <f>IF(ISBLANK(INDEX('Policy Characteristics'!A:A,MATCH($C1318,'Policy Characteristics'!$C:$C,0))),"",INDEX('Policy Characteristics'!A:A,MATCH($C1318,'Policy Characteristics'!$C:$C,0)))</f>
        <v>Industry</v>
      </c>
      <c r="B1318" s="228"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41" t="s">
        <v>43</v>
      </c>
      <c r="J1318" s="230"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33">
        <f>IF(ISBLANK(INDEX('Policy Characteristics'!F:F,MATCH($C1318,'Policy Characteristics'!$C:$C,0))),"",INDEX('Policy Characteristics'!F:F,MATCH($C1318,'Policy Characteristics'!$C:$C,0)))</f>
        <v>0</v>
      </c>
      <c r="M1318" s="233">
        <f>IF(ISBLANK(INDEX('Policy Characteristics'!G:G,MATCH($C1318,'Policy Characteristics'!$C:$C,0))),"",INDEX('Policy Characteristics'!G:G,MATCH($C1318,'Policy Characteristics'!$C:$C,0)))</f>
        <v>0.25</v>
      </c>
      <c r="N1318" s="233">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25">
      <c r="A1319" s="76" t="str">
        <f>IF(ISBLANK(INDEX('Policy Characteristics'!A:A,MATCH($C1319,'Policy Characteristics'!$C:$C,0))),"",INDEX('Policy Characteristics'!A:A,MATCH($C1319,'Policy Characteristics'!$C:$C,0)))</f>
        <v>Industry</v>
      </c>
      <c r="B1319" s="228"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41" t="s">
        <v>44</v>
      </c>
      <c r="J1319" s="230"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33">
        <f>IF(ISBLANK(INDEX('Policy Characteristics'!F:F,MATCH($C1319,'Policy Characteristics'!$C:$C,0))),"",INDEX('Policy Characteristics'!F:F,MATCH($C1319,'Policy Characteristics'!$C:$C,0)))</f>
        <v>0</v>
      </c>
      <c r="M1319" s="233">
        <f>IF(ISBLANK(INDEX('Policy Characteristics'!G:G,MATCH($C1319,'Policy Characteristics'!$C:$C,0))),"",INDEX('Policy Characteristics'!G:G,MATCH($C1319,'Policy Characteristics'!$C:$C,0)))</f>
        <v>0.25</v>
      </c>
      <c r="N1319" s="233">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25">
      <c r="A1320" s="76" t="str">
        <f>IF(ISBLANK(INDEX('Policy Characteristics'!A:A,MATCH($C1320,'Policy Characteristics'!$C:$C,0))),"",INDEX('Policy Characteristics'!A:A,MATCH($C1320,'Policy Characteristics'!$C:$C,0)))</f>
        <v>Industry</v>
      </c>
      <c r="B1320" s="228"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41" t="s">
        <v>43</v>
      </c>
      <c r="J1320" s="230"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33">
        <f>IF(ISBLANK(INDEX('Policy Characteristics'!F:F,MATCH($C1320,'Policy Characteristics'!$C:$C,0))),"",INDEX('Policy Characteristics'!F:F,MATCH($C1320,'Policy Characteristics'!$C:$C,0)))</f>
        <v>0</v>
      </c>
      <c r="M1320" s="233">
        <f>IF(ISBLANK(INDEX('Policy Characteristics'!G:G,MATCH($C1320,'Policy Characteristics'!$C:$C,0))),"",INDEX('Policy Characteristics'!G:G,MATCH($C1320,'Policy Characteristics'!$C:$C,0)))</f>
        <v>0.25</v>
      </c>
      <c r="N1320" s="233">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25">
      <c r="A1321" s="76" t="str">
        <f>IF(ISBLANK(INDEX('Policy Characteristics'!A:A,MATCH($C1321,'Policy Characteristics'!$C:$C,0))),"",INDEX('Policy Characteristics'!A:A,MATCH($C1321,'Policy Characteristics'!$C:$C,0)))</f>
        <v>Industry</v>
      </c>
      <c r="B1321" s="228"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41" t="s">
        <v>44</v>
      </c>
      <c r="J1321" s="230"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33">
        <f>IF(ISBLANK(INDEX('Policy Characteristics'!F:F,MATCH($C1321,'Policy Characteristics'!$C:$C,0))),"",INDEX('Policy Characteristics'!F:F,MATCH($C1321,'Policy Characteristics'!$C:$C,0)))</f>
        <v>0</v>
      </c>
      <c r="M1321" s="233">
        <f>IF(ISBLANK(INDEX('Policy Characteristics'!G:G,MATCH($C1321,'Policy Characteristics'!$C:$C,0))),"",INDEX('Policy Characteristics'!G:G,MATCH($C1321,'Policy Characteristics'!$C:$C,0)))</f>
        <v>0.25</v>
      </c>
      <c r="N1321" s="233">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25">
      <c r="A1322" s="76" t="str">
        <f>IF(ISBLANK(INDEX('Policy Characteristics'!A:A,MATCH($C1322,'Policy Characteristics'!$C:$C,0))),"",INDEX('Policy Characteristics'!A:A,MATCH($C1322,'Policy Characteristics'!$C:$C,0)))</f>
        <v>Industry</v>
      </c>
      <c r="B1322" s="228"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41" t="s">
        <v>44</v>
      </c>
      <c r="J1322" s="230"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33">
        <f>IF(ISBLANK(INDEX('Policy Characteristics'!F:F,MATCH($C1322,'Policy Characteristics'!$C:$C,0))),"",INDEX('Policy Characteristics'!F:F,MATCH($C1322,'Policy Characteristics'!$C:$C,0)))</f>
        <v>0</v>
      </c>
      <c r="M1322" s="233">
        <f>IF(ISBLANK(INDEX('Policy Characteristics'!G:G,MATCH($C1322,'Policy Characteristics'!$C:$C,0))),"",INDEX('Policy Characteristics'!G:G,MATCH($C1322,'Policy Characteristics'!$C:$C,0)))</f>
        <v>0.25</v>
      </c>
      <c r="N1322" s="233">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25">
      <c r="A1323" s="76" t="str">
        <f>IF(ISBLANK(INDEX('Policy Characteristics'!A:A,MATCH($C1323,'Policy Characteristics'!$C:$C,0))),"",INDEX('Policy Characteristics'!A:A,MATCH($C1323,'Policy Characteristics'!$C:$C,0)))</f>
        <v>Industry</v>
      </c>
      <c r="B1323" s="228"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41" t="s">
        <v>43</v>
      </c>
      <c r="J1323" s="230"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33">
        <f>IF(ISBLANK(INDEX('Policy Characteristics'!F:F,MATCH($C1323,'Policy Characteristics'!$C:$C,0))),"",INDEX('Policy Characteristics'!F:F,MATCH($C1323,'Policy Characteristics'!$C:$C,0)))</f>
        <v>0</v>
      </c>
      <c r="M1323" s="233">
        <f>IF(ISBLANK(INDEX('Policy Characteristics'!G:G,MATCH($C1323,'Policy Characteristics'!$C:$C,0))),"",INDEX('Policy Characteristics'!G:G,MATCH($C1323,'Policy Characteristics'!$C:$C,0)))</f>
        <v>0.25</v>
      </c>
      <c r="N1323" s="233">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25">
      <c r="A1324" s="76" t="str">
        <f>IF(ISBLANK(INDEX('Policy Characteristics'!A:A,MATCH($C1324,'Policy Characteristics'!$C:$C,0))),"",INDEX('Policy Characteristics'!A:A,MATCH($C1324,'Policy Characteristics'!$C:$C,0)))</f>
        <v>Industry</v>
      </c>
      <c r="B1324" s="228"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41" t="s">
        <v>43</v>
      </c>
      <c r="J1324" s="230"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33">
        <f>IF(ISBLANK(INDEX('Policy Characteristics'!F:F,MATCH($C1324,'Policy Characteristics'!$C:$C,0))),"",INDEX('Policy Characteristics'!F:F,MATCH($C1324,'Policy Characteristics'!$C:$C,0)))</f>
        <v>0</v>
      </c>
      <c r="M1324" s="233">
        <f>IF(ISBLANK(INDEX('Policy Characteristics'!G:G,MATCH($C1324,'Policy Characteristics'!$C:$C,0))),"",INDEX('Policy Characteristics'!G:G,MATCH($C1324,'Policy Characteristics'!$C:$C,0)))</f>
        <v>0.25</v>
      </c>
      <c r="N1324" s="233">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25">
      <c r="A1325" s="76" t="str">
        <f>IF(ISBLANK(INDEX('Policy Characteristics'!A:A,MATCH($C1325,'Policy Characteristics'!$C:$C,0))),"",INDEX('Policy Characteristics'!A:A,MATCH($C1325,'Policy Characteristics'!$C:$C,0)))</f>
        <v>Industry</v>
      </c>
      <c r="B1325" s="228"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41" t="s">
        <v>44</v>
      </c>
      <c r="J1325" s="230"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33">
        <f>IF(ISBLANK(INDEX('Policy Characteristics'!F:F,MATCH($C1325,'Policy Characteristics'!$C:$C,0))),"",INDEX('Policy Characteristics'!F:F,MATCH($C1325,'Policy Characteristics'!$C:$C,0)))</f>
        <v>0</v>
      </c>
      <c r="M1325" s="233">
        <f>IF(ISBLANK(INDEX('Policy Characteristics'!G:G,MATCH($C1325,'Policy Characteristics'!$C:$C,0))),"",INDEX('Policy Characteristics'!G:G,MATCH($C1325,'Policy Characteristics'!$C:$C,0)))</f>
        <v>0.25</v>
      </c>
      <c r="N1325" s="233">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25">
      <c r="A1326" s="76" t="str">
        <f>IF(ISBLANK(INDEX('Policy Characteristics'!A:A,MATCH($C1326,'Policy Characteristics'!$C:$C,0))),"",INDEX('Policy Characteristics'!A:A,MATCH($C1326,'Policy Characteristics'!$C:$C,0)))</f>
        <v>Industry</v>
      </c>
      <c r="B1326" s="228"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41" t="s">
        <v>43</v>
      </c>
      <c r="J1326" s="230"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33">
        <f>IF(ISBLANK(INDEX('Policy Characteristics'!F:F,MATCH($C1326,'Policy Characteristics'!$C:$C,0))),"",INDEX('Policy Characteristics'!F:F,MATCH($C1326,'Policy Characteristics'!$C:$C,0)))</f>
        <v>0</v>
      </c>
      <c r="M1326" s="233">
        <f>IF(ISBLANK(INDEX('Policy Characteristics'!G:G,MATCH($C1326,'Policy Characteristics'!$C:$C,0))),"",INDEX('Policy Characteristics'!G:G,MATCH($C1326,'Policy Characteristics'!$C:$C,0)))</f>
        <v>0.25</v>
      </c>
      <c r="N1326" s="233">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25">
      <c r="A1327" s="76" t="str">
        <f>IF(ISBLANK(INDEX('Policy Characteristics'!A:A,MATCH($C1327,'Policy Characteristics'!$C:$C,0))),"",INDEX('Policy Characteristics'!A:A,MATCH($C1327,'Policy Characteristics'!$C:$C,0)))</f>
        <v>Industry</v>
      </c>
      <c r="B1327" s="228"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41" t="s">
        <v>43</v>
      </c>
      <c r="J1327" s="230"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33">
        <f>IF(ISBLANK(INDEX('Policy Characteristics'!F:F,MATCH($C1327,'Policy Characteristics'!$C:$C,0))),"",INDEX('Policy Characteristics'!F:F,MATCH($C1327,'Policy Characteristics'!$C:$C,0)))</f>
        <v>0</v>
      </c>
      <c r="M1327" s="233">
        <f>IF(ISBLANK(INDEX('Policy Characteristics'!G:G,MATCH($C1327,'Policy Characteristics'!$C:$C,0))),"",INDEX('Policy Characteristics'!G:G,MATCH($C1327,'Policy Characteristics'!$C:$C,0)))</f>
        <v>0.25</v>
      </c>
      <c r="N1327" s="233">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25">
      <c r="A1328" s="76" t="str">
        <f>IF(ISBLANK(INDEX('Policy Characteristics'!A:A,MATCH($C1328,'Policy Characteristics'!$C:$C,0))),"",INDEX('Policy Characteristics'!A:A,MATCH($C1328,'Policy Characteristics'!$C:$C,0)))</f>
        <v>Industry</v>
      </c>
      <c r="B1328" s="228"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41" t="s">
        <v>43</v>
      </c>
      <c r="J1328" s="230"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33">
        <f>IF(ISBLANK(INDEX('Policy Characteristics'!F:F,MATCH($C1328,'Policy Characteristics'!$C:$C,0))),"",INDEX('Policy Characteristics'!F:F,MATCH($C1328,'Policy Characteristics'!$C:$C,0)))</f>
        <v>0</v>
      </c>
      <c r="M1328" s="233">
        <f>IF(ISBLANK(INDEX('Policy Characteristics'!G:G,MATCH($C1328,'Policy Characteristics'!$C:$C,0))),"",INDEX('Policy Characteristics'!G:G,MATCH($C1328,'Policy Characteristics'!$C:$C,0)))</f>
        <v>0.25</v>
      </c>
      <c r="N1328" s="233">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25">
      <c r="A1329" s="76" t="str">
        <f>IF(ISBLANK(INDEX('Policy Characteristics'!A:A,MATCH($C1329,'Policy Characteristics'!$C:$C,0))),"",INDEX('Policy Characteristics'!A:A,MATCH($C1329,'Policy Characteristics'!$C:$C,0)))</f>
        <v>Industry</v>
      </c>
      <c r="B1329" s="228"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41" t="s">
        <v>44</v>
      </c>
      <c r="J1329" s="230"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33">
        <f>IF(ISBLANK(INDEX('Policy Characteristics'!F:F,MATCH($C1329,'Policy Characteristics'!$C:$C,0))),"",INDEX('Policy Characteristics'!F:F,MATCH($C1329,'Policy Characteristics'!$C:$C,0)))</f>
        <v>0</v>
      </c>
      <c r="M1329" s="233">
        <f>IF(ISBLANK(INDEX('Policy Characteristics'!G:G,MATCH($C1329,'Policy Characteristics'!$C:$C,0))),"",INDEX('Policy Characteristics'!G:G,MATCH($C1329,'Policy Characteristics'!$C:$C,0)))</f>
        <v>0.25</v>
      </c>
      <c r="N1329" s="233">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25">
      <c r="A1330" s="76" t="str">
        <f>IF(ISBLANK(INDEX('Policy Characteristics'!A:A,MATCH($C1330,'Policy Characteristics'!$C:$C,0))),"",INDEX('Policy Characteristics'!A:A,MATCH($C1330,'Policy Characteristics'!$C:$C,0)))</f>
        <v>Industry</v>
      </c>
      <c r="B1330" s="228"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41" t="s">
        <v>43</v>
      </c>
      <c r="J1330" s="230"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33">
        <f>IF(ISBLANK(INDEX('Policy Characteristics'!F:F,MATCH($C1330,'Policy Characteristics'!$C:$C,0))),"",INDEX('Policy Characteristics'!F:F,MATCH($C1330,'Policy Characteristics'!$C:$C,0)))</f>
        <v>0</v>
      </c>
      <c r="M1330" s="233">
        <f>IF(ISBLANK(INDEX('Policy Characteristics'!G:G,MATCH($C1330,'Policy Characteristics'!$C:$C,0))),"",INDEX('Policy Characteristics'!G:G,MATCH($C1330,'Policy Characteristics'!$C:$C,0)))</f>
        <v>0.25</v>
      </c>
      <c r="N1330" s="233">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25">
      <c r="A1331" s="76" t="str">
        <f>IF(ISBLANK(INDEX('Policy Characteristics'!A:A,MATCH($C1331,'Policy Characteristics'!$C:$C,0))),"",INDEX('Policy Characteristics'!A:A,MATCH($C1331,'Policy Characteristics'!$C:$C,0)))</f>
        <v>Industry</v>
      </c>
      <c r="B1331" s="228"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41" t="s">
        <v>44</v>
      </c>
      <c r="J1331" s="230"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33">
        <f>IF(ISBLANK(INDEX('Policy Characteristics'!F:F,MATCH($C1331,'Policy Characteristics'!$C:$C,0))),"",INDEX('Policy Characteristics'!F:F,MATCH($C1331,'Policy Characteristics'!$C:$C,0)))</f>
        <v>0</v>
      </c>
      <c r="M1331" s="233">
        <f>IF(ISBLANK(INDEX('Policy Characteristics'!G:G,MATCH($C1331,'Policy Characteristics'!$C:$C,0))),"",INDEX('Policy Characteristics'!G:G,MATCH($C1331,'Policy Characteristics'!$C:$C,0)))</f>
        <v>0.25</v>
      </c>
      <c r="N1331" s="233">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25">
      <c r="A1332" s="76" t="str">
        <f>IF(ISBLANK(INDEX('Policy Characteristics'!A:A,MATCH($C1332,'Policy Characteristics'!$C:$C,0))),"",INDEX('Policy Characteristics'!A:A,MATCH($C1332,'Policy Characteristics'!$C:$C,0)))</f>
        <v>Industry</v>
      </c>
      <c r="B1332" s="228"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41" t="s">
        <v>44</v>
      </c>
      <c r="J1332" s="230"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33">
        <f>IF(ISBLANK(INDEX('Policy Characteristics'!F:F,MATCH($C1332,'Policy Characteristics'!$C:$C,0))),"",INDEX('Policy Characteristics'!F:F,MATCH($C1332,'Policy Characteristics'!$C:$C,0)))</f>
        <v>0</v>
      </c>
      <c r="M1332" s="233">
        <f>IF(ISBLANK(INDEX('Policy Characteristics'!G:G,MATCH($C1332,'Policy Characteristics'!$C:$C,0))),"",INDEX('Policy Characteristics'!G:G,MATCH($C1332,'Policy Characteristics'!$C:$C,0)))</f>
        <v>0.25</v>
      </c>
      <c r="N1332" s="233">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25">
      <c r="A1333" s="76" t="str">
        <f>IF(ISBLANK(INDEX('Policy Characteristics'!A:A,MATCH($C1333,'Policy Characteristics'!$C:$C,0))),"",INDEX('Policy Characteristics'!A:A,MATCH($C1333,'Policy Characteristics'!$C:$C,0)))</f>
        <v>Industry</v>
      </c>
      <c r="B1333" s="228"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41" t="s">
        <v>43</v>
      </c>
      <c r="J1333" s="230"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33">
        <f>IF(ISBLANK(INDEX('Policy Characteristics'!F:F,MATCH($C1333,'Policy Characteristics'!$C:$C,0))),"",INDEX('Policy Characteristics'!F:F,MATCH($C1333,'Policy Characteristics'!$C:$C,0)))</f>
        <v>0</v>
      </c>
      <c r="M1333" s="233">
        <f>IF(ISBLANK(INDEX('Policy Characteristics'!G:G,MATCH($C1333,'Policy Characteristics'!$C:$C,0))),"",INDEX('Policy Characteristics'!G:G,MATCH($C1333,'Policy Characteristics'!$C:$C,0)))</f>
        <v>0.25</v>
      </c>
      <c r="N1333" s="233">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25">
      <c r="A1334" s="76" t="str">
        <f>IF(ISBLANK(INDEX('Policy Characteristics'!A:A,MATCH($C1334,'Policy Characteristics'!$C:$C,0))),"",INDEX('Policy Characteristics'!A:A,MATCH($C1334,'Policy Characteristics'!$C:$C,0)))</f>
        <v>Industry</v>
      </c>
      <c r="B1334" s="228"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41" t="s">
        <v>44</v>
      </c>
      <c r="J1334" s="230"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33">
        <f>IF(ISBLANK(INDEX('Policy Characteristics'!F:F,MATCH($C1334,'Policy Characteristics'!$C:$C,0))),"",INDEX('Policy Characteristics'!F:F,MATCH($C1334,'Policy Characteristics'!$C:$C,0)))</f>
        <v>0</v>
      </c>
      <c r="M1334" s="233">
        <f>IF(ISBLANK(INDEX('Policy Characteristics'!G:G,MATCH($C1334,'Policy Characteristics'!$C:$C,0))),"",INDEX('Policy Characteristics'!G:G,MATCH($C1334,'Policy Characteristics'!$C:$C,0)))</f>
        <v>0.25</v>
      </c>
      <c r="N1334" s="233">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25">
      <c r="A1335" s="76" t="str">
        <f>IF(ISBLANK(INDEX('Policy Characteristics'!A:A,MATCH($C1335,'Policy Characteristics'!$C:$C,0))),"",INDEX('Policy Characteristics'!A:A,MATCH($C1335,'Policy Characteristics'!$C:$C,0)))</f>
        <v>Industry</v>
      </c>
      <c r="B1335" s="228"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41" t="s">
        <v>44</v>
      </c>
      <c r="J1335" s="230"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33">
        <f>IF(ISBLANK(INDEX('Policy Characteristics'!F:F,MATCH($C1335,'Policy Characteristics'!$C:$C,0))),"",INDEX('Policy Characteristics'!F:F,MATCH($C1335,'Policy Characteristics'!$C:$C,0)))</f>
        <v>0</v>
      </c>
      <c r="M1335" s="233">
        <f>IF(ISBLANK(INDEX('Policy Characteristics'!G:G,MATCH($C1335,'Policy Characteristics'!$C:$C,0))),"",INDEX('Policy Characteristics'!G:G,MATCH($C1335,'Policy Characteristics'!$C:$C,0)))</f>
        <v>0.25</v>
      </c>
      <c r="N1335" s="233">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25">
      <c r="A1336" s="76" t="str">
        <f>IF(ISBLANK(INDEX('Policy Characteristics'!A:A,MATCH($C1336,'Policy Characteristics'!$C:$C,0))),"",INDEX('Policy Characteristics'!A:A,MATCH($C1336,'Policy Characteristics'!$C:$C,0)))</f>
        <v>Industry</v>
      </c>
      <c r="B1336" s="228"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41" t="s">
        <v>43</v>
      </c>
      <c r="J1336" s="230"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33">
        <f>IF(ISBLANK(INDEX('Policy Characteristics'!F:F,MATCH($C1336,'Policy Characteristics'!$C:$C,0))),"",INDEX('Policy Characteristics'!F:F,MATCH($C1336,'Policy Characteristics'!$C:$C,0)))</f>
        <v>0</v>
      </c>
      <c r="M1336" s="233">
        <f>IF(ISBLANK(INDEX('Policy Characteristics'!G:G,MATCH($C1336,'Policy Characteristics'!$C:$C,0))),"",INDEX('Policy Characteristics'!G:G,MATCH($C1336,'Policy Characteristics'!$C:$C,0)))</f>
        <v>0.25</v>
      </c>
      <c r="N1336" s="233">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25">
      <c r="A1337" s="76" t="str">
        <f>IF(ISBLANK(INDEX('Policy Characteristics'!A:A,MATCH($C1337,'Policy Characteristics'!$C:$C,0))),"",INDEX('Policy Characteristics'!A:A,MATCH($C1337,'Policy Characteristics'!$C:$C,0)))</f>
        <v>Industry</v>
      </c>
      <c r="B1337" s="228"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41" t="s">
        <v>44</v>
      </c>
      <c r="J1337" s="230"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33">
        <f>IF(ISBLANK(INDEX('Policy Characteristics'!F:F,MATCH($C1337,'Policy Characteristics'!$C:$C,0))),"",INDEX('Policy Characteristics'!F:F,MATCH($C1337,'Policy Characteristics'!$C:$C,0)))</f>
        <v>0</v>
      </c>
      <c r="M1337" s="233">
        <f>IF(ISBLANK(INDEX('Policy Characteristics'!G:G,MATCH($C1337,'Policy Characteristics'!$C:$C,0))),"",INDEX('Policy Characteristics'!G:G,MATCH($C1337,'Policy Characteristics'!$C:$C,0)))</f>
        <v>0.25</v>
      </c>
      <c r="N1337" s="233">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25">
      <c r="A1338" s="76" t="str">
        <f>IF(ISBLANK(INDEX('Policy Characteristics'!A:A,MATCH($C1338,'Policy Characteristics'!$C:$C,0))),"",INDEX('Policy Characteristics'!A:A,MATCH($C1338,'Policy Characteristics'!$C:$C,0)))</f>
        <v>Industry</v>
      </c>
      <c r="B1338" s="228"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41" t="s">
        <v>43</v>
      </c>
      <c r="J1338" s="230"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33">
        <f>IF(ISBLANK(INDEX('Policy Characteristics'!F:F,MATCH($C1338,'Policy Characteristics'!$C:$C,0))),"",INDEX('Policy Characteristics'!F:F,MATCH($C1338,'Policy Characteristics'!$C:$C,0)))</f>
        <v>0</v>
      </c>
      <c r="M1338" s="233">
        <f>IF(ISBLANK(INDEX('Policy Characteristics'!G:G,MATCH($C1338,'Policy Characteristics'!$C:$C,0))),"",INDEX('Policy Characteristics'!G:G,MATCH($C1338,'Policy Characteristics'!$C:$C,0)))</f>
        <v>0.25</v>
      </c>
      <c r="N1338" s="233">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25">
      <c r="A1339" s="76" t="str">
        <f>IF(ISBLANK(INDEX('Policy Characteristics'!A:A,MATCH($C1339,'Policy Characteristics'!$C:$C,0))),"",INDEX('Policy Characteristics'!A:A,MATCH($C1339,'Policy Characteristics'!$C:$C,0)))</f>
        <v>Industry</v>
      </c>
      <c r="B1339" s="228"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41" t="s">
        <v>44</v>
      </c>
      <c r="J1339" s="230"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33">
        <f>IF(ISBLANK(INDEX('Policy Characteristics'!F:F,MATCH($C1339,'Policy Characteristics'!$C:$C,0))),"",INDEX('Policy Characteristics'!F:F,MATCH($C1339,'Policy Characteristics'!$C:$C,0)))</f>
        <v>0</v>
      </c>
      <c r="M1339" s="233">
        <f>IF(ISBLANK(INDEX('Policy Characteristics'!G:G,MATCH($C1339,'Policy Characteristics'!$C:$C,0))),"",INDEX('Policy Characteristics'!G:G,MATCH($C1339,'Policy Characteristics'!$C:$C,0)))</f>
        <v>0.25</v>
      </c>
      <c r="N1339" s="233">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25">
      <c r="A1340" s="76" t="str">
        <f>IF(ISBLANK(INDEX('Policy Characteristics'!A:A,MATCH($C1340,'Policy Characteristics'!$C:$C,0))),"",INDEX('Policy Characteristics'!A:A,MATCH($C1340,'Policy Characteristics'!$C:$C,0)))</f>
        <v>Industry</v>
      </c>
      <c r="B1340" s="228"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41" t="s">
        <v>43</v>
      </c>
      <c r="J1340" s="230"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33">
        <f>IF(ISBLANK(INDEX('Policy Characteristics'!F:F,MATCH($C1340,'Policy Characteristics'!$C:$C,0))),"",INDEX('Policy Characteristics'!F:F,MATCH($C1340,'Policy Characteristics'!$C:$C,0)))</f>
        <v>0</v>
      </c>
      <c r="M1340" s="233">
        <f>IF(ISBLANK(INDEX('Policy Characteristics'!G:G,MATCH($C1340,'Policy Characteristics'!$C:$C,0))),"",INDEX('Policy Characteristics'!G:G,MATCH($C1340,'Policy Characteristics'!$C:$C,0)))</f>
        <v>0.25</v>
      </c>
      <c r="N1340" s="233">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25">
      <c r="A1341" s="76" t="str">
        <f>IF(ISBLANK(INDEX('Policy Characteristics'!A:A,MATCH($C1341,'Policy Characteristics'!$C:$C,0))),"",INDEX('Policy Characteristics'!A:A,MATCH($C1341,'Policy Characteristics'!$C:$C,0)))</f>
        <v>Industry</v>
      </c>
      <c r="B1341" s="228"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41" t="s">
        <v>44</v>
      </c>
      <c r="J1341" s="230"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33">
        <f>IF(ISBLANK(INDEX('Policy Characteristics'!F:F,MATCH($C1341,'Policy Characteristics'!$C:$C,0))),"",INDEX('Policy Characteristics'!F:F,MATCH($C1341,'Policy Characteristics'!$C:$C,0)))</f>
        <v>0</v>
      </c>
      <c r="M1341" s="233">
        <f>IF(ISBLANK(INDEX('Policy Characteristics'!G:G,MATCH($C1341,'Policy Characteristics'!$C:$C,0))),"",INDEX('Policy Characteristics'!G:G,MATCH($C1341,'Policy Characteristics'!$C:$C,0)))</f>
        <v>0.25</v>
      </c>
      <c r="N1341" s="233">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25">
      <c r="A1342" s="76" t="str">
        <f>IF(ISBLANK(INDEX('Policy Characteristics'!A:A,MATCH($C1342,'Policy Characteristics'!$C:$C,0))),"",INDEX('Policy Characteristics'!A:A,MATCH($C1342,'Policy Characteristics'!$C:$C,0)))</f>
        <v>Industry</v>
      </c>
      <c r="B1342" s="228"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41" t="s">
        <v>44</v>
      </c>
      <c r="J1342" s="230"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33">
        <f>IF(ISBLANK(INDEX('Policy Characteristics'!F:F,MATCH($C1342,'Policy Characteristics'!$C:$C,0))),"",INDEX('Policy Characteristics'!F:F,MATCH($C1342,'Policy Characteristics'!$C:$C,0)))</f>
        <v>0</v>
      </c>
      <c r="M1342" s="233">
        <f>IF(ISBLANK(INDEX('Policy Characteristics'!G:G,MATCH($C1342,'Policy Characteristics'!$C:$C,0))),"",INDEX('Policy Characteristics'!G:G,MATCH($C1342,'Policy Characteristics'!$C:$C,0)))</f>
        <v>0.25</v>
      </c>
      <c r="N1342" s="233">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25">
      <c r="A1343" s="76" t="str">
        <f>IF(ISBLANK(INDEX('Policy Characteristics'!A:A,MATCH($C1343,'Policy Characteristics'!$C:$C,0))),"",INDEX('Policy Characteristics'!A:A,MATCH($C1343,'Policy Characteristics'!$C:$C,0)))</f>
        <v>Industry</v>
      </c>
      <c r="B1343" s="228"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41" t="s">
        <v>43</v>
      </c>
      <c r="J1343" s="230"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33">
        <f>IF(ISBLANK(INDEX('Policy Characteristics'!F:F,MATCH($C1343,'Policy Characteristics'!$C:$C,0))),"",INDEX('Policy Characteristics'!F:F,MATCH($C1343,'Policy Characteristics'!$C:$C,0)))</f>
        <v>0</v>
      </c>
      <c r="M1343" s="233">
        <f>IF(ISBLANK(INDEX('Policy Characteristics'!G:G,MATCH($C1343,'Policy Characteristics'!$C:$C,0))),"",INDEX('Policy Characteristics'!G:G,MATCH($C1343,'Policy Characteristics'!$C:$C,0)))</f>
        <v>0.25</v>
      </c>
      <c r="N1343" s="233">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25">
      <c r="A1344" s="76" t="str">
        <f>IF(ISBLANK(INDEX('Policy Characteristics'!A:A,MATCH($C1344,'Policy Characteristics'!$C:$C,0))),"",INDEX('Policy Characteristics'!A:A,MATCH($C1344,'Policy Characteristics'!$C:$C,0)))</f>
        <v>Industry</v>
      </c>
      <c r="B1344" s="228"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41" t="s">
        <v>44</v>
      </c>
      <c r="J1344" s="230"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33">
        <f>IF(ISBLANK(INDEX('Policy Characteristics'!F:F,MATCH($C1344,'Policy Characteristics'!$C:$C,0))),"",INDEX('Policy Characteristics'!F:F,MATCH($C1344,'Policy Characteristics'!$C:$C,0)))</f>
        <v>0</v>
      </c>
      <c r="M1344" s="233">
        <f>IF(ISBLANK(INDEX('Policy Characteristics'!G:G,MATCH($C1344,'Policy Characteristics'!$C:$C,0))),"",INDEX('Policy Characteristics'!G:G,MATCH($C1344,'Policy Characteristics'!$C:$C,0)))</f>
        <v>0.25</v>
      </c>
      <c r="N1344" s="233">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25">
      <c r="A1345" s="76" t="str">
        <f>IF(ISBLANK(INDEX('Policy Characteristics'!A:A,MATCH($C1345,'Policy Characteristics'!$C:$C,0))),"",INDEX('Policy Characteristics'!A:A,MATCH($C1345,'Policy Characteristics'!$C:$C,0)))</f>
        <v>Industry</v>
      </c>
      <c r="B1345" s="228"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41" t="s">
        <v>44</v>
      </c>
      <c r="J1345" s="230"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33">
        <f>IF(ISBLANK(INDEX('Policy Characteristics'!F:F,MATCH($C1345,'Policy Characteristics'!$C:$C,0))),"",INDEX('Policy Characteristics'!F:F,MATCH($C1345,'Policy Characteristics'!$C:$C,0)))</f>
        <v>0</v>
      </c>
      <c r="M1345" s="233">
        <f>IF(ISBLANK(INDEX('Policy Characteristics'!G:G,MATCH($C1345,'Policy Characteristics'!$C:$C,0))),"",INDEX('Policy Characteristics'!G:G,MATCH($C1345,'Policy Characteristics'!$C:$C,0)))</f>
        <v>0.25</v>
      </c>
      <c r="N1345" s="233">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25">
      <c r="A1346" s="76" t="str">
        <f>IF(ISBLANK(INDEX('Policy Characteristics'!A:A,MATCH($C1346,'Policy Characteristics'!$C:$C,0))),"",INDEX('Policy Characteristics'!A:A,MATCH($C1346,'Policy Characteristics'!$C:$C,0)))</f>
        <v>Industry</v>
      </c>
      <c r="B1346" s="228"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41" t="s">
        <v>43</v>
      </c>
      <c r="J1346" s="230"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33">
        <f>IF(ISBLANK(INDEX('Policy Characteristics'!F:F,MATCH($C1346,'Policy Characteristics'!$C:$C,0))),"",INDEX('Policy Characteristics'!F:F,MATCH($C1346,'Policy Characteristics'!$C:$C,0)))</f>
        <v>0</v>
      </c>
      <c r="M1346" s="233">
        <f>IF(ISBLANK(INDEX('Policy Characteristics'!G:G,MATCH($C1346,'Policy Characteristics'!$C:$C,0))),"",INDEX('Policy Characteristics'!G:G,MATCH($C1346,'Policy Characteristics'!$C:$C,0)))</f>
        <v>0.25</v>
      </c>
      <c r="N1346" s="233">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25">
      <c r="A1347" s="76" t="str">
        <f>IF(ISBLANK(INDEX('Policy Characteristics'!A:A,MATCH($C1347,'Policy Characteristics'!$C:$C,0))),"",INDEX('Policy Characteristics'!A:A,MATCH($C1347,'Policy Characteristics'!$C:$C,0)))</f>
        <v>Industry</v>
      </c>
      <c r="B1347" s="228"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41" t="s">
        <v>44</v>
      </c>
      <c r="J1347" s="230"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33">
        <f>IF(ISBLANK(INDEX('Policy Characteristics'!F:F,MATCH($C1347,'Policy Characteristics'!$C:$C,0))),"",INDEX('Policy Characteristics'!F:F,MATCH($C1347,'Policy Characteristics'!$C:$C,0)))</f>
        <v>0</v>
      </c>
      <c r="M1347" s="233">
        <f>IF(ISBLANK(INDEX('Policy Characteristics'!G:G,MATCH($C1347,'Policy Characteristics'!$C:$C,0))),"",INDEX('Policy Characteristics'!G:G,MATCH($C1347,'Policy Characteristics'!$C:$C,0)))</f>
        <v>0.25</v>
      </c>
      <c r="N1347" s="233">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25">
      <c r="A1348" s="76" t="str">
        <f>IF(ISBLANK(INDEX('Policy Characteristics'!A:A,MATCH($C1348,'Policy Characteristics'!$C:$C,0))),"",INDEX('Policy Characteristics'!A:A,MATCH($C1348,'Policy Characteristics'!$C:$C,0)))</f>
        <v>Industry</v>
      </c>
      <c r="B1348" s="228"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41" t="s">
        <v>43</v>
      </c>
      <c r="J1348" s="230"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33">
        <f>IF(ISBLANK(INDEX('Policy Characteristics'!F:F,MATCH($C1348,'Policy Characteristics'!$C:$C,0))),"",INDEX('Policy Characteristics'!F:F,MATCH($C1348,'Policy Characteristics'!$C:$C,0)))</f>
        <v>0</v>
      </c>
      <c r="M1348" s="233">
        <f>IF(ISBLANK(INDEX('Policy Characteristics'!G:G,MATCH($C1348,'Policy Characteristics'!$C:$C,0))),"",INDEX('Policy Characteristics'!G:G,MATCH($C1348,'Policy Characteristics'!$C:$C,0)))</f>
        <v>0.25</v>
      </c>
      <c r="N1348" s="233">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25">
      <c r="A1349" s="76" t="str">
        <f>IF(ISBLANK(INDEX('Policy Characteristics'!A:A,MATCH($C1349,'Policy Characteristics'!$C:$C,0))),"",INDEX('Policy Characteristics'!A:A,MATCH($C1349,'Policy Characteristics'!$C:$C,0)))</f>
        <v>Industry</v>
      </c>
      <c r="B1349" s="228"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41" t="s">
        <v>44</v>
      </c>
      <c r="J1349" s="230"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33">
        <f>IF(ISBLANK(INDEX('Policy Characteristics'!F:F,MATCH($C1349,'Policy Characteristics'!$C:$C,0))),"",INDEX('Policy Characteristics'!F:F,MATCH($C1349,'Policy Characteristics'!$C:$C,0)))</f>
        <v>0</v>
      </c>
      <c r="M1349" s="233">
        <f>IF(ISBLANK(INDEX('Policy Characteristics'!G:G,MATCH($C1349,'Policy Characteristics'!$C:$C,0))),"",INDEX('Policy Characteristics'!G:G,MATCH($C1349,'Policy Characteristics'!$C:$C,0)))</f>
        <v>0.25</v>
      </c>
      <c r="N1349" s="233">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25">
      <c r="A1350" s="76" t="str">
        <f>IF(ISBLANK(INDEX('Policy Characteristics'!A:A,MATCH($C1350,'Policy Characteristics'!$C:$C,0))),"",INDEX('Policy Characteristics'!A:A,MATCH($C1350,'Policy Characteristics'!$C:$C,0)))</f>
        <v>Industry</v>
      </c>
      <c r="B1350" s="228"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41" t="s">
        <v>43</v>
      </c>
      <c r="J1350" s="230"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33">
        <f>IF(ISBLANK(INDEX('Policy Characteristics'!F:F,MATCH($C1350,'Policy Characteristics'!$C:$C,0))),"",INDEX('Policy Characteristics'!F:F,MATCH($C1350,'Policy Characteristics'!$C:$C,0)))</f>
        <v>0</v>
      </c>
      <c r="M1350" s="233">
        <f>IF(ISBLANK(INDEX('Policy Characteristics'!G:G,MATCH($C1350,'Policy Characteristics'!$C:$C,0))),"",INDEX('Policy Characteristics'!G:G,MATCH($C1350,'Policy Characteristics'!$C:$C,0)))</f>
        <v>0.25</v>
      </c>
      <c r="N1350" s="233">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25">
      <c r="A1351" s="76" t="str">
        <f>IF(ISBLANK(INDEX('Policy Characteristics'!A:A,MATCH($C1351,'Policy Characteristics'!$C:$C,0))),"",INDEX('Policy Characteristics'!A:A,MATCH($C1351,'Policy Characteristics'!$C:$C,0)))</f>
        <v>Industry</v>
      </c>
      <c r="B1351" s="228"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41" t="s">
        <v>44</v>
      </c>
      <c r="J1351" s="230"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33">
        <f>IF(ISBLANK(INDEX('Policy Characteristics'!F:F,MATCH($C1351,'Policy Characteristics'!$C:$C,0))),"",INDEX('Policy Characteristics'!F:F,MATCH($C1351,'Policy Characteristics'!$C:$C,0)))</f>
        <v>0</v>
      </c>
      <c r="M1351" s="233">
        <f>IF(ISBLANK(INDEX('Policy Characteristics'!G:G,MATCH($C1351,'Policy Characteristics'!$C:$C,0))),"",INDEX('Policy Characteristics'!G:G,MATCH($C1351,'Policy Characteristics'!$C:$C,0)))</f>
        <v>0.25</v>
      </c>
      <c r="N1351" s="233">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25">
      <c r="A1352" s="76" t="str">
        <f>IF(ISBLANK(INDEX('Policy Characteristics'!A:A,MATCH($C1352,'Policy Characteristics'!$C:$C,0))),"",INDEX('Policy Characteristics'!A:A,MATCH($C1352,'Policy Characteristics'!$C:$C,0)))</f>
        <v>Industry</v>
      </c>
      <c r="B1352" s="228"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41" t="s">
        <v>44</v>
      </c>
      <c r="J1352" s="230"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33">
        <f>IF(ISBLANK(INDEX('Policy Characteristics'!F:F,MATCH($C1352,'Policy Characteristics'!$C:$C,0))),"",INDEX('Policy Characteristics'!F:F,MATCH($C1352,'Policy Characteristics'!$C:$C,0)))</f>
        <v>0</v>
      </c>
      <c r="M1352" s="233">
        <f>IF(ISBLANK(INDEX('Policy Characteristics'!G:G,MATCH($C1352,'Policy Characteristics'!$C:$C,0))),"",INDEX('Policy Characteristics'!G:G,MATCH($C1352,'Policy Characteristics'!$C:$C,0)))</f>
        <v>0.25</v>
      </c>
      <c r="N1352" s="233">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25">
      <c r="A1353" s="76" t="str">
        <f>IF(ISBLANK(INDEX('Policy Characteristics'!A:A,MATCH($C1353,'Policy Characteristics'!$C:$C,0))),"",INDEX('Policy Characteristics'!A:A,MATCH($C1353,'Policy Characteristics'!$C:$C,0)))</f>
        <v>Industry</v>
      </c>
      <c r="B1353" s="228"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41" t="s">
        <v>43</v>
      </c>
      <c r="J1353" s="230"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33">
        <f>IF(ISBLANK(INDEX('Policy Characteristics'!F:F,MATCH($C1353,'Policy Characteristics'!$C:$C,0))),"",INDEX('Policy Characteristics'!F:F,MATCH($C1353,'Policy Characteristics'!$C:$C,0)))</f>
        <v>0</v>
      </c>
      <c r="M1353" s="233">
        <f>IF(ISBLANK(INDEX('Policy Characteristics'!G:G,MATCH($C1353,'Policy Characteristics'!$C:$C,0))),"",INDEX('Policy Characteristics'!G:G,MATCH($C1353,'Policy Characteristics'!$C:$C,0)))</f>
        <v>0.25</v>
      </c>
      <c r="N1353" s="233">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25">
      <c r="A1354" s="76" t="str">
        <f>IF(ISBLANK(INDEX('Policy Characteristics'!A:A,MATCH($C1354,'Policy Characteristics'!$C:$C,0))),"",INDEX('Policy Characteristics'!A:A,MATCH($C1354,'Policy Characteristics'!$C:$C,0)))</f>
        <v>Industry</v>
      </c>
      <c r="B1354" s="228"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41" t="s">
        <v>44</v>
      </c>
      <c r="J1354" s="230"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33">
        <f>IF(ISBLANK(INDEX('Policy Characteristics'!F:F,MATCH($C1354,'Policy Characteristics'!$C:$C,0))),"",INDEX('Policy Characteristics'!F:F,MATCH($C1354,'Policy Characteristics'!$C:$C,0)))</f>
        <v>0</v>
      </c>
      <c r="M1354" s="233">
        <f>IF(ISBLANK(INDEX('Policy Characteristics'!G:G,MATCH($C1354,'Policy Characteristics'!$C:$C,0))),"",INDEX('Policy Characteristics'!G:G,MATCH($C1354,'Policy Characteristics'!$C:$C,0)))</f>
        <v>0.25</v>
      </c>
      <c r="N1354" s="233">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25">
      <c r="A1355" s="76" t="str">
        <f>IF(ISBLANK(INDEX('Policy Characteristics'!A:A,MATCH($C1355,'Policy Characteristics'!$C:$C,0))),"",INDEX('Policy Characteristics'!A:A,MATCH($C1355,'Policy Characteristics'!$C:$C,0)))</f>
        <v>Industry</v>
      </c>
      <c r="B1355" s="228"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41" t="s">
        <v>44</v>
      </c>
      <c r="J1355" s="230"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33">
        <f>IF(ISBLANK(INDEX('Policy Characteristics'!F:F,MATCH($C1355,'Policy Characteristics'!$C:$C,0))),"",INDEX('Policy Characteristics'!F:F,MATCH($C1355,'Policy Characteristics'!$C:$C,0)))</f>
        <v>0</v>
      </c>
      <c r="M1355" s="233">
        <f>IF(ISBLANK(INDEX('Policy Characteristics'!G:G,MATCH($C1355,'Policy Characteristics'!$C:$C,0))),"",INDEX('Policy Characteristics'!G:G,MATCH($C1355,'Policy Characteristics'!$C:$C,0)))</f>
        <v>0.25</v>
      </c>
      <c r="N1355" s="233">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25">
      <c r="A1356" s="76" t="str">
        <f>IF(ISBLANK(INDEX('Policy Characteristics'!A:A,MATCH($C1356,'Policy Characteristics'!$C:$C,0))),"",INDEX('Policy Characteristics'!A:A,MATCH($C1356,'Policy Characteristics'!$C:$C,0)))</f>
        <v>Industry</v>
      </c>
      <c r="B1356" s="228"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41" t="s">
        <v>43</v>
      </c>
      <c r="J1356" s="230"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33">
        <f>IF(ISBLANK(INDEX('Policy Characteristics'!F:F,MATCH($C1356,'Policy Characteristics'!$C:$C,0))),"",INDEX('Policy Characteristics'!F:F,MATCH($C1356,'Policy Characteristics'!$C:$C,0)))</f>
        <v>0</v>
      </c>
      <c r="M1356" s="233">
        <f>IF(ISBLANK(INDEX('Policy Characteristics'!G:G,MATCH($C1356,'Policy Characteristics'!$C:$C,0))),"",INDEX('Policy Characteristics'!G:G,MATCH($C1356,'Policy Characteristics'!$C:$C,0)))</f>
        <v>0.25</v>
      </c>
      <c r="N1356" s="233">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25">
      <c r="A1357" s="76" t="str">
        <f>IF(ISBLANK(INDEX('Policy Characteristics'!A:A,MATCH($C1357,'Policy Characteristics'!$C:$C,0))),"",INDEX('Policy Characteristics'!A:A,MATCH($C1357,'Policy Characteristics'!$C:$C,0)))</f>
        <v>Industry</v>
      </c>
      <c r="B1357" s="228"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41" t="s">
        <v>43</v>
      </c>
      <c r="J1357" s="230"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33">
        <f>IF(ISBLANK(INDEX('Policy Characteristics'!F:F,MATCH($C1357,'Policy Characteristics'!$C:$C,0))),"",INDEX('Policy Characteristics'!F:F,MATCH($C1357,'Policy Characteristics'!$C:$C,0)))</f>
        <v>0</v>
      </c>
      <c r="M1357" s="233">
        <f>IF(ISBLANK(INDEX('Policy Characteristics'!G:G,MATCH($C1357,'Policy Characteristics'!$C:$C,0))),"",INDEX('Policy Characteristics'!G:G,MATCH($C1357,'Policy Characteristics'!$C:$C,0)))</f>
        <v>0.25</v>
      </c>
      <c r="N1357" s="233">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25">
      <c r="A1358" s="76" t="str">
        <f>IF(ISBLANK(INDEX('Policy Characteristics'!A:A,MATCH($C1358,'Policy Characteristics'!$C:$C,0))),"",INDEX('Policy Characteristics'!A:A,MATCH($C1358,'Policy Characteristics'!$C:$C,0)))</f>
        <v>Industry</v>
      </c>
      <c r="B1358" s="228"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41" t="s">
        <v>43</v>
      </c>
      <c r="J1358" s="230"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33">
        <f>IF(ISBLANK(INDEX('Policy Characteristics'!F:F,MATCH($C1358,'Policy Characteristics'!$C:$C,0))),"",INDEX('Policy Characteristics'!F:F,MATCH($C1358,'Policy Characteristics'!$C:$C,0)))</f>
        <v>0</v>
      </c>
      <c r="M1358" s="233">
        <f>IF(ISBLANK(INDEX('Policy Characteristics'!G:G,MATCH($C1358,'Policy Characteristics'!$C:$C,0))),"",INDEX('Policy Characteristics'!G:G,MATCH($C1358,'Policy Characteristics'!$C:$C,0)))</f>
        <v>0.25</v>
      </c>
      <c r="N1358" s="233">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25">
      <c r="A1359" s="76" t="str">
        <f>IF(ISBLANK(INDEX('Policy Characteristics'!A:A,MATCH($C1359,'Policy Characteristics'!$C:$C,0))),"",INDEX('Policy Characteristics'!A:A,MATCH($C1359,'Policy Characteristics'!$C:$C,0)))</f>
        <v>Industry</v>
      </c>
      <c r="B1359" s="228"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41" t="s">
        <v>44</v>
      </c>
      <c r="J1359" s="230"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33">
        <f>IF(ISBLANK(INDEX('Policy Characteristics'!F:F,MATCH($C1359,'Policy Characteristics'!$C:$C,0))),"",INDEX('Policy Characteristics'!F:F,MATCH($C1359,'Policy Characteristics'!$C:$C,0)))</f>
        <v>0</v>
      </c>
      <c r="M1359" s="233">
        <f>IF(ISBLANK(INDEX('Policy Characteristics'!G:G,MATCH($C1359,'Policy Characteristics'!$C:$C,0))),"",INDEX('Policy Characteristics'!G:G,MATCH($C1359,'Policy Characteristics'!$C:$C,0)))</f>
        <v>0.25</v>
      </c>
      <c r="N1359" s="233">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25">
      <c r="A1360" s="76" t="str">
        <f>IF(ISBLANK(INDEX('Policy Characteristics'!A:A,MATCH($C1360,'Policy Characteristics'!$C:$C,0))),"",INDEX('Policy Characteristics'!A:A,MATCH($C1360,'Policy Characteristics'!$C:$C,0)))</f>
        <v>Industry</v>
      </c>
      <c r="B1360" s="228"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41" t="s">
        <v>43</v>
      </c>
      <c r="J1360" s="230"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33">
        <f>IF(ISBLANK(INDEX('Policy Characteristics'!F:F,MATCH($C1360,'Policy Characteristics'!$C:$C,0))),"",INDEX('Policy Characteristics'!F:F,MATCH($C1360,'Policy Characteristics'!$C:$C,0)))</f>
        <v>0</v>
      </c>
      <c r="M1360" s="233">
        <f>IF(ISBLANK(INDEX('Policy Characteristics'!G:G,MATCH($C1360,'Policy Characteristics'!$C:$C,0))),"",INDEX('Policy Characteristics'!G:G,MATCH($C1360,'Policy Characteristics'!$C:$C,0)))</f>
        <v>0.25</v>
      </c>
      <c r="N1360" s="233">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25">
      <c r="A1361" s="76" t="str">
        <f>IF(ISBLANK(INDEX('Policy Characteristics'!A:A,MATCH($C1361,'Policy Characteristics'!$C:$C,0))),"",INDEX('Policy Characteristics'!A:A,MATCH($C1361,'Policy Characteristics'!$C:$C,0)))</f>
        <v>Industry</v>
      </c>
      <c r="B1361" s="228"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41" t="s">
        <v>44</v>
      </c>
      <c r="J1361" s="230"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33">
        <f>IF(ISBLANK(INDEX('Policy Characteristics'!F:F,MATCH($C1361,'Policy Characteristics'!$C:$C,0))),"",INDEX('Policy Characteristics'!F:F,MATCH($C1361,'Policy Characteristics'!$C:$C,0)))</f>
        <v>0</v>
      </c>
      <c r="M1361" s="233">
        <f>IF(ISBLANK(INDEX('Policy Characteristics'!G:G,MATCH($C1361,'Policy Characteristics'!$C:$C,0))),"",INDEX('Policy Characteristics'!G:G,MATCH($C1361,'Policy Characteristics'!$C:$C,0)))</f>
        <v>0.25</v>
      </c>
      <c r="N1361" s="233">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25">
      <c r="A1362" s="76" t="str">
        <f>IF(ISBLANK(INDEX('Policy Characteristics'!A:A,MATCH($C1362,'Policy Characteristics'!$C:$C,0))),"",INDEX('Policy Characteristics'!A:A,MATCH($C1362,'Policy Characteristics'!$C:$C,0)))</f>
        <v>Industry</v>
      </c>
      <c r="B1362" s="228"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41" t="s">
        <v>44</v>
      </c>
      <c r="J1362" s="230"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33">
        <f>IF(ISBLANK(INDEX('Policy Characteristics'!F:F,MATCH($C1362,'Policy Characteristics'!$C:$C,0))),"",INDEX('Policy Characteristics'!F:F,MATCH($C1362,'Policy Characteristics'!$C:$C,0)))</f>
        <v>0</v>
      </c>
      <c r="M1362" s="233">
        <f>IF(ISBLANK(INDEX('Policy Characteristics'!G:G,MATCH($C1362,'Policy Characteristics'!$C:$C,0))),"",INDEX('Policy Characteristics'!G:G,MATCH($C1362,'Policy Characteristics'!$C:$C,0)))</f>
        <v>0.25</v>
      </c>
      <c r="N1362" s="233">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25">
      <c r="A1363" s="76" t="str">
        <f>IF(ISBLANK(INDEX('Policy Characteristics'!A:A,MATCH($C1363,'Policy Characteristics'!$C:$C,0))),"",INDEX('Policy Characteristics'!A:A,MATCH($C1363,'Policy Characteristics'!$C:$C,0)))</f>
        <v>Industry</v>
      </c>
      <c r="B1363" s="228"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41" t="s">
        <v>43</v>
      </c>
      <c r="J1363" s="230"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33">
        <f>IF(ISBLANK(INDEX('Policy Characteristics'!F:F,MATCH($C1363,'Policy Characteristics'!$C:$C,0))),"",INDEX('Policy Characteristics'!F:F,MATCH($C1363,'Policy Characteristics'!$C:$C,0)))</f>
        <v>0</v>
      </c>
      <c r="M1363" s="233">
        <f>IF(ISBLANK(INDEX('Policy Characteristics'!G:G,MATCH($C1363,'Policy Characteristics'!$C:$C,0))),"",INDEX('Policy Characteristics'!G:G,MATCH($C1363,'Policy Characteristics'!$C:$C,0)))</f>
        <v>0.25</v>
      </c>
      <c r="N1363" s="233">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25">
      <c r="A1364" s="76" t="str">
        <f>IF(ISBLANK(INDEX('Policy Characteristics'!A:A,MATCH($C1364,'Policy Characteristics'!$C:$C,0))),"",INDEX('Policy Characteristics'!A:A,MATCH($C1364,'Policy Characteristics'!$C:$C,0)))</f>
        <v>Industry</v>
      </c>
      <c r="B1364" s="228"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41" t="s">
        <v>43</v>
      </c>
      <c r="J1364" s="230"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33">
        <f>IF(ISBLANK(INDEX('Policy Characteristics'!F:F,MATCH($C1364,'Policy Characteristics'!$C:$C,0))),"",INDEX('Policy Characteristics'!F:F,MATCH($C1364,'Policy Characteristics'!$C:$C,0)))</f>
        <v>0</v>
      </c>
      <c r="M1364" s="233">
        <f>IF(ISBLANK(INDEX('Policy Characteristics'!G:G,MATCH($C1364,'Policy Characteristics'!$C:$C,0))),"",INDEX('Policy Characteristics'!G:G,MATCH($C1364,'Policy Characteristics'!$C:$C,0)))</f>
        <v>0.25</v>
      </c>
      <c r="N1364" s="233">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25">
      <c r="A1365" s="76" t="str">
        <f>IF(ISBLANK(INDEX('Policy Characteristics'!A:A,MATCH($C1365,'Policy Characteristics'!$C:$C,0))),"",INDEX('Policy Characteristics'!A:A,MATCH($C1365,'Policy Characteristics'!$C:$C,0)))</f>
        <v>Industry</v>
      </c>
      <c r="B1365" s="228"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41" t="s">
        <v>44</v>
      </c>
      <c r="J1365" s="230"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33">
        <f>IF(ISBLANK(INDEX('Policy Characteristics'!F:F,MATCH($C1365,'Policy Characteristics'!$C:$C,0))),"",INDEX('Policy Characteristics'!F:F,MATCH($C1365,'Policy Characteristics'!$C:$C,0)))</f>
        <v>0</v>
      </c>
      <c r="M1365" s="233">
        <f>IF(ISBLANK(INDEX('Policy Characteristics'!G:G,MATCH($C1365,'Policy Characteristics'!$C:$C,0))),"",INDEX('Policy Characteristics'!G:G,MATCH($C1365,'Policy Characteristics'!$C:$C,0)))</f>
        <v>0.25</v>
      </c>
      <c r="N1365" s="233">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25">
      <c r="A1366" s="76" t="str">
        <f>IF(ISBLANK(INDEX('Policy Characteristics'!A:A,MATCH($C1366,'Policy Characteristics'!$C:$C,0))),"",INDEX('Policy Characteristics'!A:A,MATCH($C1366,'Policy Characteristics'!$C:$C,0)))</f>
        <v>Industry</v>
      </c>
      <c r="B1366" s="228"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41" t="s">
        <v>43</v>
      </c>
      <c r="J1366" s="230"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33">
        <f>IF(ISBLANK(INDEX('Policy Characteristics'!F:F,MATCH($C1366,'Policy Characteristics'!$C:$C,0))),"",INDEX('Policy Characteristics'!F:F,MATCH($C1366,'Policy Characteristics'!$C:$C,0)))</f>
        <v>0</v>
      </c>
      <c r="M1366" s="233">
        <f>IF(ISBLANK(INDEX('Policy Characteristics'!G:G,MATCH($C1366,'Policy Characteristics'!$C:$C,0))),"",INDEX('Policy Characteristics'!G:G,MATCH($C1366,'Policy Characteristics'!$C:$C,0)))</f>
        <v>0.25</v>
      </c>
      <c r="N1366" s="233">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25">
      <c r="A1367" s="76" t="str">
        <f>IF(ISBLANK(INDEX('Policy Characteristics'!A:A,MATCH($C1367,'Policy Characteristics'!$C:$C,0))),"",INDEX('Policy Characteristics'!A:A,MATCH($C1367,'Policy Characteristics'!$C:$C,0)))</f>
        <v>Industry</v>
      </c>
      <c r="B1367" s="228"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41" t="s">
        <v>43</v>
      </c>
      <c r="J1367" s="230"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33">
        <f>IF(ISBLANK(INDEX('Policy Characteristics'!F:F,MATCH($C1367,'Policy Characteristics'!$C:$C,0))),"",INDEX('Policy Characteristics'!F:F,MATCH($C1367,'Policy Characteristics'!$C:$C,0)))</f>
        <v>0</v>
      </c>
      <c r="M1367" s="233">
        <f>IF(ISBLANK(INDEX('Policy Characteristics'!G:G,MATCH($C1367,'Policy Characteristics'!$C:$C,0))),"",INDEX('Policy Characteristics'!G:G,MATCH($C1367,'Policy Characteristics'!$C:$C,0)))</f>
        <v>0.25</v>
      </c>
      <c r="N1367" s="233">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25">
      <c r="A1368" s="76" t="str">
        <f>IF(ISBLANK(INDEX('Policy Characteristics'!A:A,MATCH($C1368,'Policy Characteristics'!$C:$C,0))),"",INDEX('Policy Characteristics'!A:A,MATCH($C1368,'Policy Characteristics'!$C:$C,0)))</f>
        <v>Industry</v>
      </c>
      <c r="B1368" s="228"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41" t="s">
        <v>43</v>
      </c>
      <c r="J1368" s="230"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33">
        <f>IF(ISBLANK(INDEX('Policy Characteristics'!F:F,MATCH($C1368,'Policy Characteristics'!$C:$C,0))),"",INDEX('Policy Characteristics'!F:F,MATCH($C1368,'Policy Characteristics'!$C:$C,0)))</f>
        <v>0</v>
      </c>
      <c r="M1368" s="233">
        <f>IF(ISBLANK(INDEX('Policy Characteristics'!G:G,MATCH($C1368,'Policy Characteristics'!$C:$C,0))),"",INDEX('Policy Characteristics'!G:G,MATCH($C1368,'Policy Characteristics'!$C:$C,0)))</f>
        <v>0.25</v>
      </c>
      <c r="N1368" s="233">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25">
      <c r="A1369" s="76" t="str">
        <f>IF(ISBLANK(INDEX('Policy Characteristics'!A:A,MATCH($C1369,'Policy Characteristics'!$C:$C,0))),"",INDEX('Policy Characteristics'!A:A,MATCH($C1369,'Policy Characteristics'!$C:$C,0)))</f>
        <v>Industry</v>
      </c>
      <c r="B1369" s="228"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41" t="s">
        <v>44</v>
      </c>
      <c r="J1369" s="230"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33">
        <f>IF(ISBLANK(INDEX('Policy Characteristics'!F:F,MATCH($C1369,'Policy Characteristics'!$C:$C,0))),"",INDEX('Policy Characteristics'!F:F,MATCH($C1369,'Policy Characteristics'!$C:$C,0)))</f>
        <v>0</v>
      </c>
      <c r="M1369" s="233">
        <f>IF(ISBLANK(INDEX('Policy Characteristics'!G:G,MATCH($C1369,'Policy Characteristics'!$C:$C,0))),"",INDEX('Policy Characteristics'!G:G,MATCH($C1369,'Policy Characteristics'!$C:$C,0)))</f>
        <v>0.25</v>
      </c>
      <c r="N1369" s="233">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25">
      <c r="A1370" s="76" t="str">
        <f>IF(ISBLANK(INDEX('Policy Characteristics'!A:A,MATCH($C1370,'Policy Characteristics'!$C:$C,0))),"",INDEX('Policy Characteristics'!A:A,MATCH($C1370,'Policy Characteristics'!$C:$C,0)))</f>
        <v>Industry</v>
      </c>
      <c r="B1370" s="228"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41" t="s">
        <v>43</v>
      </c>
      <c r="J1370" s="230"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33">
        <f>IF(ISBLANK(INDEX('Policy Characteristics'!F:F,MATCH($C1370,'Policy Characteristics'!$C:$C,0))),"",INDEX('Policy Characteristics'!F:F,MATCH($C1370,'Policy Characteristics'!$C:$C,0)))</f>
        <v>0</v>
      </c>
      <c r="M1370" s="233">
        <f>IF(ISBLANK(INDEX('Policy Characteristics'!G:G,MATCH($C1370,'Policy Characteristics'!$C:$C,0))),"",INDEX('Policy Characteristics'!G:G,MATCH($C1370,'Policy Characteristics'!$C:$C,0)))</f>
        <v>0.25</v>
      </c>
      <c r="N1370" s="233">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25">
      <c r="A1371" s="76" t="str">
        <f>IF(ISBLANK(INDEX('Policy Characteristics'!A:A,MATCH($C1371,'Policy Characteristics'!$C:$C,0))),"",INDEX('Policy Characteristics'!A:A,MATCH($C1371,'Policy Characteristics'!$C:$C,0)))</f>
        <v>Industry</v>
      </c>
      <c r="B1371" s="228"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41" t="s">
        <v>44</v>
      </c>
      <c r="J1371" s="230"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33">
        <f>IF(ISBLANK(INDEX('Policy Characteristics'!F:F,MATCH($C1371,'Policy Characteristics'!$C:$C,0))),"",INDEX('Policy Characteristics'!F:F,MATCH($C1371,'Policy Characteristics'!$C:$C,0)))</f>
        <v>0</v>
      </c>
      <c r="M1371" s="233">
        <f>IF(ISBLANK(INDEX('Policy Characteristics'!G:G,MATCH($C1371,'Policy Characteristics'!$C:$C,0))),"",INDEX('Policy Characteristics'!G:G,MATCH($C1371,'Policy Characteristics'!$C:$C,0)))</f>
        <v>0.25</v>
      </c>
      <c r="N1371" s="233">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25">
      <c r="A1372" s="76" t="str">
        <f>IF(ISBLANK(INDEX('Policy Characteristics'!A:A,MATCH($C1372,'Policy Characteristics'!$C:$C,0))),"",INDEX('Policy Characteristics'!A:A,MATCH($C1372,'Policy Characteristics'!$C:$C,0)))</f>
        <v>Industry</v>
      </c>
      <c r="B1372" s="228"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41" t="s">
        <v>44</v>
      </c>
      <c r="J1372" s="230"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33">
        <f>IF(ISBLANK(INDEX('Policy Characteristics'!F:F,MATCH($C1372,'Policy Characteristics'!$C:$C,0))),"",INDEX('Policy Characteristics'!F:F,MATCH($C1372,'Policy Characteristics'!$C:$C,0)))</f>
        <v>0</v>
      </c>
      <c r="M1372" s="233">
        <f>IF(ISBLANK(INDEX('Policy Characteristics'!G:G,MATCH($C1372,'Policy Characteristics'!$C:$C,0))),"",INDEX('Policy Characteristics'!G:G,MATCH($C1372,'Policy Characteristics'!$C:$C,0)))</f>
        <v>0.25</v>
      </c>
      <c r="N1372" s="233">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25">
      <c r="A1373" s="76" t="str">
        <f>IF(ISBLANK(INDEX('Policy Characteristics'!A:A,MATCH($C1373,'Policy Characteristics'!$C:$C,0))),"",INDEX('Policy Characteristics'!A:A,MATCH($C1373,'Policy Characteristics'!$C:$C,0)))</f>
        <v>Industry</v>
      </c>
      <c r="B1373" s="228"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41" t="s">
        <v>43</v>
      </c>
      <c r="J1373" s="230"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33">
        <f>IF(ISBLANK(INDEX('Policy Characteristics'!F:F,MATCH($C1373,'Policy Characteristics'!$C:$C,0))),"",INDEX('Policy Characteristics'!F:F,MATCH($C1373,'Policy Characteristics'!$C:$C,0)))</f>
        <v>0</v>
      </c>
      <c r="M1373" s="233">
        <f>IF(ISBLANK(INDEX('Policy Characteristics'!G:G,MATCH($C1373,'Policy Characteristics'!$C:$C,0))),"",INDEX('Policy Characteristics'!G:G,MATCH($C1373,'Policy Characteristics'!$C:$C,0)))</f>
        <v>0.25</v>
      </c>
      <c r="N1373" s="233">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25">
      <c r="A1374" s="76" t="str">
        <f>IF(ISBLANK(INDEX('Policy Characteristics'!A:A,MATCH($C1374,'Policy Characteristics'!$C:$C,0))),"",INDEX('Policy Characteristics'!A:A,MATCH($C1374,'Policy Characteristics'!$C:$C,0)))</f>
        <v>Industry</v>
      </c>
      <c r="B1374" s="228"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41" t="s">
        <v>43</v>
      </c>
      <c r="J1374" s="230"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33">
        <f>IF(ISBLANK(INDEX('Policy Characteristics'!F:F,MATCH($C1374,'Policy Characteristics'!$C:$C,0))),"",INDEX('Policy Characteristics'!F:F,MATCH($C1374,'Policy Characteristics'!$C:$C,0)))</f>
        <v>0</v>
      </c>
      <c r="M1374" s="233">
        <f>IF(ISBLANK(INDEX('Policy Characteristics'!G:G,MATCH($C1374,'Policy Characteristics'!$C:$C,0))),"",INDEX('Policy Characteristics'!G:G,MATCH($C1374,'Policy Characteristics'!$C:$C,0)))</f>
        <v>0.25</v>
      </c>
      <c r="N1374" s="233">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25">
      <c r="A1375" s="76" t="str">
        <f>IF(ISBLANK(INDEX('Policy Characteristics'!A:A,MATCH($C1375,'Policy Characteristics'!$C:$C,0))),"",INDEX('Policy Characteristics'!A:A,MATCH($C1375,'Policy Characteristics'!$C:$C,0)))</f>
        <v>Industry</v>
      </c>
      <c r="B1375" s="228"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41" t="s">
        <v>44</v>
      </c>
      <c r="J1375" s="230"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33">
        <f>IF(ISBLANK(INDEX('Policy Characteristics'!F:F,MATCH($C1375,'Policy Characteristics'!$C:$C,0))),"",INDEX('Policy Characteristics'!F:F,MATCH($C1375,'Policy Characteristics'!$C:$C,0)))</f>
        <v>0</v>
      </c>
      <c r="M1375" s="233">
        <f>IF(ISBLANK(INDEX('Policy Characteristics'!G:G,MATCH($C1375,'Policy Characteristics'!$C:$C,0))),"",INDEX('Policy Characteristics'!G:G,MATCH($C1375,'Policy Characteristics'!$C:$C,0)))</f>
        <v>0.25</v>
      </c>
      <c r="N1375" s="233">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25">
      <c r="A1376" s="76" t="str">
        <f>IF(ISBLANK(INDEX('Policy Characteristics'!A:A,MATCH($C1376,'Policy Characteristics'!$C:$C,0))),"",INDEX('Policy Characteristics'!A:A,MATCH($C1376,'Policy Characteristics'!$C:$C,0)))</f>
        <v>Industry</v>
      </c>
      <c r="B1376" s="228"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41" t="s">
        <v>43</v>
      </c>
      <c r="J1376" s="230"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33">
        <f>IF(ISBLANK(INDEX('Policy Characteristics'!F:F,MATCH($C1376,'Policy Characteristics'!$C:$C,0))),"",INDEX('Policy Characteristics'!F:F,MATCH($C1376,'Policy Characteristics'!$C:$C,0)))</f>
        <v>0</v>
      </c>
      <c r="M1376" s="233">
        <f>IF(ISBLANK(INDEX('Policy Characteristics'!G:G,MATCH($C1376,'Policy Characteristics'!$C:$C,0))),"",INDEX('Policy Characteristics'!G:G,MATCH($C1376,'Policy Characteristics'!$C:$C,0)))</f>
        <v>0.25</v>
      </c>
      <c r="N1376" s="233">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25">
      <c r="A1377" s="76" t="str">
        <f>IF(ISBLANK(INDEX('Policy Characteristics'!A:A,MATCH($C1377,'Policy Characteristics'!$C:$C,0))),"",INDEX('Policy Characteristics'!A:A,MATCH($C1377,'Policy Characteristics'!$C:$C,0)))</f>
        <v>Industry</v>
      </c>
      <c r="B1377" s="228"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41" t="s">
        <v>43</v>
      </c>
      <c r="J1377" s="230"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33">
        <f>IF(ISBLANK(INDEX('Policy Characteristics'!F:F,MATCH($C1377,'Policy Characteristics'!$C:$C,0))),"",INDEX('Policy Characteristics'!F:F,MATCH($C1377,'Policy Characteristics'!$C:$C,0)))</f>
        <v>0</v>
      </c>
      <c r="M1377" s="233">
        <f>IF(ISBLANK(INDEX('Policy Characteristics'!G:G,MATCH($C1377,'Policy Characteristics'!$C:$C,0))),"",INDEX('Policy Characteristics'!G:G,MATCH($C1377,'Policy Characteristics'!$C:$C,0)))</f>
        <v>0.25</v>
      </c>
      <c r="N1377" s="233">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25">
      <c r="A1378" s="76" t="str">
        <f>IF(ISBLANK(INDEX('Policy Characteristics'!A:A,MATCH($C1378,'Policy Characteristics'!$C:$C,0))),"",INDEX('Policy Characteristics'!A:A,MATCH($C1378,'Policy Characteristics'!$C:$C,0)))</f>
        <v>Industry</v>
      </c>
      <c r="B1378" s="228"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41" t="s">
        <v>43</v>
      </c>
      <c r="J1378" s="230"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33">
        <f>IF(ISBLANK(INDEX('Policy Characteristics'!F:F,MATCH($C1378,'Policy Characteristics'!$C:$C,0))),"",INDEX('Policy Characteristics'!F:F,MATCH($C1378,'Policy Characteristics'!$C:$C,0)))</f>
        <v>0</v>
      </c>
      <c r="M1378" s="233">
        <f>IF(ISBLANK(INDEX('Policy Characteristics'!G:G,MATCH($C1378,'Policy Characteristics'!$C:$C,0))),"",INDEX('Policy Characteristics'!G:G,MATCH($C1378,'Policy Characteristics'!$C:$C,0)))</f>
        <v>0.25</v>
      </c>
      <c r="N1378" s="233">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25">
      <c r="A1379" s="76" t="str">
        <f>IF(ISBLANK(INDEX('Policy Characteristics'!A:A,MATCH($C1379,'Policy Characteristics'!$C:$C,0))),"",INDEX('Policy Characteristics'!A:A,MATCH($C1379,'Policy Characteristics'!$C:$C,0)))</f>
        <v>Industry</v>
      </c>
      <c r="B1379" s="228"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41" t="s">
        <v>44</v>
      </c>
      <c r="J1379" s="230"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33">
        <f>IF(ISBLANK(INDEX('Policy Characteristics'!F:F,MATCH($C1379,'Policy Characteristics'!$C:$C,0))),"",INDEX('Policy Characteristics'!F:F,MATCH($C1379,'Policy Characteristics'!$C:$C,0)))</f>
        <v>0</v>
      </c>
      <c r="M1379" s="233">
        <f>IF(ISBLANK(INDEX('Policy Characteristics'!G:G,MATCH($C1379,'Policy Characteristics'!$C:$C,0))),"",INDEX('Policy Characteristics'!G:G,MATCH($C1379,'Policy Characteristics'!$C:$C,0)))</f>
        <v>0.25</v>
      </c>
      <c r="N1379" s="233">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25">
      <c r="A1380" s="76" t="str">
        <f>IF(ISBLANK(INDEX('Policy Characteristics'!A:A,MATCH($C1380,'Policy Characteristics'!$C:$C,0))),"",INDEX('Policy Characteristics'!A:A,MATCH($C1380,'Policy Characteristics'!$C:$C,0)))</f>
        <v>Industry</v>
      </c>
      <c r="B1380" s="228"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41" t="s">
        <v>43</v>
      </c>
      <c r="J1380" s="230"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33">
        <f>IF(ISBLANK(INDEX('Policy Characteristics'!F:F,MATCH($C1380,'Policy Characteristics'!$C:$C,0))),"",INDEX('Policy Characteristics'!F:F,MATCH($C1380,'Policy Characteristics'!$C:$C,0)))</f>
        <v>0</v>
      </c>
      <c r="M1380" s="233">
        <f>IF(ISBLANK(INDEX('Policy Characteristics'!G:G,MATCH($C1380,'Policy Characteristics'!$C:$C,0))),"",INDEX('Policy Characteristics'!G:G,MATCH($C1380,'Policy Characteristics'!$C:$C,0)))</f>
        <v>0.25</v>
      </c>
      <c r="N1380" s="233">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25">
      <c r="A1381" s="76" t="str">
        <f>IF(ISBLANK(INDEX('Policy Characteristics'!A:A,MATCH($C1381,'Policy Characteristics'!$C:$C,0))),"",INDEX('Policy Characteristics'!A:A,MATCH($C1381,'Policy Characteristics'!$C:$C,0)))</f>
        <v>Industry</v>
      </c>
      <c r="B1381" s="228"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41" t="s">
        <v>44</v>
      </c>
      <c r="J1381" s="230"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33">
        <f>IF(ISBLANK(INDEX('Policy Characteristics'!F:F,MATCH($C1381,'Policy Characteristics'!$C:$C,0))),"",INDEX('Policy Characteristics'!F:F,MATCH($C1381,'Policy Characteristics'!$C:$C,0)))</f>
        <v>0</v>
      </c>
      <c r="M1381" s="233">
        <f>IF(ISBLANK(INDEX('Policy Characteristics'!G:G,MATCH($C1381,'Policy Characteristics'!$C:$C,0))),"",INDEX('Policy Characteristics'!G:G,MATCH($C1381,'Policy Characteristics'!$C:$C,0)))</f>
        <v>0.25</v>
      </c>
      <c r="N1381" s="233">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25">
      <c r="A1382" s="76" t="str">
        <f>IF(ISBLANK(INDEX('Policy Characteristics'!A:A,MATCH($C1382,'Policy Characteristics'!$C:$C,0))),"",INDEX('Policy Characteristics'!A:A,MATCH($C1382,'Policy Characteristics'!$C:$C,0)))</f>
        <v>Industry</v>
      </c>
      <c r="B1382" s="228"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41" t="s">
        <v>44</v>
      </c>
      <c r="J1382" s="230"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33">
        <f>IF(ISBLANK(INDEX('Policy Characteristics'!F:F,MATCH($C1382,'Policy Characteristics'!$C:$C,0))),"",INDEX('Policy Characteristics'!F:F,MATCH($C1382,'Policy Characteristics'!$C:$C,0)))</f>
        <v>0</v>
      </c>
      <c r="M1382" s="233">
        <f>IF(ISBLANK(INDEX('Policy Characteristics'!G:G,MATCH($C1382,'Policy Characteristics'!$C:$C,0))),"",INDEX('Policy Characteristics'!G:G,MATCH($C1382,'Policy Characteristics'!$C:$C,0)))</f>
        <v>0.25</v>
      </c>
      <c r="N1382" s="233">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25">
      <c r="A1383" s="76" t="str">
        <f>IF(ISBLANK(INDEX('Policy Characteristics'!A:A,MATCH($C1383,'Policy Characteristics'!$C:$C,0))),"",INDEX('Policy Characteristics'!A:A,MATCH($C1383,'Policy Characteristics'!$C:$C,0)))</f>
        <v>Industry</v>
      </c>
      <c r="B1383" s="228"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41" t="s">
        <v>43</v>
      </c>
      <c r="J1383" s="230"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33">
        <f>IF(ISBLANK(INDEX('Policy Characteristics'!F:F,MATCH($C1383,'Policy Characteristics'!$C:$C,0))),"",INDEX('Policy Characteristics'!F:F,MATCH($C1383,'Policy Characteristics'!$C:$C,0)))</f>
        <v>0</v>
      </c>
      <c r="M1383" s="233">
        <f>IF(ISBLANK(INDEX('Policy Characteristics'!G:G,MATCH($C1383,'Policy Characteristics'!$C:$C,0))),"",INDEX('Policy Characteristics'!G:G,MATCH($C1383,'Policy Characteristics'!$C:$C,0)))</f>
        <v>0.25</v>
      </c>
      <c r="N1383" s="233">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25">
      <c r="A1384" s="76" t="str">
        <f>IF(ISBLANK(INDEX('Policy Characteristics'!A:A,MATCH($C1384,'Policy Characteristics'!$C:$C,0))),"",INDEX('Policy Characteristics'!A:A,MATCH($C1384,'Policy Characteristics'!$C:$C,0)))</f>
        <v>Industry</v>
      </c>
      <c r="B1384" s="228"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41" t="s">
        <v>43</v>
      </c>
      <c r="J1384" s="230"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33">
        <f>IF(ISBLANK(INDEX('Policy Characteristics'!F:F,MATCH($C1384,'Policy Characteristics'!$C:$C,0))),"",INDEX('Policy Characteristics'!F:F,MATCH($C1384,'Policy Characteristics'!$C:$C,0)))</f>
        <v>0</v>
      </c>
      <c r="M1384" s="233">
        <f>IF(ISBLANK(INDEX('Policy Characteristics'!G:G,MATCH($C1384,'Policy Characteristics'!$C:$C,0))),"",INDEX('Policy Characteristics'!G:G,MATCH($C1384,'Policy Characteristics'!$C:$C,0)))</f>
        <v>0.25</v>
      </c>
      <c r="N1384" s="233">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25">
      <c r="A1385" s="76" t="str">
        <f>IF(ISBLANK(INDEX('Policy Characteristics'!A:A,MATCH($C1385,'Policy Characteristics'!$C:$C,0))),"",INDEX('Policy Characteristics'!A:A,MATCH($C1385,'Policy Characteristics'!$C:$C,0)))</f>
        <v>Industry</v>
      </c>
      <c r="B1385" s="228"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41" t="s">
        <v>44</v>
      </c>
      <c r="J1385" s="230"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33">
        <f>IF(ISBLANK(INDEX('Policy Characteristics'!F:F,MATCH($C1385,'Policy Characteristics'!$C:$C,0))),"",INDEX('Policy Characteristics'!F:F,MATCH($C1385,'Policy Characteristics'!$C:$C,0)))</f>
        <v>0</v>
      </c>
      <c r="M1385" s="233">
        <f>IF(ISBLANK(INDEX('Policy Characteristics'!G:G,MATCH($C1385,'Policy Characteristics'!$C:$C,0))),"",INDEX('Policy Characteristics'!G:G,MATCH($C1385,'Policy Characteristics'!$C:$C,0)))</f>
        <v>0.25</v>
      </c>
      <c r="N1385" s="233">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25">
      <c r="A1386" s="76" t="str">
        <f>IF(ISBLANK(INDEX('Policy Characteristics'!A:A,MATCH($C1386,'Policy Characteristics'!$C:$C,0))),"",INDEX('Policy Characteristics'!A:A,MATCH($C1386,'Policy Characteristics'!$C:$C,0)))</f>
        <v>Industry</v>
      </c>
      <c r="B1386" s="228"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41" t="s">
        <v>43</v>
      </c>
      <c r="J1386" s="230"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33">
        <f>IF(ISBLANK(INDEX('Policy Characteristics'!F:F,MATCH($C1386,'Policy Characteristics'!$C:$C,0))),"",INDEX('Policy Characteristics'!F:F,MATCH($C1386,'Policy Characteristics'!$C:$C,0)))</f>
        <v>0</v>
      </c>
      <c r="M1386" s="233">
        <f>IF(ISBLANK(INDEX('Policy Characteristics'!G:G,MATCH($C1386,'Policy Characteristics'!$C:$C,0))),"",INDEX('Policy Characteristics'!G:G,MATCH($C1386,'Policy Characteristics'!$C:$C,0)))</f>
        <v>0.25</v>
      </c>
      <c r="N1386" s="233">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25">
      <c r="A1387" s="76" t="str">
        <f>IF(ISBLANK(INDEX('Policy Characteristics'!A:A,MATCH($C1387,'Policy Characteristics'!$C:$C,0))),"",INDEX('Policy Characteristics'!A:A,MATCH($C1387,'Policy Characteristics'!$C:$C,0)))</f>
        <v>Industry</v>
      </c>
      <c r="B1387" s="228"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41" t="s">
        <v>43</v>
      </c>
      <c r="J1387" s="230"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33">
        <f>IF(ISBLANK(INDEX('Policy Characteristics'!F:F,MATCH($C1387,'Policy Characteristics'!$C:$C,0))),"",INDEX('Policy Characteristics'!F:F,MATCH($C1387,'Policy Characteristics'!$C:$C,0)))</f>
        <v>0</v>
      </c>
      <c r="M1387" s="233">
        <f>IF(ISBLANK(INDEX('Policy Characteristics'!G:G,MATCH($C1387,'Policy Characteristics'!$C:$C,0))),"",INDEX('Policy Characteristics'!G:G,MATCH($C1387,'Policy Characteristics'!$C:$C,0)))</f>
        <v>0.25</v>
      </c>
      <c r="N1387" s="233">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25">
      <c r="A1388" s="76" t="str">
        <f>IF(ISBLANK(INDEX('Policy Characteristics'!A:A,MATCH($C1388,'Policy Characteristics'!$C:$C,0))),"",INDEX('Policy Characteristics'!A:A,MATCH($C1388,'Policy Characteristics'!$C:$C,0)))</f>
        <v>Industry</v>
      </c>
      <c r="B1388" s="228"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41" t="s">
        <v>43</v>
      </c>
      <c r="J1388" s="230"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33">
        <f>IF(ISBLANK(INDEX('Policy Characteristics'!F:F,MATCH($C1388,'Policy Characteristics'!$C:$C,0))),"",INDEX('Policy Characteristics'!F:F,MATCH($C1388,'Policy Characteristics'!$C:$C,0)))</f>
        <v>0</v>
      </c>
      <c r="M1388" s="233">
        <f>IF(ISBLANK(INDEX('Policy Characteristics'!G:G,MATCH($C1388,'Policy Characteristics'!$C:$C,0))),"",INDEX('Policy Characteristics'!G:G,MATCH($C1388,'Policy Characteristics'!$C:$C,0)))</f>
        <v>0.25</v>
      </c>
      <c r="N1388" s="233">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25">
      <c r="A1389" s="76" t="str">
        <f>IF(ISBLANK(INDEX('Policy Characteristics'!A:A,MATCH($C1389,'Policy Characteristics'!$C:$C,0))),"",INDEX('Policy Characteristics'!A:A,MATCH($C1389,'Policy Characteristics'!$C:$C,0)))</f>
        <v>Industry</v>
      </c>
      <c r="B1389" s="228"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41" t="s">
        <v>44</v>
      </c>
      <c r="J1389" s="230"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33">
        <f>IF(ISBLANK(INDEX('Policy Characteristics'!F:F,MATCH($C1389,'Policy Characteristics'!$C:$C,0))),"",INDEX('Policy Characteristics'!F:F,MATCH($C1389,'Policy Characteristics'!$C:$C,0)))</f>
        <v>0</v>
      </c>
      <c r="M1389" s="233">
        <f>IF(ISBLANK(INDEX('Policy Characteristics'!G:G,MATCH($C1389,'Policy Characteristics'!$C:$C,0))),"",INDEX('Policy Characteristics'!G:G,MATCH($C1389,'Policy Characteristics'!$C:$C,0)))</f>
        <v>0.25</v>
      </c>
      <c r="N1389" s="233">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25">
      <c r="A1390" s="76" t="str">
        <f>IF(ISBLANK(INDEX('Policy Characteristics'!A:A,MATCH($C1390,'Policy Characteristics'!$C:$C,0))),"",INDEX('Policy Characteristics'!A:A,MATCH($C1390,'Policy Characteristics'!$C:$C,0)))</f>
        <v>Industry</v>
      </c>
      <c r="B1390" s="228"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41" t="s">
        <v>43</v>
      </c>
      <c r="J1390" s="230"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33">
        <f>IF(ISBLANK(INDEX('Policy Characteristics'!F:F,MATCH($C1390,'Policy Characteristics'!$C:$C,0))),"",INDEX('Policy Characteristics'!F:F,MATCH($C1390,'Policy Characteristics'!$C:$C,0)))</f>
        <v>0</v>
      </c>
      <c r="M1390" s="233">
        <f>IF(ISBLANK(INDEX('Policy Characteristics'!G:G,MATCH($C1390,'Policy Characteristics'!$C:$C,0))),"",INDEX('Policy Characteristics'!G:G,MATCH($C1390,'Policy Characteristics'!$C:$C,0)))</f>
        <v>0.25</v>
      </c>
      <c r="N1390" s="233">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25">
      <c r="A1391" s="76" t="str">
        <f>IF(ISBLANK(INDEX('Policy Characteristics'!A:A,MATCH($C1391,'Policy Characteristics'!$C:$C,0))),"",INDEX('Policy Characteristics'!A:A,MATCH($C1391,'Policy Characteristics'!$C:$C,0)))</f>
        <v>Industry</v>
      </c>
      <c r="B1391" s="228"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41" t="s">
        <v>44</v>
      </c>
      <c r="J1391" s="230"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33">
        <f>IF(ISBLANK(INDEX('Policy Characteristics'!F:F,MATCH($C1391,'Policy Characteristics'!$C:$C,0))),"",INDEX('Policy Characteristics'!F:F,MATCH($C1391,'Policy Characteristics'!$C:$C,0)))</f>
        <v>0</v>
      </c>
      <c r="M1391" s="233">
        <f>IF(ISBLANK(INDEX('Policy Characteristics'!G:G,MATCH($C1391,'Policy Characteristics'!$C:$C,0))),"",INDEX('Policy Characteristics'!G:G,MATCH($C1391,'Policy Characteristics'!$C:$C,0)))</f>
        <v>0.25</v>
      </c>
      <c r="N1391" s="233">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25">
      <c r="A1392" s="76" t="str">
        <f>IF(ISBLANK(INDEX('Policy Characteristics'!A:A,MATCH($C1392,'Policy Characteristics'!$C:$C,0))),"",INDEX('Policy Characteristics'!A:A,MATCH($C1392,'Policy Characteristics'!$C:$C,0)))</f>
        <v>Industry</v>
      </c>
      <c r="B1392" s="228"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41" t="s">
        <v>44</v>
      </c>
      <c r="J1392" s="230"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33">
        <f>IF(ISBLANK(INDEX('Policy Characteristics'!F:F,MATCH($C1392,'Policy Characteristics'!$C:$C,0))),"",INDEX('Policy Characteristics'!F:F,MATCH($C1392,'Policy Characteristics'!$C:$C,0)))</f>
        <v>0</v>
      </c>
      <c r="M1392" s="233">
        <f>IF(ISBLANK(INDEX('Policy Characteristics'!G:G,MATCH($C1392,'Policy Characteristics'!$C:$C,0))),"",INDEX('Policy Characteristics'!G:G,MATCH($C1392,'Policy Characteristics'!$C:$C,0)))</f>
        <v>0.25</v>
      </c>
      <c r="N1392" s="233">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25">
      <c r="A1393" s="76" t="str">
        <f>IF(ISBLANK(INDEX('Policy Characteristics'!A:A,MATCH($C1393,'Policy Characteristics'!$C:$C,0))),"",INDEX('Policy Characteristics'!A:A,MATCH($C1393,'Policy Characteristics'!$C:$C,0)))</f>
        <v>Industry</v>
      </c>
      <c r="B1393" s="228"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41" t="s">
        <v>43</v>
      </c>
      <c r="J1393" s="230"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33">
        <f>IF(ISBLANK(INDEX('Policy Characteristics'!F:F,MATCH($C1393,'Policy Characteristics'!$C:$C,0))),"",INDEX('Policy Characteristics'!F:F,MATCH($C1393,'Policy Characteristics'!$C:$C,0)))</f>
        <v>0</v>
      </c>
      <c r="M1393" s="233">
        <f>IF(ISBLANK(INDEX('Policy Characteristics'!G:G,MATCH($C1393,'Policy Characteristics'!$C:$C,0))),"",INDEX('Policy Characteristics'!G:G,MATCH($C1393,'Policy Characteristics'!$C:$C,0)))</f>
        <v>0.25</v>
      </c>
      <c r="N1393" s="233">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25">
      <c r="A1394" s="76" t="str">
        <f>IF(ISBLANK(INDEX('Policy Characteristics'!A:A,MATCH($C1394,'Policy Characteristics'!$C:$C,0))),"",INDEX('Policy Characteristics'!A:A,MATCH($C1394,'Policy Characteristics'!$C:$C,0)))</f>
        <v>Industry</v>
      </c>
      <c r="B1394" s="228"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41" t="s">
        <v>43</v>
      </c>
      <c r="J1394" s="230"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33">
        <f>IF(ISBLANK(INDEX('Policy Characteristics'!F:F,MATCH($C1394,'Policy Characteristics'!$C:$C,0))),"",INDEX('Policy Characteristics'!F:F,MATCH($C1394,'Policy Characteristics'!$C:$C,0)))</f>
        <v>0</v>
      </c>
      <c r="M1394" s="233">
        <f>IF(ISBLANK(INDEX('Policy Characteristics'!G:G,MATCH($C1394,'Policy Characteristics'!$C:$C,0))),"",INDEX('Policy Characteristics'!G:G,MATCH($C1394,'Policy Characteristics'!$C:$C,0)))</f>
        <v>0.25</v>
      </c>
      <c r="N1394" s="233">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25">
      <c r="A1395" s="76" t="str">
        <f>IF(ISBLANK(INDEX('Policy Characteristics'!A:A,MATCH($C1395,'Policy Characteristics'!$C:$C,0))),"",INDEX('Policy Characteristics'!A:A,MATCH($C1395,'Policy Characteristics'!$C:$C,0)))</f>
        <v>Industry</v>
      </c>
      <c r="B1395" s="228"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41" t="s">
        <v>44</v>
      </c>
      <c r="J1395" s="230"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33">
        <f>IF(ISBLANK(INDEX('Policy Characteristics'!F:F,MATCH($C1395,'Policy Characteristics'!$C:$C,0))),"",INDEX('Policy Characteristics'!F:F,MATCH($C1395,'Policy Characteristics'!$C:$C,0)))</f>
        <v>0</v>
      </c>
      <c r="M1395" s="233">
        <f>IF(ISBLANK(INDEX('Policy Characteristics'!G:G,MATCH($C1395,'Policy Characteristics'!$C:$C,0))),"",INDEX('Policy Characteristics'!G:G,MATCH($C1395,'Policy Characteristics'!$C:$C,0)))</f>
        <v>0.25</v>
      </c>
      <c r="N1395" s="233">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25">
      <c r="A1396" s="76" t="str">
        <f>IF(ISBLANK(INDEX('Policy Characteristics'!A:A,MATCH($C1396,'Policy Characteristics'!$C:$C,0))),"",INDEX('Policy Characteristics'!A:A,MATCH($C1396,'Policy Characteristics'!$C:$C,0)))</f>
        <v>Industry</v>
      </c>
      <c r="B1396" s="228"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41" t="s">
        <v>43</v>
      </c>
      <c r="J1396" s="230"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33">
        <f>IF(ISBLANK(INDEX('Policy Characteristics'!F:F,MATCH($C1396,'Policy Characteristics'!$C:$C,0))),"",INDEX('Policy Characteristics'!F:F,MATCH($C1396,'Policy Characteristics'!$C:$C,0)))</f>
        <v>0</v>
      </c>
      <c r="M1396" s="233">
        <f>IF(ISBLANK(INDEX('Policy Characteristics'!G:G,MATCH($C1396,'Policy Characteristics'!$C:$C,0))),"",INDEX('Policy Characteristics'!G:G,MATCH($C1396,'Policy Characteristics'!$C:$C,0)))</f>
        <v>0.25</v>
      </c>
      <c r="N1396" s="233">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25">
      <c r="A1397" s="76" t="str">
        <f>IF(ISBLANK(INDEX('Policy Characteristics'!A:A,MATCH($C1397,'Policy Characteristics'!$C:$C,0))),"",INDEX('Policy Characteristics'!A:A,MATCH($C1397,'Policy Characteristics'!$C:$C,0)))</f>
        <v>Industry</v>
      </c>
      <c r="B1397" s="228"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41" t="s">
        <v>43</v>
      </c>
      <c r="J1397" s="230"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33">
        <f>IF(ISBLANK(INDEX('Policy Characteristics'!F:F,MATCH($C1397,'Policy Characteristics'!$C:$C,0))),"",INDEX('Policy Characteristics'!F:F,MATCH($C1397,'Policy Characteristics'!$C:$C,0)))</f>
        <v>0</v>
      </c>
      <c r="M1397" s="233">
        <f>IF(ISBLANK(INDEX('Policy Characteristics'!G:G,MATCH($C1397,'Policy Characteristics'!$C:$C,0))),"",INDEX('Policy Characteristics'!G:G,MATCH($C1397,'Policy Characteristics'!$C:$C,0)))</f>
        <v>0.25</v>
      </c>
      <c r="N1397" s="233">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25">
      <c r="A1398" s="76" t="str">
        <f>IF(ISBLANK(INDEX('Policy Characteristics'!A:A,MATCH($C1398,'Policy Characteristics'!$C:$C,0))),"",INDEX('Policy Characteristics'!A:A,MATCH($C1398,'Policy Characteristics'!$C:$C,0)))</f>
        <v>Industry</v>
      </c>
      <c r="B1398" s="228"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41" t="s">
        <v>43</v>
      </c>
      <c r="J1398" s="230"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33">
        <f>IF(ISBLANK(INDEX('Policy Characteristics'!F:F,MATCH($C1398,'Policy Characteristics'!$C:$C,0))),"",INDEX('Policy Characteristics'!F:F,MATCH($C1398,'Policy Characteristics'!$C:$C,0)))</f>
        <v>0</v>
      </c>
      <c r="M1398" s="233">
        <f>IF(ISBLANK(INDEX('Policy Characteristics'!G:G,MATCH($C1398,'Policy Characteristics'!$C:$C,0))),"",INDEX('Policy Characteristics'!G:G,MATCH($C1398,'Policy Characteristics'!$C:$C,0)))</f>
        <v>0.25</v>
      </c>
      <c r="N1398" s="233">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25">
      <c r="A1399" s="76" t="str">
        <f>IF(ISBLANK(INDEX('Policy Characteristics'!A:A,MATCH($C1399,'Policy Characteristics'!$C:$C,0))),"",INDEX('Policy Characteristics'!A:A,MATCH($C1399,'Policy Characteristics'!$C:$C,0)))</f>
        <v>Industry</v>
      </c>
      <c r="B1399" s="228"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41" t="s">
        <v>43</v>
      </c>
      <c r="J1399" s="230"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33">
        <f>IF(ISBLANK(INDEX('Policy Characteristics'!F:F,MATCH($C1399,'Policy Characteristics'!$C:$C,0))),"",INDEX('Policy Characteristics'!F:F,MATCH($C1399,'Policy Characteristics'!$C:$C,0)))</f>
        <v>0</v>
      </c>
      <c r="M1399" s="233">
        <f>IF(ISBLANK(INDEX('Policy Characteristics'!G:G,MATCH($C1399,'Policy Characteristics'!$C:$C,0))),"",INDEX('Policy Characteristics'!G:G,MATCH($C1399,'Policy Characteristics'!$C:$C,0)))</f>
        <v>0.25</v>
      </c>
      <c r="N1399" s="233">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25">
      <c r="A1400" s="76" t="str">
        <f>IF(ISBLANK(INDEX('Policy Characteristics'!A:A,MATCH($C1400,'Policy Characteristics'!$C:$C,0))),"",INDEX('Policy Characteristics'!A:A,MATCH($C1400,'Policy Characteristics'!$C:$C,0)))</f>
        <v>Industry</v>
      </c>
      <c r="B1400" s="228"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41" t="s">
        <v>44</v>
      </c>
      <c r="J1400" s="230"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33">
        <f>IF(ISBLANK(INDEX('Policy Characteristics'!F:F,MATCH($C1400,'Policy Characteristics'!$C:$C,0))),"",INDEX('Policy Characteristics'!F:F,MATCH($C1400,'Policy Characteristics'!$C:$C,0)))</f>
        <v>0</v>
      </c>
      <c r="M1400" s="233">
        <f>IF(ISBLANK(INDEX('Policy Characteristics'!G:G,MATCH($C1400,'Policy Characteristics'!$C:$C,0))),"",INDEX('Policy Characteristics'!G:G,MATCH($C1400,'Policy Characteristics'!$C:$C,0)))</f>
        <v>0.25</v>
      </c>
      <c r="N1400" s="233">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25">
      <c r="A1401" s="76" t="str">
        <f>IF(ISBLANK(INDEX('Policy Characteristics'!A:A,MATCH($C1401,'Policy Characteristics'!$C:$C,0))),"",INDEX('Policy Characteristics'!A:A,MATCH($C1401,'Policy Characteristics'!$C:$C,0)))</f>
        <v>Industry</v>
      </c>
      <c r="B1401" s="228"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41" t="s">
        <v>44</v>
      </c>
      <c r="J1401" s="230"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33">
        <f>IF(ISBLANK(INDEX('Policy Characteristics'!F:F,MATCH($C1401,'Policy Characteristics'!$C:$C,0))),"",INDEX('Policy Characteristics'!F:F,MATCH($C1401,'Policy Characteristics'!$C:$C,0)))</f>
        <v>0</v>
      </c>
      <c r="M1401" s="233">
        <f>IF(ISBLANK(INDEX('Policy Characteristics'!G:G,MATCH($C1401,'Policy Characteristics'!$C:$C,0))),"",INDEX('Policy Characteristics'!G:G,MATCH($C1401,'Policy Characteristics'!$C:$C,0)))</f>
        <v>0.25</v>
      </c>
      <c r="N1401" s="233">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25">
      <c r="A1402" s="76" t="str">
        <f>IF(ISBLANK(INDEX('Policy Characteristics'!A:A,MATCH($C1402,'Policy Characteristics'!$C:$C,0))),"",INDEX('Policy Characteristics'!A:A,MATCH($C1402,'Policy Characteristics'!$C:$C,0)))</f>
        <v>Industry</v>
      </c>
      <c r="B1402" s="228"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41" t="s">
        <v>43</v>
      </c>
      <c r="J1402" s="230"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33">
        <f>IF(ISBLANK(INDEX('Policy Characteristics'!F:F,MATCH($C1402,'Policy Characteristics'!$C:$C,0))),"",INDEX('Policy Characteristics'!F:F,MATCH($C1402,'Policy Characteristics'!$C:$C,0)))</f>
        <v>0</v>
      </c>
      <c r="M1402" s="233">
        <f>IF(ISBLANK(INDEX('Policy Characteristics'!G:G,MATCH($C1402,'Policy Characteristics'!$C:$C,0))),"",INDEX('Policy Characteristics'!G:G,MATCH($C1402,'Policy Characteristics'!$C:$C,0)))</f>
        <v>0.25</v>
      </c>
      <c r="N1402" s="233">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25">
      <c r="A1403" s="76" t="str">
        <f>IF(ISBLANK(INDEX('Policy Characteristics'!A:A,MATCH($C1403,'Policy Characteristics'!$C:$C,0))),"",INDEX('Policy Characteristics'!A:A,MATCH($C1403,'Policy Characteristics'!$C:$C,0)))</f>
        <v>Industry</v>
      </c>
      <c r="B1403" s="228"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41" t="s">
        <v>44</v>
      </c>
      <c r="J1403" s="230"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33">
        <f>IF(ISBLANK(INDEX('Policy Characteristics'!F:F,MATCH($C1403,'Policy Characteristics'!$C:$C,0))),"",INDEX('Policy Characteristics'!F:F,MATCH($C1403,'Policy Characteristics'!$C:$C,0)))</f>
        <v>0</v>
      </c>
      <c r="M1403" s="233">
        <f>IF(ISBLANK(INDEX('Policy Characteristics'!G:G,MATCH($C1403,'Policy Characteristics'!$C:$C,0))),"",INDEX('Policy Characteristics'!G:G,MATCH($C1403,'Policy Characteristics'!$C:$C,0)))</f>
        <v>0.25</v>
      </c>
      <c r="N1403" s="233">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25">
      <c r="A1404" s="76" t="str">
        <f>IF(ISBLANK(INDEX('Policy Characteristics'!A:A,MATCH($C1404,'Policy Characteristics'!$C:$C,0))),"",INDEX('Policy Characteristics'!A:A,MATCH($C1404,'Policy Characteristics'!$C:$C,0)))</f>
        <v>Industry</v>
      </c>
      <c r="B1404" s="228"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41" t="s">
        <v>44</v>
      </c>
      <c r="J1404" s="230"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33">
        <f>IF(ISBLANK(INDEX('Policy Characteristics'!F:F,MATCH($C1404,'Policy Characteristics'!$C:$C,0))),"",INDEX('Policy Characteristics'!F:F,MATCH($C1404,'Policy Characteristics'!$C:$C,0)))</f>
        <v>0</v>
      </c>
      <c r="M1404" s="233">
        <f>IF(ISBLANK(INDEX('Policy Characteristics'!G:G,MATCH($C1404,'Policy Characteristics'!$C:$C,0))),"",INDEX('Policy Characteristics'!G:G,MATCH($C1404,'Policy Characteristics'!$C:$C,0)))</f>
        <v>0.25</v>
      </c>
      <c r="N1404" s="233">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25">
      <c r="A1405" s="76" t="str">
        <f>IF(ISBLANK(INDEX('Policy Characteristics'!A:A,MATCH($C1405,'Policy Characteristics'!$C:$C,0))),"",INDEX('Policy Characteristics'!A:A,MATCH($C1405,'Policy Characteristics'!$C:$C,0)))</f>
        <v>Industry</v>
      </c>
      <c r="B1405" s="228"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41" t="s">
        <v>44</v>
      </c>
      <c r="J1405" s="230"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33">
        <f>IF(ISBLANK(INDEX('Policy Characteristics'!F:F,MATCH($C1405,'Policy Characteristics'!$C:$C,0))),"",INDEX('Policy Characteristics'!F:F,MATCH($C1405,'Policy Characteristics'!$C:$C,0)))</f>
        <v>0</v>
      </c>
      <c r="M1405" s="233">
        <f>IF(ISBLANK(INDEX('Policy Characteristics'!G:G,MATCH($C1405,'Policy Characteristics'!$C:$C,0))),"",INDEX('Policy Characteristics'!G:G,MATCH($C1405,'Policy Characteristics'!$C:$C,0)))</f>
        <v>0.25</v>
      </c>
      <c r="N1405" s="233">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25">
      <c r="A1406" s="76" t="str">
        <f>IF(ISBLANK(INDEX('Policy Characteristics'!A:A,MATCH($C1406,'Policy Characteristics'!$C:$C,0))),"",INDEX('Policy Characteristics'!A:A,MATCH($C1406,'Policy Characteristics'!$C:$C,0)))</f>
        <v>Industry</v>
      </c>
      <c r="B1406" s="228"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41" t="s">
        <v>43</v>
      </c>
      <c r="J1406" s="230"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33">
        <f>IF(ISBLANK(INDEX('Policy Characteristics'!F:F,MATCH($C1406,'Policy Characteristics'!$C:$C,0))),"",INDEX('Policy Characteristics'!F:F,MATCH($C1406,'Policy Characteristics'!$C:$C,0)))</f>
        <v>0</v>
      </c>
      <c r="M1406" s="233">
        <f>IF(ISBLANK(INDEX('Policy Characteristics'!G:G,MATCH($C1406,'Policy Characteristics'!$C:$C,0))),"",INDEX('Policy Characteristics'!G:G,MATCH($C1406,'Policy Characteristics'!$C:$C,0)))</f>
        <v>0.25</v>
      </c>
      <c r="N1406" s="233">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25">
      <c r="A1407" s="76" t="str">
        <f>IF(ISBLANK(INDEX('Policy Characteristics'!A:A,MATCH($C1407,'Policy Characteristics'!$C:$C,0))),"",INDEX('Policy Characteristics'!A:A,MATCH($C1407,'Policy Characteristics'!$C:$C,0)))</f>
        <v>Industry</v>
      </c>
      <c r="B1407" s="228"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41" t="s">
        <v>43</v>
      </c>
      <c r="J1407" s="230"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33">
        <f>IF(ISBLANK(INDEX('Policy Characteristics'!F:F,MATCH($C1407,'Policy Characteristics'!$C:$C,0))),"",INDEX('Policy Characteristics'!F:F,MATCH($C1407,'Policy Characteristics'!$C:$C,0)))</f>
        <v>0</v>
      </c>
      <c r="M1407" s="233">
        <f>IF(ISBLANK(INDEX('Policy Characteristics'!G:G,MATCH($C1407,'Policy Characteristics'!$C:$C,0))),"",INDEX('Policy Characteristics'!G:G,MATCH($C1407,'Policy Characteristics'!$C:$C,0)))</f>
        <v>0.25</v>
      </c>
      <c r="N1407" s="233">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25">
      <c r="A1408" s="76" t="str">
        <f>IF(ISBLANK(INDEX('Policy Characteristics'!A:A,MATCH($C1408,'Policy Characteristics'!$C:$C,0))),"",INDEX('Policy Characteristics'!A:A,MATCH($C1408,'Policy Characteristics'!$C:$C,0)))</f>
        <v>Industry</v>
      </c>
      <c r="B1408" s="228"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41" t="s">
        <v>43</v>
      </c>
      <c r="J1408" s="230"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33">
        <f>IF(ISBLANK(INDEX('Policy Characteristics'!F:F,MATCH($C1408,'Policy Characteristics'!$C:$C,0))),"",INDEX('Policy Characteristics'!F:F,MATCH($C1408,'Policy Characteristics'!$C:$C,0)))</f>
        <v>0</v>
      </c>
      <c r="M1408" s="233">
        <f>IF(ISBLANK(INDEX('Policy Characteristics'!G:G,MATCH($C1408,'Policy Characteristics'!$C:$C,0))),"",INDEX('Policy Characteristics'!G:G,MATCH($C1408,'Policy Characteristics'!$C:$C,0)))</f>
        <v>0.25</v>
      </c>
      <c r="N1408" s="233">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25">
      <c r="A1409" s="76" t="str">
        <f>IF(ISBLANK(INDEX('Policy Characteristics'!A:A,MATCH($C1409,'Policy Characteristics'!$C:$C,0))),"",INDEX('Policy Characteristics'!A:A,MATCH($C1409,'Policy Characteristics'!$C:$C,0)))</f>
        <v>Industry</v>
      </c>
      <c r="B1409" s="228"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41" t="s">
        <v>44</v>
      </c>
      <c r="J1409" s="230"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33">
        <f>IF(ISBLANK(INDEX('Policy Characteristics'!F:F,MATCH($C1409,'Policy Characteristics'!$C:$C,0))),"",INDEX('Policy Characteristics'!F:F,MATCH($C1409,'Policy Characteristics'!$C:$C,0)))</f>
        <v>0</v>
      </c>
      <c r="M1409" s="233">
        <f>IF(ISBLANK(INDEX('Policy Characteristics'!G:G,MATCH($C1409,'Policy Characteristics'!$C:$C,0))),"",INDEX('Policy Characteristics'!G:G,MATCH($C1409,'Policy Characteristics'!$C:$C,0)))</f>
        <v>0.25</v>
      </c>
      <c r="N1409" s="233">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25">
      <c r="A1410" s="76" t="str">
        <f>IF(ISBLANK(INDEX('Policy Characteristics'!A:A,MATCH($C1410,'Policy Characteristics'!$C:$C,0))),"",INDEX('Policy Characteristics'!A:A,MATCH($C1410,'Policy Characteristics'!$C:$C,0)))</f>
        <v>Industry</v>
      </c>
      <c r="B1410" s="228"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41" t="s">
        <v>43</v>
      </c>
      <c r="J1410" s="230"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33">
        <f>IF(ISBLANK(INDEX('Policy Characteristics'!F:F,MATCH($C1410,'Policy Characteristics'!$C:$C,0))),"",INDEX('Policy Characteristics'!F:F,MATCH($C1410,'Policy Characteristics'!$C:$C,0)))</f>
        <v>0</v>
      </c>
      <c r="M1410" s="233">
        <f>IF(ISBLANK(INDEX('Policy Characteristics'!G:G,MATCH($C1410,'Policy Characteristics'!$C:$C,0))),"",INDEX('Policy Characteristics'!G:G,MATCH($C1410,'Policy Characteristics'!$C:$C,0)))</f>
        <v>0.25</v>
      </c>
      <c r="N1410" s="233">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25">
      <c r="A1411" s="76" t="str">
        <f>IF(ISBLANK(INDEX('Policy Characteristics'!A:A,MATCH($C1411,'Policy Characteristics'!$C:$C,0))),"",INDEX('Policy Characteristics'!A:A,MATCH($C1411,'Policy Characteristics'!$C:$C,0)))</f>
        <v>Industry</v>
      </c>
      <c r="B1411" s="228"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41" t="s">
        <v>44</v>
      </c>
      <c r="J1411" s="230"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33">
        <f>IF(ISBLANK(INDEX('Policy Characteristics'!F:F,MATCH($C1411,'Policy Characteristics'!$C:$C,0))),"",INDEX('Policy Characteristics'!F:F,MATCH($C1411,'Policy Characteristics'!$C:$C,0)))</f>
        <v>0</v>
      </c>
      <c r="M1411" s="233">
        <f>IF(ISBLANK(INDEX('Policy Characteristics'!G:G,MATCH($C1411,'Policy Characteristics'!$C:$C,0))),"",INDEX('Policy Characteristics'!G:G,MATCH($C1411,'Policy Characteristics'!$C:$C,0)))</f>
        <v>0.25</v>
      </c>
      <c r="N1411" s="233">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25">
      <c r="A1412" s="76" t="str">
        <f>IF(ISBLANK(INDEX('Policy Characteristics'!A:A,MATCH($C1412,'Policy Characteristics'!$C:$C,0))),"",INDEX('Policy Characteristics'!A:A,MATCH($C1412,'Policy Characteristics'!$C:$C,0)))</f>
        <v>Industry</v>
      </c>
      <c r="B1412" s="228"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41" t="s">
        <v>44</v>
      </c>
      <c r="J1412" s="230"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33">
        <f>IF(ISBLANK(INDEX('Policy Characteristics'!F:F,MATCH($C1412,'Policy Characteristics'!$C:$C,0))),"",INDEX('Policy Characteristics'!F:F,MATCH($C1412,'Policy Characteristics'!$C:$C,0)))</f>
        <v>0</v>
      </c>
      <c r="M1412" s="233">
        <f>IF(ISBLANK(INDEX('Policy Characteristics'!G:G,MATCH($C1412,'Policy Characteristics'!$C:$C,0))),"",INDEX('Policy Characteristics'!G:G,MATCH($C1412,'Policy Characteristics'!$C:$C,0)))</f>
        <v>0.25</v>
      </c>
      <c r="N1412" s="233">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25">
      <c r="A1413" s="76" t="str">
        <f>IF(ISBLANK(INDEX('Policy Characteristics'!A:A,MATCH($C1413,'Policy Characteristics'!$C:$C,0))),"",INDEX('Policy Characteristics'!A:A,MATCH($C1413,'Policy Characteristics'!$C:$C,0)))</f>
        <v>Industry</v>
      </c>
      <c r="B1413" s="228"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41" t="s">
        <v>43</v>
      </c>
      <c r="J1413" s="230"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33">
        <f>IF(ISBLANK(INDEX('Policy Characteristics'!F:F,MATCH($C1413,'Policy Characteristics'!$C:$C,0))),"",INDEX('Policy Characteristics'!F:F,MATCH($C1413,'Policy Characteristics'!$C:$C,0)))</f>
        <v>0</v>
      </c>
      <c r="M1413" s="233">
        <f>IF(ISBLANK(INDEX('Policy Characteristics'!G:G,MATCH($C1413,'Policy Characteristics'!$C:$C,0))),"",INDEX('Policy Characteristics'!G:G,MATCH($C1413,'Policy Characteristics'!$C:$C,0)))</f>
        <v>0.25</v>
      </c>
      <c r="N1413" s="233">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25">
      <c r="A1414" s="76" t="str">
        <f>IF(ISBLANK(INDEX('Policy Characteristics'!A:A,MATCH($C1414,'Policy Characteristics'!$C:$C,0))),"",INDEX('Policy Characteristics'!A:A,MATCH($C1414,'Policy Characteristics'!$C:$C,0)))</f>
        <v>Industry</v>
      </c>
      <c r="B1414" s="228"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41" t="s">
        <v>43</v>
      </c>
      <c r="J1414" s="230"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33">
        <f>IF(ISBLANK(INDEX('Policy Characteristics'!F:F,MATCH($C1414,'Policy Characteristics'!$C:$C,0))),"",INDEX('Policy Characteristics'!F:F,MATCH($C1414,'Policy Characteristics'!$C:$C,0)))</f>
        <v>0</v>
      </c>
      <c r="M1414" s="233">
        <f>IF(ISBLANK(INDEX('Policy Characteristics'!G:G,MATCH($C1414,'Policy Characteristics'!$C:$C,0))),"",INDEX('Policy Characteristics'!G:G,MATCH($C1414,'Policy Characteristics'!$C:$C,0)))</f>
        <v>0.25</v>
      </c>
      <c r="N1414" s="233">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25">
      <c r="A1415" s="76" t="str">
        <f>IF(ISBLANK(INDEX('Policy Characteristics'!A:A,MATCH($C1415,'Policy Characteristics'!$C:$C,0))),"",INDEX('Policy Characteristics'!A:A,MATCH($C1415,'Policy Characteristics'!$C:$C,0)))</f>
        <v>Industry</v>
      </c>
      <c r="B1415" s="228"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41" t="s">
        <v>44</v>
      </c>
      <c r="J1415" s="230"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33">
        <f>IF(ISBLANK(INDEX('Policy Characteristics'!F:F,MATCH($C1415,'Policy Characteristics'!$C:$C,0))),"",INDEX('Policy Characteristics'!F:F,MATCH($C1415,'Policy Characteristics'!$C:$C,0)))</f>
        <v>0</v>
      </c>
      <c r="M1415" s="233">
        <f>IF(ISBLANK(INDEX('Policy Characteristics'!G:G,MATCH($C1415,'Policy Characteristics'!$C:$C,0))),"",INDEX('Policy Characteristics'!G:G,MATCH($C1415,'Policy Characteristics'!$C:$C,0)))</f>
        <v>0.25</v>
      </c>
      <c r="N1415" s="233">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25">
      <c r="A1416" s="76" t="str">
        <f>IF(ISBLANK(INDEX('Policy Characteristics'!A:A,MATCH($C1416,'Policy Characteristics'!$C:$C,0))),"",INDEX('Policy Characteristics'!A:A,MATCH($C1416,'Policy Characteristics'!$C:$C,0)))</f>
        <v>Industry</v>
      </c>
      <c r="B1416" s="228"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41" t="s">
        <v>43</v>
      </c>
      <c r="J1416" s="230"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33">
        <f>IF(ISBLANK(INDEX('Policy Characteristics'!F:F,MATCH($C1416,'Policy Characteristics'!$C:$C,0))),"",INDEX('Policy Characteristics'!F:F,MATCH($C1416,'Policy Characteristics'!$C:$C,0)))</f>
        <v>0</v>
      </c>
      <c r="M1416" s="233">
        <f>IF(ISBLANK(INDEX('Policy Characteristics'!G:G,MATCH($C1416,'Policy Characteristics'!$C:$C,0))),"",INDEX('Policy Characteristics'!G:G,MATCH($C1416,'Policy Characteristics'!$C:$C,0)))</f>
        <v>0.25</v>
      </c>
      <c r="N1416" s="233">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25">
      <c r="A1417" s="76" t="str">
        <f>IF(ISBLANK(INDEX('Policy Characteristics'!A:A,MATCH($C1417,'Policy Characteristics'!$C:$C,0))),"",INDEX('Policy Characteristics'!A:A,MATCH($C1417,'Policy Characteristics'!$C:$C,0)))</f>
        <v>Industry</v>
      </c>
      <c r="B1417" s="228"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41" t="s">
        <v>43</v>
      </c>
      <c r="J1417" s="230"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33">
        <f>IF(ISBLANK(INDEX('Policy Characteristics'!F:F,MATCH($C1417,'Policy Characteristics'!$C:$C,0))),"",INDEX('Policy Characteristics'!F:F,MATCH($C1417,'Policy Characteristics'!$C:$C,0)))</f>
        <v>0</v>
      </c>
      <c r="M1417" s="233">
        <f>IF(ISBLANK(INDEX('Policy Characteristics'!G:G,MATCH($C1417,'Policy Characteristics'!$C:$C,0))),"",INDEX('Policy Characteristics'!G:G,MATCH($C1417,'Policy Characteristics'!$C:$C,0)))</f>
        <v>0.25</v>
      </c>
      <c r="N1417" s="233">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25">
      <c r="A1418" s="76" t="str">
        <f>IF(ISBLANK(INDEX('Policy Characteristics'!A:A,MATCH($C1418,'Policy Characteristics'!$C:$C,0))),"",INDEX('Policy Characteristics'!A:A,MATCH($C1418,'Policy Characteristics'!$C:$C,0)))</f>
        <v>Industry</v>
      </c>
      <c r="B1418" s="228"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41" t="s">
        <v>43</v>
      </c>
      <c r="J1418" s="230"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33">
        <f>IF(ISBLANK(INDEX('Policy Characteristics'!F:F,MATCH($C1418,'Policy Characteristics'!$C:$C,0))),"",INDEX('Policy Characteristics'!F:F,MATCH($C1418,'Policy Characteristics'!$C:$C,0)))</f>
        <v>0</v>
      </c>
      <c r="M1418" s="233">
        <f>IF(ISBLANK(INDEX('Policy Characteristics'!G:G,MATCH($C1418,'Policy Characteristics'!$C:$C,0))),"",INDEX('Policy Characteristics'!G:G,MATCH($C1418,'Policy Characteristics'!$C:$C,0)))</f>
        <v>0.25</v>
      </c>
      <c r="N1418" s="233">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25">
      <c r="A1419" s="76" t="str">
        <f>IF(ISBLANK(INDEX('Policy Characteristics'!A:A,MATCH($C1419,'Policy Characteristics'!$C:$C,0))),"",INDEX('Policy Characteristics'!A:A,MATCH($C1419,'Policy Characteristics'!$C:$C,0)))</f>
        <v>Industry</v>
      </c>
      <c r="B1419" s="228"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41" t="s">
        <v>44</v>
      </c>
      <c r="J1419" s="230"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33">
        <f>IF(ISBLANK(INDEX('Policy Characteristics'!F:F,MATCH($C1419,'Policy Characteristics'!$C:$C,0))),"",INDEX('Policy Characteristics'!F:F,MATCH($C1419,'Policy Characteristics'!$C:$C,0)))</f>
        <v>0</v>
      </c>
      <c r="M1419" s="233">
        <f>IF(ISBLANK(INDEX('Policy Characteristics'!G:G,MATCH($C1419,'Policy Characteristics'!$C:$C,0))),"",INDEX('Policy Characteristics'!G:G,MATCH($C1419,'Policy Characteristics'!$C:$C,0)))</f>
        <v>0.25</v>
      </c>
      <c r="N1419" s="233">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25">
      <c r="A1420" s="76" t="str">
        <f>IF(ISBLANK(INDEX('Policy Characteristics'!A:A,MATCH($C1420,'Policy Characteristics'!$C:$C,0))),"",INDEX('Policy Characteristics'!A:A,MATCH($C1420,'Policy Characteristics'!$C:$C,0)))</f>
        <v>Industry</v>
      </c>
      <c r="B1420" s="228"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41" t="s">
        <v>43</v>
      </c>
      <c r="J1420" s="230"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33">
        <f>IF(ISBLANK(INDEX('Policy Characteristics'!F:F,MATCH($C1420,'Policy Characteristics'!$C:$C,0))),"",INDEX('Policy Characteristics'!F:F,MATCH($C1420,'Policy Characteristics'!$C:$C,0)))</f>
        <v>0</v>
      </c>
      <c r="M1420" s="233">
        <f>IF(ISBLANK(INDEX('Policy Characteristics'!G:G,MATCH($C1420,'Policy Characteristics'!$C:$C,0))),"",INDEX('Policy Characteristics'!G:G,MATCH($C1420,'Policy Characteristics'!$C:$C,0)))</f>
        <v>0.25</v>
      </c>
      <c r="N1420" s="233">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25">
      <c r="A1421" s="76" t="str">
        <f>IF(ISBLANK(INDEX('Policy Characteristics'!A:A,MATCH($C1421,'Policy Characteristics'!$C:$C,0))),"",INDEX('Policy Characteristics'!A:A,MATCH($C1421,'Policy Characteristics'!$C:$C,0)))</f>
        <v>Industry</v>
      </c>
      <c r="B1421" s="228"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41" t="s">
        <v>44</v>
      </c>
      <c r="J1421" s="230"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33">
        <f>IF(ISBLANK(INDEX('Policy Characteristics'!F:F,MATCH($C1421,'Policy Characteristics'!$C:$C,0))),"",INDEX('Policy Characteristics'!F:F,MATCH($C1421,'Policy Characteristics'!$C:$C,0)))</f>
        <v>0</v>
      </c>
      <c r="M1421" s="233">
        <f>IF(ISBLANK(INDEX('Policy Characteristics'!G:G,MATCH($C1421,'Policy Characteristics'!$C:$C,0))),"",INDEX('Policy Characteristics'!G:G,MATCH($C1421,'Policy Characteristics'!$C:$C,0)))</f>
        <v>0.25</v>
      </c>
      <c r="N1421" s="233">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25">
      <c r="A1422" s="76" t="str">
        <f>IF(ISBLANK(INDEX('Policy Characteristics'!A:A,MATCH($C1422,'Policy Characteristics'!$C:$C,0))),"",INDEX('Policy Characteristics'!A:A,MATCH($C1422,'Policy Characteristics'!$C:$C,0)))</f>
        <v>Industry</v>
      </c>
      <c r="B1422" s="228"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41" t="s">
        <v>44</v>
      </c>
      <c r="J1422" s="230"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33">
        <f>IF(ISBLANK(INDEX('Policy Characteristics'!F:F,MATCH($C1422,'Policy Characteristics'!$C:$C,0))),"",INDEX('Policy Characteristics'!F:F,MATCH($C1422,'Policy Characteristics'!$C:$C,0)))</f>
        <v>0</v>
      </c>
      <c r="M1422" s="233">
        <f>IF(ISBLANK(INDEX('Policy Characteristics'!G:G,MATCH($C1422,'Policy Characteristics'!$C:$C,0))),"",INDEX('Policy Characteristics'!G:G,MATCH($C1422,'Policy Characteristics'!$C:$C,0)))</f>
        <v>0.25</v>
      </c>
      <c r="N1422" s="233">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25">
      <c r="A1423" s="76" t="str">
        <f>IF(ISBLANK(INDEX('Policy Characteristics'!A:A,MATCH($C1423,'Policy Characteristics'!$C:$C,0))),"",INDEX('Policy Characteristics'!A:A,MATCH($C1423,'Policy Characteristics'!$C:$C,0)))</f>
        <v>Industry</v>
      </c>
      <c r="B1423" s="228"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41" t="s">
        <v>44</v>
      </c>
      <c r="J1423" s="230"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33">
        <f>IF(ISBLANK(INDEX('Policy Characteristics'!F:F,MATCH($C1423,'Policy Characteristics'!$C:$C,0))),"",INDEX('Policy Characteristics'!F:F,MATCH($C1423,'Policy Characteristics'!$C:$C,0)))</f>
        <v>0</v>
      </c>
      <c r="M1423" s="233">
        <f>IF(ISBLANK(INDEX('Policy Characteristics'!G:G,MATCH($C1423,'Policy Characteristics'!$C:$C,0))),"",INDEX('Policy Characteristics'!G:G,MATCH($C1423,'Policy Characteristics'!$C:$C,0)))</f>
        <v>0.25</v>
      </c>
      <c r="N1423" s="233">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25">
      <c r="A1424" s="76" t="str">
        <f>IF(ISBLANK(INDEX('Policy Characteristics'!A:A,MATCH($C1424,'Policy Characteristics'!$C:$C,0))),"",INDEX('Policy Characteristics'!A:A,MATCH($C1424,'Policy Characteristics'!$C:$C,0)))</f>
        <v>Industry</v>
      </c>
      <c r="B1424" s="228"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41" t="s">
        <v>43</v>
      </c>
      <c r="J1424" s="230"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33">
        <f>IF(ISBLANK(INDEX('Policy Characteristics'!F:F,MATCH($C1424,'Policy Characteristics'!$C:$C,0))),"",INDEX('Policy Characteristics'!F:F,MATCH($C1424,'Policy Characteristics'!$C:$C,0)))</f>
        <v>0</v>
      </c>
      <c r="M1424" s="233">
        <f>IF(ISBLANK(INDEX('Policy Characteristics'!G:G,MATCH($C1424,'Policy Characteristics'!$C:$C,0))),"",INDEX('Policy Characteristics'!G:G,MATCH($C1424,'Policy Characteristics'!$C:$C,0)))</f>
        <v>0.25</v>
      </c>
      <c r="N1424" s="233">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25">
      <c r="A1425" s="76" t="str">
        <f>IF(ISBLANK(INDEX('Policy Characteristics'!A:A,MATCH($C1425,'Policy Characteristics'!$C:$C,0))),"",INDEX('Policy Characteristics'!A:A,MATCH($C1425,'Policy Characteristics'!$C:$C,0)))</f>
        <v>Industry</v>
      </c>
      <c r="B1425" s="228"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41" t="s">
        <v>44</v>
      </c>
      <c r="J1425" s="230"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33">
        <f>IF(ISBLANK(INDEX('Policy Characteristics'!F:F,MATCH($C1425,'Policy Characteristics'!$C:$C,0))),"",INDEX('Policy Characteristics'!F:F,MATCH($C1425,'Policy Characteristics'!$C:$C,0)))</f>
        <v>0</v>
      </c>
      <c r="M1425" s="233">
        <f>IF(ISBLANK(INDEX('Policy Characteristics'!G:G,MATCH($C1425,'Policy Characteristics'!$C:$C,0))),"",INDEX('Policy Characteristics'!G:G,MATCH($C1425,'Policy Characteristics'!$C:$C,0)))</f>
        <v>0.25</v>
      </c>
      <c r="N1425" s="233">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25">
      <c r="A1426" s="76" t="str">
        <f>IF(ISBLANK(INDEX('Policy Characteristics'!A:A,MATCH($C1426,'Policy Characteristics'!$C:$C,0))),"",INDEX('Policy Characteristics'!A:A,MATCH($C1426,'Policy Characteristics'!$C:$C,0)))</f>
        <v>Industry</v>
      </c>
      <c r="B1426" s="228"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41" t="s">
        <v>43</v>
      </c>
      <c r="J1426" s="230"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33">
        <f>IF(ISBLANK(INDEX('Policy Characteristics'!F:F,MATCH($C1426,'Policy Characteristics'!$C:$C,0))),"",INDEX('Policy Characteristics'!F:F,MATCH($C1426,'Policy Characteristics'!$C:$C,0)))</f>
        <v>0</v>
      </c>
      <c r="M1426" s="233">
        <f>IF(ISBLANK(INDEX('Policy Characteristics'!G:G,MATCH($C1426,'Policy Characteristics'!$C:$C,0))),"",INDEX('Policy Characteristics'!G:G,MATCH($C1426,'Policy Characteristics'!$C:$C,0)))</f>
        <v>0.25</v>
      </c>
      <c r="N1426" s="233">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25">
      <c r="A1427" s="76" t="str">
        <f>IF(ISBLANK(INDEX('Policy Characteristics'!A:A,MATCH($C1427,'Policy Characteristics'!$C:$C,0))),"",INDEX('Policy Characteristics'!A:A,MATCH($C1427,'Policy Characteristics'!$C:$C,0)))</f>
        <v>Industry</v>
      </c>
      <c r="B1427" s="228"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41" t="s">
        <v>44</v>
      </c>
      <c r="J1427" s="230"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33">
        <f>IF(ISBLANK(INDEX('Policy Characteristics'!F:F,MATCH($C1427,'Policy Characteristics'!$C:$C,0))),"",INDEX('Policy Characteristics'!F:F,MATCH($C1427,'Policy Characteristics'!$C:$C,0)))</f>
        <v>0</v>
      </c>
      <c r="M1427" s="233">
        <f>IF(ISBLANK(INDEX('Policy Characteristics'!G:G,MATCH($C1427,'Policy Characteristics'!$C:$C,0))),"",INDEX('Policy Characteristics'!G:G,MATCH($C1427,'Policy Characteristics'!$C:$C,0)))</f>
        <v>0.25</v>
      </c>
      <c r="N1427" s="233">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25">
      <c r="A1428" s="76" t="str">
        <f>IF(ISBLANK(INDEX('Policy Characteristics'!A:A,MATCH($C1428,'Policy Characteristics'!$C:$C,0))),"",INDEX('Policy Characteristics'!A:A,MATCH($C1428,'Policy Characteristics'!$C:$C,0)))</f>
        <v>Industry</v>
      </c>
      <c r="B1428" s="228"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41" t="s">
        <v>43</v>
      </c>
      <c r="J1428" s="230"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33">
        <f>IF(ISBLANK(INDEX('Policy Characteristics'!F:F,MATCH($C1428,'Policy Characteristics'!$C:$C,0))),"",INDEX('Policy Characteristics'!F:F,MATCH($C1428,'Policy Characteristics'!$C:$C,0)))</f>
        <v>0</v>
      </c>
      <c r="M1428" s="233">
        <f>IF(ISBLANK(INDEX('Policy Characteristics'!G:G,MATCH($C1428,'Policy Characteristics'!$C:$C,0))),"",INDEX('Policy Characteristics'!G:G,MATCH($C1428,'Policy Characteristics'!$C:$C,0)))</f>
        <v>0.25</v>
      </c>
      <c r="N1428" s="233">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25">
      <c r="A1429" s="76" t="str">
        <f>IF(ISBLANK(INDEX('Policy Characteristics'!A:A,MATCH($C1429,'Policy Characteristics'!$C:$C,0))),"",INDEX('Policy Characteristics'!A:A,MATCH($C1429,'Policy Characteristics'!$C:$C,0)))</f>
        <v>Industry</v>
      </c>
      <c r="B1429" s="228"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41" t="s">
        <v>44</v>
      </c>
      <c r="J1429" s="230"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33">
        <f>IF(ISBLANK(INDEX('Policy Characteristics'!F:F,MATCH($C1429,'Policy Characteristics'!$C:$C,0))),"",INDEX('Policy Characteristics'!F:F,MATCH($C1429,'Policy Characteristics'!$C:$C,0)))</f>
        <v>0</v>
      </c>
      <c r="M1429" s="233">
        <f>IF(ISBLANK(INDEX('Policy Characteristics'!G:G,MATCH($C1429,'Policy Characteristics'!$C:$C,0))),"",INDEX('Policy Characteristics'!G:G,MATCH($C1429,'Policy Characteristics'!$C:$C,0)))</f>
        <v>0.25</v>
      </c>
      <c r="N1429" s="233">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25">
      <c r="A1430" s="76" t="str">
        <f>IF(ISBLANK(INDEX('Policy Characteristics'!A:A,MATCH($C1430,'Policy Characteristics'!$C:$C,0))),"",INDEX('Policy Characteristics'!A:A,MATCH($C1430,'Policy Characteristics'!$C:$C,0)))</f>
        <v>Industry</v>
      </c>
      <c r="B1430" s="228"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41" t="s">
        <v>43</v>
      </c>
      <c r="J1430" s="230"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33">
        <f>IF(ISBLANK(INDEX('Policy Characteristics'!F:F,MATCH($C1430,'Policy Characteristics'!$C:$C,0))),"",INDEX('Policy Characteristics'!F:F,MATCH($C1430,'Policy Characteristics'!$C:$C,0)))</f>
        <v>0</v>
      </c>
      <c r="M1430" s="233">
        <f>IF(ISBLANK(INDEX('Policy Characteristics'!G:G,MATCH($C1430,'Policy Characteristics'!$C:$C,0))),"",INDEX('Policy Characteristics'!G:G,MATCH($C1430,'Policy Characteristics'!$C:$C,0)))</f>
        <v>0.25</v>
      </c>
      <c r="N1430" s="233">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25">
      <c r="A1431" s="76" t="str">
        <f>IF(ISBLANK(INDEX('Policy Characteristics'!A:A,MATCH($C1431,'Policy Characteristics'!$C:$C,0))),"",INDEX('Policy Characteristics'!A:A,MATCH($C1431,'Policy Characteristics'!$C:$C,0)))</f>
        <v>Industry</v>
      </c>
      <c r="B1431" s="228"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41" t="s">
        <v>44</v>
      </c>
      <c r="J1431" s="230"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33">
        <f>IF(ISBLANK(INDEX('Policy Characteristics'!F:F,MATCH($C1431,'Policy Characteristics'!$C:$C,0))),"",INDEX('Policy Characteristics'!F:F,MATCH($C1431,'Policy Characteristics'!$C:$C,0)))</f>
        <v>0</v>
      </c>
      <c r="M1431" s="233">
        <f>IF(ISBLANK(INDEX('Policy Characteristics'!G:G,MATCH($C1431,'Policy Characteristics'!$C:$C,0))),"",INDEX('Policy Characteristics'!G:G,MATCH($C1431,'Policy Characteristics'!$C:$C,0)))</f>
        <v>0.25</v>
      </c>
      <c r="N1431" s="233">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25">
      <c r="A1432" s="76" t="str">
        <f>IF(ISBLANK(INDEX('Policy Characteristics'!A:A,MATCH($C1432,'Policy Characteristics'!$C:$C,0))),"",INDEX('Policy Characteristics'!A:A,MATCH($C1432,'Policy Characteristics'!$C:$C,0)))</f>
        <v>Industry</v>
      </c>
      <c r="B1432" s="228"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41" t="s">
        <v>44</v>
      </c>
      <c r="J1432" s="230"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33">
        <f>IF(ISBLANK(INDEX('Policy Characteristics'!F:F,MATCH($C1432,'Policy Characteristics'!$C:$C,0))),"",INDEX('Policy Characteristics'!F:F,MATCH($C1432,'Policy Characteristics'!$C:$C,0)))</f>
        <v>0</v>
      </c>
      <c r="M1432" s="233">
        <f>IF(ISBLANK(INDEX('Policy Characteristics'!G:G,MATCH($C1432,'Policy Characteristics'!$C:$C,0))),"",INDEX('Policy Characteristics'!G:G,MATCH($C1432,'Policy Characteristics'!$C:$C,0)))</f>
        <v>0.25</v>
      </c>
      <c r="N1432" s="233">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25">
      <c r="A1433" s="76" t="str">
        <f>IF(ISBLANK(INDEX('Policy Characteristics'!A:A,MATCH($C1433,'Policy Characteristics'!$C:$C,0))),"",INDEX('Policy Characteristics'!A:A,MATCH($C1433,'Policy Characteristics'!$C:$C,0)))</f>
        <v>Industry</v>
      </c>
      <c r="B1433" s="228"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41" t="s">
        <v>44</v>
      </c>
      <c r="J1433" s="230"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33">
        <f>IF(ISBLANK(INDEX('Policy Characteristics'!F:F,MATCH($C1433,'Policy Characteristics'!$C:$C,0))),"",INDEX('Policy Characteristics'!F:F,MATCH($C1433,'Policy Characteristics'!$C:$C,0)))</f>
        <v>0</v>
      </c>
      <c r="M1433" s="233">
        <f>IF(ISBLANK(INDEX('Policy Characteristics'!G:G,MATCH($C1433,'Policy Characteristics'!$C:$C,0))),"",INDEX('Policy Characteristics'!G:G,MATCH($C1433,'Policy Characteristics'!$C:$C,0)))</f>
        <v>0.25</v>
      </c>
      <c r="N1433" s="233">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25">
      <c r="A1434" s="76" t="str">
        <f>IF(ISBLANK(INDEX('Policy Characteristics'!A:A,MATCH($C1434,'Policy Characteristics'!$C:$C,0))),"",INDEX('Policy Characteristics'!A:A,MATCH($C1434,'Policy Characteristics'!$C:$C,0)))</f>
        <v>Industry</v>
      </c>
      <c r="B1434" s="228"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41" t="s">
        <v>43</v>
      </c>
      <c r="J1434" s="230"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33">
        <f>IF(ISBLANK(INDEX('Policy Characteristics'!F:F,MATCH($C1434,'Policy Characteristics'!$C:$C,0))),"",INDEX('Policy Characteristics'!F:F,MATCH($C1434,'Policy Characteristics'!$C:$C,0)))</f>
        <v>0</v>
      </c>
      <c r="M1434" s="233">
        <f>IF(ISBLANK(INDEX('Policy Characteristics'!G:G,MATCH($C1434,'Policy Characteristics'!$C:$C,0))),"",INDEX('Policy Characteristics'!G:G,MATCH($C1434,'Policy Characteristics'!$C:$C,0)))</f>
        <v>0.25</v>
      </c>
      <c r="N1434" s="233">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25">
      <c r="A1435" s="76" t="str">
        <f>IF(ISBLANK(INDEX('Policy Characteristics'!A:A,MATCH($C1435,'Policy Characteristics'!$C:$C,0))),"",INDEX('Policy Characteristics'!A:A,MATCH($C1435,'Policy Characteristics'!$C:$C,0)))</f>
        <v>Industry</v>
      </c>
      <c r="B1435" s="228"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41" t="s">
        <v>44</v>
      </c>
      <c r="J1435" s="230"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33">
        <f>IF(ISBLANK(INDEX('Policy Characteristics'!F:F,MATCH($C1435,'Policy Characteristics'!$C:$C,0))),"",INDEX('Policy Characteristics'!F:F,MATCH($C1435,'Policy Characteristics'!$C:$C,0)))</f>
        <v>0</v>
      </c>
      <c r="M1435" s="233">
        <f>IF(ISBLANK(INDEX('Policy Characteristics'!G:G,MATCH($C1435,'Policy Characteristics'!$C:$C,0))),"",INDEX('Policy Characteristics'!G:G,MATCH($C1435,'Policy Characteristics'!$C:$C,0)))</f>
        <v>0.25</v>
      </c>
      <c r="N1435" s="233">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25">
      <c r="A1436" s="76" t="str">
        <f>IF(ISBLANK(INDEX('Policy Characteristics'!A:A,MATCH($C1436,'Policy Characteristics'!$C:$C,0))),"",INDEX('Policy Characteristics'!A:A,MATCH($C1436,'Policy Characteristics'!$C:$C,0)))</f>
        <v>Industry</v>
      </c>
      <c r="B1436" s="228"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41" t="s">
        <v>43</v>
      </c>
      <c r="J1436" s="230"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33">
        <f>IF(ISBLANK(INDEX('Policy Characteristics'!F:F,MATCH($C1436,'Policy Characteristics'!$C:$C,0))),"",INDEX('Policy Characteristics'!F:F,MATCH($C1436,'Policy Characteristics'!$C:$C,0)))</f>
        <v>0</v>
      </c>
      <c r="M1436" s="233">
        <f>IF(ISBLANK(INDEX('Policy Characteristics'!G:G,MATCH($C1436,'Policy Characteristics'!$C:$C,0))),"",INDEX('Policy Characteristics'!G:G,MATCH($C1436,'Policy Characteristics'!$C:$C,0)))</f>
        <v>0.25</v>
      </c>
      <c r="N1436" s="233">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25">
      <c r="A1437" s="76" t="str">
        <f>IF(ISBLANK(INDEX('Policy Characteristics'!A:A,MATCH($C1437,'Policy Characteristics'!$C:$C,0))),"",INDEX('Policy Characteristics'!A:A,MATCH($C1437,'Policy Characteristics'!$C:$C,0)))</f>
        <v>Industry</v>
      </c>
      <c r="B1437" s="228"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41" t="s">
        <v>43</v>
      </c>
      <c r="J1437" s="230"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33">
        <f>IF(ISBLANK(INDEX('Policy Characteristics'!F:F,MATCH($C1437,'Policy Characteristics'!$C:$C,0))),"",INDEX('Policy Characteristics'!F:F,MATCH($C1437,'Policy Characteristics'!$C:$C,0)))</f>
        <v>0</v>
      </c>
      <c r="M1437" s="233">
        <f>IF(ISBLANK(INDEX('Policy Characteristics'!G:G,MATCH($C1437,'Policy Characteristics'!$C:$C,0))),"",INDEX('Policy Characteristics'!G:G,MATCH($C1437,'Policy Characteristics'!$C:$C,0)))</f>
        <v>0.25</v>
      </c>
      <c r="N1437" s="233">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25">
      <c r="A1438" s="76" t="str">
        <f>IF(ISBLANK(INDEX('Policy Characteristics'!A:A,MATCH($C1438,'Policy Characteristics'!$C:$C,0))),"",INDEX('Policy Characteristics'!A:A,MATCH($C1438,'Policy Characteristics'!$C:$C,0)))</f>
        <v>Industry</v>
      </c>
      <c r="B1438" s="228"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41" t="s">
        <v>43</v>
      </c>
      <c r="J1438" s="230"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33">
        <f>IF(ISBLANK(INDEX('Policy Characteristics'!F:F,MATCH($C1438,'Policy Characteristics'!$C:$C,0))),"",INDEX('Policy Characteristics'!F:F,MATCH($C1438,'Policy Characteristics'!$C:$C,0)))</f>
        <v>0</v>
      </c>
      <c r="M1438" s="233">
        <f>IF(ISBLANK(INDEX('Policy Characteristics'!G:G,MATCH($C1438,'Policy Characteristics'!$C:$C,0))),"",INDEX('Policy Characteristics'!G:G,MATCH($C1438,'Policy Characteristics'!$C:$C,0)))</f>
        <v>0.25</v>
      </c>
      <c r="N1438" s="233">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25">
      <c r="A1439" s="76" t="str">
        <f>IF(ISBLANK(INDEX('Policy Characteristics'!A:A,MATCH($C1439,'Policy Characteristics'!$C:$C,0))),"",INDEX('Policy Characteristics'!A:A,MATCH($C1439,'Policy Characteristics'!$C:$C,0)))</f>
        <v>Industry</v>
      </c>
      <c r="B1439" s="228"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41" t="s">
        <v>44</v>
      </c>
      <c r="J1439" s="230"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33">
        <f>IF(ISBLANK(INDEX('Policy Characteristics'!F:F,MATCH($C1439,'Policy Characteristics'!$C:$C,0))),"",INDEX('Policy Characteristics'!F:F,MATCH($C1439,'Policy Characteristics'!$C:$C,0)))</f>
        <v>0</v>
      </c>
      <c r="M1439" s="233">
        <f>IF(ISBLANK(INDEX('Policy Characteristics'!G:G,MATCH($C1439,'Policy Characteristics'!$C:$C,0))),"",INDEX('Policy Characteristics'!G:G,MATCH($C1439,'Policy Characteristics'!$C:$C,0)))</f>
        <v>0.25</v>
      </c>
      <c r="N1439" s="233">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25">
      <c r="A1440" s="76" t="str">
        <f>IF(ISBLANK(INDEX('Policy Characteristics'!A:A,MATCH($C1440,'Policy Characteristics'!$C:$C,0))),"",INDEX('Policy Characteristics'!A:A,MATCH($C1440,'Policy Characteristics'!$C:$C,0)))</f>
        <v>Industry</v>
      </c>
      <c r="B1440" s="228"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41" t="s">
        <v>43</v>
      </c>
      <c r="J1440" s="230"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33">
        <f>IF(ISBLANK(INDEX('Policy Characteristics'!F:F,MATCH($C1440,'Policy Characteristics'!$C:$C,0))),"",INDEX('Policy Characteristics'!F:F,MATCH($C1440,'Policy Characteristics'!$C:$C,0)))</f>
        <v>0</v>
      </c>
      <c r="M1440" s="233">
        <f>IF(ISBLANK(INDEX('Policy Characteristics'!G:G,MATCH($C1440,'Policy Characteristics'!$C:$C,0))),"",INDEX('Policy Characteristics'!G:G,MATCH($C1440,'Policy Characteristics'!$C:$C,0)))</f>
        <v>0.25</v>
      </c>
      <c r="N1440" s="233">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25">
      <c r="A1441" s="76" t="str">
        <f>IF(ISBLANK(INDEX('Policy Characteristics'!A:A,MATCH($C1441,'Policy Characteristics'!$C:$C,0))),"",INDEX('Policy Characteristics'!A:A,MATCH($C1441,'Policy Characteristics'!$C:$C,0)))</f>
        <v>Industry</v>
      </c>
      <c r="B1441" s="228"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41" t="s">
        <v>44</v>
      </c>
      <c r="J1441" s="230"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33">
        <f>IF(ISBLANK(INDEX('Policy Characteristics'!F:F,MATCH($C1441,'Policy Characteristics'!$C:$C,0))),"",INDEX('Policy Characteristics'!F:F,MATCH($C1441,'Policy Characteristics'!$C:$C,0)))</f>
        <v>0</v>
      </c>
      <c r="M1441" s="233">
        <f>IF(ISBLANK(INDEX('Policy Characteristics'!G:G,MATCH($C1441,'Policy Characteristics'!$C:$C,0))),"",INDEX('Policy Characteristics'!G:G,MATCH($C1441,'Policy Characteristics'!$C:$C,0)))</f>
        <v>0.25</v>
      </c>
      <c r="N1441" s="233">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25">
      <c r="A1442" s="76" t="str">
        <f>IF(ISBLANK(INDEX('Policy Characteristics'!A:A,MATCH($C1442,'Policy Characteristics'!$C:$C,0))),"",INDEX('Policy Characteristics'!A:A,MATCH($C1442,'Policy Characteristics'!$C:$C,0)))</f>
        <v>Industry</v>
      </c>
      <c r="B1442" s="228"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41" t="s">
        <v>44</v>
      </c>
      <c r="J1442" s="230"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33">
        <f>IF(ISBLANK(INDEX('Policy Characteristics'!F:F,MATCH($C1442,'Policy Characteristics'!$C:$C,0))),"",INDEX('Policy Characteristics'!F:F,MATCH($C1442,'Policy Characteristics'!$C:$C,0)))</f>
        <v>0</v>
      </c>
      <c r="M1442" s="233">
        <f>IF(ISBLANK(INDEX('Policy Characteristics'!G:G,MATCH($C1442,'Policy Characteristics'!$C:$C,0))),"",INDEX('Policy Characteristics'!G:G,MATCH($C1442,'Policy Characteristics'!$C:$C,0)))</f>
        <v>0.25</v>
      </c>
      <c r="N1442" s="233">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25">
      <c r="A1443" s="76" t="str">
        <f>IF(ISBLANK(INDEX('Policy Characteristics'!A:A,MATCH($C1443,'Policy Characteristics'!$C:$C,0))),"",INDEX('Policy Characteristics'!A:A,MATCH($C1443,'Policy Characteristics'!$C:$C,0)))</f>
        <v>Industry</v>
      </c>
      <c r="B1443" s="228"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41" t="s">
        <v>43</v>
      </c>
      <c r="J1443" s="230"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33">
        <f>IF(ISBLANK(INDEX('Policy Characteristics'!F:F,MATCH($C1443,'Policy Characteristics'!$C:$C,0))),"",INDEX('Policy Characteristics'!F:F,MATCH($C1443,'Policy Characteristics'!$C:$C,0)))</f>
        <v>0</v>
      </c>
      <c r="M1443" s="233">
        <f>IF(ISBLANK(INDEX('Policy Characteristics'!G:G,MATCH($C1443,'Policy Characteristics'!$C:$C,0))),"",INDEX('Policy Characteristics'!G:G,MATCH($C1443,'Policy Characteristics'!$C:$C,0)))</f>
        <v>0.25</v>
      </c>
      <c r="N1443" s="233">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25">
      <c r="A1444" s="76" t="str">
        <f>IF(ISBLANK(INDEX('Policy Characteristics'!A:A,MATCH($C1444,'Policy Characteristics'!$C:$C,0))),"",INDEX('Policy Characteristics'!A:A,MATCH($C1444,'Policy Characteristics'!$C:$C,0)))</f>
        <v>Industry</v>
      </c>
      <c r="B1444" s="228"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41" t="s">
        <v>43</v>
      </c>
      <c r="J1444" s="230"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33">
        <f>IF(ISBLANK(INDEX('Policy Characteristics'!F:F,MATCH($C1444,'Policy Characteristics'!$C:$C,0))),"",INDEX('Policy Characteristics'!F:F,MATCH($C1444,'Policy Characteristics'!$C:$C,0)))</f>
        <v>0</v>
      </c>
      <c r="M1444" s="233">
        <f>IF(ISBLANK(INDEX('Policy Characteristics'!G:G,MATCH($C1444,'Policy Characteristics'!$C:$C,0))),"",INDEX('Policy Characteristics'!G:G,MATCH($C1444,'Policy Characteristics'!$C:$C,0)))</f>
        <v>0.25</v>
      </c>
      <c r="N1444" s="233">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25">
      <c r="A1445" s="76" t="str">
        <f>IF(ISBLANK(INDEX('Policy Characteristics'!A:A,MATCH($C1445,'Policy Characteristics'!$C:$C,0))),"",INDEX('Policy Characteristics'!A:A,MATCH($C1445,'Policy Characteristics'!$C:$C,0)))</f>
        <v>Industry</v>
      </c>
      <c r="B1445" s="228"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41" t="s">
        <v>44</v>
      </c>
      <c r="J1445" s="230"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33">
        <f>IF(ISBLANK(INDEX('Policy Characteristics'!F:F,MATCH($C1445,'Policy Characteristics'!$C:$C,0))),"",INDEX('Policy Characteristics'!F:F,MATCH($C1445,'Policy Characteristics'!$C:$C,0)))</f>
        <v>0</v>
      </c>
      <c r="M1445" s="233">
        <f>IF(ISBLANK(INDEX('Policy Characteristics'!G:G,MATCH($C1445,'Policy Characteristics'!$C:$C,0))),"",INDEX('Policy Characteristics'!G:G,MATCH($C1445,'Policy Characteristics'!$C:$C,0)))</f>
        <v>0.25</v>
      </c>
      <c r="N1445" s="233">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25">
      <c r="A1446" s="76" t="str">
        <f>IF(ISBLANK(INDEX('Policy Characteristics'!A:A,MATCH($C1446,'Policy Characteristics'!$C:$C,0))),"",INDEX('Policy Characteristics'!A:A,MATCH($C1446,'Policy Characteristics'!$C:$C,0)))</f>
        <v>Industry</v>
      </c>
      <c r="B1446" s="228"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41" t="s">
        <v>43</v>
      </c>
      <c r="J1446" s="230"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33">
        <f>IF(ISBLANK(INDEX('Policy Characteristics'!F:F,MATCH($C1446,'Policy Characteristics'!$C:$C,0))),"",INDEX('Policy Characteristics'!F:F,MATCH($C1446,'Policy Characteristics'!$C:$C,0)))</f>
        <v>0</v>
      </c>
      <c r="M1446" s="233">
        <f>IF(ISBLANK(INDEX('Policy Characteristics'!G:G,MATCH($C1446,'Policy Characteristics'!$C:$C,0))),"",INDEX('Policy Characteristics'!G:G,MATCH($C1446,'Policy Characteristics'!$C:$C,0)))</f>
        <v>0.25</v>
      </c>
      <c r="N1446" s="233">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25">
      <c r="A1447" s="76" t="str">
        <f>IF(ISBLANK(INDEX('Policy Characteristics'!A:A,MATCH($C1447,'Policy Characteristics'!$C:$C,0))),"",INDEX('Policy Characteristics'!A:A,MATCH($C1447,'Policy Characteristics'!$C:$C,0)))</f>
        <v>Industry</v>
      </c>
      <c r="B1447" s="228"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41" t="s">
        <v>43</v>
      </c>
      <c r="J1447" s="230"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33">
        <f>IF(ISBLANK(INDEX('Policy Characteristics'!F:F,MATCH($C1447,'Policy Characteristics'!$C:$C,0))),"",INDEX('Policy Characteristics'!F:F,MATCH($C1447,'Policy Characteristics'!$C:$C,0)))</f>
        <v>0</v>
      </c>
      <c r="M1447" s="233">
        <f>IF(ISBLANK(INDEX('Policy Characteristics'!G:G,MATCH($C1447,'Policy Characteristics'!$C:$C,0))),"",INDEX('Policy Characteristics'!G:G,MATCH($C1447,'Policy Characteristics'!$C:$C,0)))</f>
        <v>0.25</v>
      </c>
      <c r="N1447" s="233">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25">
      <c r="A1448" s="76" t="str">
        <f>IF(ISBLANK(INDEX('Policy Characteristics'!A:A,MATCH($C1448,'Policy Characteristics'!$C:$C,0))),"",INDEX('Policy Characteristics'!A:A,MATCH($C1448,'Policy Characteristics'!$C:$C,0)))</f>
        <v>Industry</v>
      </c>
      <c r="B1448" s="228"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41" t="s">
        <v>43</v>
      </c>
      <c r="J1448" s="230"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33">
        <f>IF(ISBLANK(INDEX('Policy Characteristics'!F:F,MATCH($C1448,'Policy Characteristics'!$C:$C,0))),"",INDEX('Policy Characteristics'!F:F,MATCH($C1448,'Policy Characteristics'!$C:$C,0)))</f>
        <v>0</v>
      </c>
      <c r="M1448" s="233">
        <f>IF(ISBLANK(INDEX('Policy Characteristics'!G:G,MATCH($C1448,'Policy Characteristics'!$C:$C,0))),"",INDEX('Policy Characteristics'!G:G,MATCH($C1448,'Policy Characteristics'!$C:$C,0)))</f>
        <v>0.25</v>
      </c>
      <c r="N1448" s="233">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25">
      <c r="A1449" s="76" t="str">
        <f>IF(ISBLANK(INDEX('Policy Characteristics'!A:A,MATCH($C1449,'Policy Characteristics'!$C:$C,0))),"",INDEX('Policy Characteristics'!A:A,MATCH($C1449,'Policy Characteristics'!$C:$C,0)))</f>
        <v>Industry</v>
      </c>
      <c r="B1449" s="228"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41" t="s">
        <v>44</v>
      </c>
      <c r="J1449" s="230"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33">
        <f>IF(ISBLANK(INDEX('Policy Characteristics'!F:F,MATCH($C1449,'Policy Characteristics'!$C:$C,0))),"",INDEX('Policy Characteristics'!F:F,MATCH($C1449,'Policy Characteristics'!$C:$C,0)))</f>
        <v>0</v>
      </c>
      <c r="M1449" s="233">
        <f>IF(ISBLANK(INDEX('Policy Characteristics'!G:G,MATCH($C1449,'Policy Characteristics'!$C:$C,0))),"",INDEX('Policy Characteristics'!G:G,MATCH($C1449,'Policy Characteristics'!$C:$C,0)))</f>
        <v>0.25</v>
      </c>
      <c r="N1449" s="233">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25">
      <c r="A1450" s="76" t="str">
        <f>IF(ISBLANK(INDEX('Policy Characteristics'!A:A,MATCH($C1450,'Policy Characteristics'!$C:$C,0))),"",INDEX('Policy Characteristics'!A:A,MATCH($C1450,'Policy Characteristics'!$C:$C,0)))</f>
        <v>Industry</v>
      </c>
      <c r="B1450" s="228"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41" t="s">
        <v>43</v>
      </c>
      <c r="J1450" s="230"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33">
        <f>IF(ISBLANK(INDEX('Policy Characteristics'!F:F,MATCH($C1450,'Policy Characteristics'!$C:$C,0))),"",INDEX('Policy Characteristics'!F:F,MATCH($C1450,'Policy Characteristics'!$C:$C,0)))</f>
        <v>0</v>
      </c>
      <c r="M1450" s="233">
        <f>IF(ISBLANK(INDEX('Policy Characteristics'!G:G,MATCH($C1450,'Policy Characteristics'!$C:$C,0))),"",INDEX('Policy Characteristics'!G:G,MATCH($C1450,'Policy Characteristics'!$C:$C,0)))</f>
        <v>0.25</v>
      </c>
      <c r="N1450" s="233">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25">
      <c r="A1451" s="76" t="str">
        <f>IF(ISBLANK(INDEX('Policy Characteristics'!A:A,MATCH($C1451,'Policy Characteristics'!$C:$C,0))),"",INDEX('Policy Characteristics'!A:A,MATCH($C1451,'Policy Characteristics'!$C:$C,0)))</f>
        <v>Industry</v>
      </c>
      <c r="B1451" s="228"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41" t="s">
        <v>44</v>
      </c>
      <c r="J1451" s="230"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33">
        <f>IF(ISBLANK(INDEX('Policy Characteristics'!F:F,MATCH($C1451,'Policy Characteristics'!$C:$C,0))),"",INDEX('Policy Characteristics'!F:F,MATCH($C1451,'Policy Characteristics'!$C:$C,0)))</f>
        <v>0</v>
      </c>
      <c r="M1451" s="233">
        <f>IF(ISBLANK(INDEX('Policy Characteristics'!G:G,MATCH($C1451,'Policy Characteristics'!$C:$C,0))),"",INDEX('Policy Characteristics'!G:G,MATCH($C1451,'Policy Characteristics'!$C:$C,0)))</f>
        <v>0.25</v>
      </c>
      <c r="N1451" s="233">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25">
      <c r="A1452" s="76" t="str">
        <f>IF(ISBLANK(INDEX('Policy Characteristics'!A:A,MATCH($C1452,'Policy Characteristics'!$C:$C,0))),"",INDEX('Policy Characteristics'!A:A,MATCH($C1452,'Policy Characteristics'!$C:$C,0)))</f>
        <v>Industry</v>
      </c>
      <c r="B1452" s="228"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41" t="s">
        <v>44</v>
      </c>
      <c r="J1452" s="230"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33">
        <f>IF(ISBLANK(INDEX('Policy Characteristics'!F:F,MATCH($C1452,'Policy Characteristics'!$C:$C,0))),"",INDEX('Policy Characteristics'!F:F,MATCH($C1452,'Policy Characteristics'!$C:$C,0)))</f>
        <v>0</v>
      </c>
      <c r="M1452" s="233">
        <f>IF(ISBLANK(INDEX('Policy Characteristics'!G:G,MATCH($C1452,'Policy Characteristics'!$C:$C,0))),"",INDEX('Policy Characteristics'!G:G,MATCH($C1452,'Policy Characteristics'!$C:$C,0)))</f>
        <v>0.25</v>
      </c>
      <c r="N1452" s="233">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25">
      <c r="A1453" s="76" t="str">
        <f>IF(ISBLANK(INDEX('Policy Characteristics'!A:A,MATCH($C1453,'Policy Characteristics'!$C:$C,0))),"",INDEX('Policy Characteristics'!A:A,MATCH($C1453,'Policy Characteristics'!$C:$C,0)))</f>
        <v>Industry</v>
      </c>
      <c r="B1453" s="228"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41" t="s">
        <v>43</v>
      </c>
      <c r="J1453" s="230"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33">
        <f>IF(ISBLANK(INDEX('Policy Characteristics'!F:F,MATCH($C1453,'Policy Characteristics'!$C:$C,0))),"",INDEX('Policy Characteristics'!F:F,MATCH($C1453,'Policy Characteristics'!$C:$C,0)))</f>
        <v>0</v>
      </c>
      <c r="M1453" s="233">
        <f>IF(ISBLANK(INDEX('Policy Characteristics'!G:G,MATCH($C1453,'Policy Characteristics'!$C:$C,0))),"",INDEX('Policy Characteristics'!G:G,MATCH($C1453,'Policy Characteristics'!$C:$C,0)))</f>
        <v>0.25</v>
      </c>
      <c r="N1453" s="233">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25">
      <c r="A1454" s="76" t="str">
        <f>IF(ISBLANK(INDEX('Policy Characteristics'!A:A,MATCH($C1454,'Policy Characteristics'!$C:$C,0))),"",INDEX('Policy Characteristics'!A:A,MATCH($C1454,'Policy Characteristics'!$C:$C,0)))</f>
        <v>Industry</v>
      </c>
      <c r="B1454" s="228"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41" t="s">
        <v>43</v>
      </c>
      <c r="J1454" s="230"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33">
        <f>IF(ISBLANK(INDEX('Policy Characteristics'!F:F,MATCH($C1454,'Policy Characteristics'!$C:$C,0))),"",INDEX('Policy Characteristics'!F:F,MATCH($C1454,'Policy Characteristics'!$C:$C,0)))</f>
        <v>0</v>
      </c>
      <c r="M1454" s="233">
        <f>IF(ISBLANK(INDEX('Policy Characteristics'!G:G,MATCH($C1454,'Policy Characteristics'!$C:$C,0))),"",INDEX('Policy Characteristics'!G:G,MATCH($C1454,'Policy Characteristics'!$C:$C,0)))</f>
        <v>0.25</v>
      </c>
      <c r="N1454" s="233">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25">
      <c r="A1455" s="76" t="str">
        <f>IF(ISBLANK(INDEX('Policy Characteristics'!A:A,MATCH($C1455,'Policy Characteristics'!$C:$C,0))),"",INDEX('Policy Characteristics'!A:A,MATCH($C1455,'Policy Characteristics'!$C:$C,0)))</f>
        <v>Industry</v>
      </c>
      <c r="B1455" s="228"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41" t="s">
        <v>44</v>
      </c>
      <c r="J1455" s="230"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33">
        <f>IF(ISBLANK(INDEX('Policy Characteristics'!F:F,MATCH($C1455,'Policy Characteristics'!$C:$C,0))),"",INDEX('Policy Characteristics'!F:F,MATCH($C1455,'Policy Characteristics'!$C:$C,0)))</f>
        <v>0</v>
      </c>
      <c r="M1455" s="233">
        <f>IF(ISBLANK(INDEX('Policy Characteristics'!G:G,MATCH($C1455,'Policy Characteristics'!$C:$C,0))),"",INDEX('Policy Characteristics'!G:G,MATCH($C1455,'Policy Characteristics'!$C:$C,0)))</f>
        <v>0.25</v>
      </c>
      <c r="N1455" s="233">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25">
      <c r="A1456" s="76" t="str">
        <f>IF(ISBLANK(INDEX('Policy Characteristics'!A:A,MATCH($C1456,'Policy Characteristics'!$C:$C,0))),"",INDEX('Policy Characteristics'!A:A,MATCH($C1456,'Policy Characteristics'!$C:$C,0)))</f>
        <v>Industry</v>
      </c>
      <c r="B1456" s="228"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41" t="s">
        <v>43</v>
      </c>
      <c r="J1456" s="230"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33">
        <f>IF(ISBLANK(INDEX('Policy Characteristics'!F:F,MATCH($C1456,'Policy Characteristics'!$C:$C,0))),"",INDEX('Policy Characteristics'!F:F,MATCH($C1456,'Policy Characteristics'!$C:$C,0)))</f>
        <v>0</v>
      </c>
      <c r="M1456" s="233">
        <f>IF(ISBLANK(INDEX('Policy Characteristics'!G:G,MATCH($C1456,'Policy Characteristics'!$C:$C,0))),"",INDEX('Policy Characteristics'!G:G,MATCH($C1456,'Policy Characteristics'!$C:$C,0)))</f>
        <v>0.25</v>
      </c>
      <c r="N1456" s="233">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25">
      <c r="A1457" s="76" t="str">
        <f>IF(ISBLANK(INDEX('Policy Characteristics'!A:A,MATCH($C1457,'Policy Characteristics'!$C:$C,0))),"",INDEX('Policy Characteristics'!A:A,MATCH($C1457,'Policy Characteristics'!$C:$C,0)))</f>
        <v>Industry</v>
      </c>
      <c r="B1457" s="228"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41" t="s">
        <v>43</v>
      </c>
      <c r="J1457" s="230"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33">
        <f>IF(ISBLANK(INDEX('Policy Characteristics'!F:F,MATCH($C1457,'Policy Characteristics'!$C:$C,0))),"",INDEX('Policy Characteristics'!F:F,MATCH($C1457,'Policy Characteristics'!$C:$C,0)))</f>
        <v>0</v>
      </c>
      <c r="M1457" s="233">
        <f>IF(ISBLANK(INDEX('Policy Characteristics'!G:G,MATCH($C1457,'Policy Characteristics'!$C:$C,0))),"",INDEX('Policy Characteristics'!G:G,MATCH($C1457,'Policy Characteristics'!$C:$C,0)))</f>
        <v>0.25</v>
      </c>
      <c r="N1457" s="233">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25">
      <c r="A1458" s="76" t="str">
        <f>IF(ISBLANK(INDEX('Policy Characteristics'!A:A,MATCH($C1458,'Policy Characteristics'!$C:$C,0))),"",INDEX('Policy Characteristics'!A:A,MATCH($C1458,'Policy Characteristics'!$C:$C,0)))</f>
        <v>Industry</v>
      </c>
      <c r="B1458" s="228"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41" t="s">
        <v>43</v>
      </c>
      <c r="J1458" s="230"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33">
        <f>IF(ISBLANK(INDEX('Policy Characteristics'!F:F,MATCH($C1458,'Policy Characteristics'!$C:$C,0))),"",INDEX('Policy Characteristics'!F:F,MATCH($C1458,'Policy Characteristics'!$C:$C,0)))</f>
        <v>0</v>
      </c>
      <c r="M1458" s="233">
        <f>IF(ISBLANK(INDEX('Policy Characteristics'!G:G,MATCH($C1458,'Policy Characteristics'!$C:$C,0))),"",INDEX('Policy Characteristics'!G:G,MATCH($C1458,'Policy Characteristics'!$C:$C,0)))</f>
        <v>0.25</v>
      </c>
      <c r="N1458" s="233">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25">
      <c r="A1459" s="76" t="str">
        <f>IF(ISBLANK(INDEX('Policy Characteristics'!A:A,MATCH($C1459,'Policy Characteristics'!$C:$C,0))),"",INDEX('Policy Characteristics'!A:A,MATCH($C1459,'Policy Characteristics'!$C:$C,0)))</f>
        <v>Industry</v>
      </c>
      <c r="B1459" s="228"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41" t="s">
        <v>44</v>
      </c>
      <c r="J1459" s="230"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33">
        <f>IF(ISBLANK(INDEX('Policy Characteristics'!F:F,MATCH($C1459,'Policy Characteristics'!$C:$C,0))),"",INDEX('Policy Characteristics'!F:F,MATCH($C1459,'Policy Characteristics'!$C:$C,0)))</f>
        <v>0</v>
      </c>
      <c r="M1459" s="233">
        <f>IF(ISBLANK(INDEX('Policy Characteristics'!G:G,MATCH($C1459,'Policy Characteristics'!$C:$C,0))),"",INDEX('Policy Characteristics'!G:G,MATCH($C1459,'Policy Characteristics'!$C:$C,0)))</f>
        <v>0.25</v>
      </c>
      <c r="N1459" s="233">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25">
      <c r="A1460" s="76" t="str">
        <f>IF(ISBLANK(INDEX('Policy Characteristics'!A:A,MATCH($C1460,'Policy Characteristics'!$C:$C,0))),"",INDEX('Policy Characteristics'!A:A,MATCH($C1460,'Policy Characteristics'!$C:$C,0)))</f>
        <v>Industry</v>
      </c>
      <c r="B1460" s="228"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41" t="s">
        <v>43</v>
      </c>
      <c r="J1460" s="230"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33">
        <f>IF(ISBLANK(INDEX('Policy Characteristics'!F:F,MATCH($C1460,'Policy Characteristics'!$C:$C,0))),"",INDEX('Policy Characteristics'!F:F,MATCH($C1460,'Policy Characteristics'!$C:$C,0)))</f>
        <v>0</v>
      </c>
      <c r="M1460" s="233">
        <f>IF(ISBLANK(INDEX('Policy Characteristics'!G:G,MATCH($C1460,'Policy Characteristics'!$C:$C,0))),"",INDEX('Policy Characteristics'!G:G,MATCH($C1460,'Policy Characteristics'!$C:$C,0)))</f>
        <v>0.25</v>
      </c>
      <c r="N1460" s="233">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25">
      <c r="A1461" s="76" t="str">
        <f>IF(ISBLANK(INDEX('Policy Characteristics'!A:A,MATCH($C1461,'Policy Characteristics'!$C:$C,0))),"",INDEX('Policy Characteristics'!A:A,MATCH($C1461,'Policy Characteristics'!$C:$C,0)))</f>
        <v>Industry</v>
      </c>
      <c r="B1461" s="228"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41" t="s">
        <v>44</v>
      </c>
      <c r="J1461" s="230"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33">
        <f>IF(ISBLANK(INDEX('Policy Characteristics'!F:F,MATCH($C1461,'Policy Characteristics'!$C:$C,0))),"",INDEX('Policy Characteristics'!F:F,MATCH($C1461,'Policy Characteristics'!$C:$C,0)))</f>
        <v>0</v>
      </c>
      <c r="M1461" s="233">
        <f>IF(ISBLANK(INDEX('Policy Characteristics'!G:G,MATCH($C1461,'Policy Characteristics'!$C:$C,0))),"",INDEX('Policy Characteristics'!G:G,MATCH($C1461,'Policy Characteristics'!$C:$C,0)))</f>
        <v>0.25</v>
      </c>
      <c r="N1461" s="233">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25">
      <c r="A1462" s="76" t="str">
        <f>IF(ISBLANK(INDEX('Policy Characteristics'!A:A,MATCH($C1462,'Policy Characteristics'!$C:$C,0))),"",INDEX('Policy Characteristics'!A:A,MATCH($C1462,'Policy Characteristics'!$C:$C,0)))</f>
        <v>Industry</v>
      </c>
      <c r="B1462" s="228"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41" t="s">
        <v>44</v>
      </c>
      <c r="J1462" s="230"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33">
        <f>IF(ISBLANK(INDEX('Policy Characteristics'!F:F,MATCH($C1462,'Policy Characteristics'!$C:$C,0))),"",INDEX('Policy Characteristics'!F:F,MATCH($C1462,'Policy Characteristics'!$C:$C,0)))</f>
        <v>0</v>
      </c>
      <c r="M1462" s="233">
        <f>IF(ISBLANK(INDEX('Policy Characteristics'!G:G,MATCH($C1462,'Policy Characteristics'!$C:$C,0))),"",INDEX('Policy Characteristics'!G:G,MATCH($C1462,'Policy Characteristics'!$C:$C,0)))</f>
        <v>0.25</v>
      </c>
      <c r="N1462" s="233">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25">
      <c r="A1463" s="76" t="str">
        <f>IF(ISBLANK(INDEX('Policy Characteristics'!A:A,MATCH($C1463,'Policy Characteristics'!$C:$C,0))),"",INDEX('Policy Characteristics'!A:A,MATCH($C1463,'Policy Characteristics'!$C:$C,0)))</f>
        <v>Industry</v>
      </c>
      <c r="B1463" s="228"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41" t="s">
        <v>43</v>
      </c>
      <c r="J1463" s="230"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33">
        <f>IF(ISBLANK(INDEX('Policy Characteristics'!F:F,MATCH($C1463,'Policy Characteristics'!$C:$C,0))),"",INDEX('Policy Characteristics'!F:F,MATCH($C1463,'Policy Characteristics'!$C:$C,0)))</f>
        <v>0</v>
      </c>
      <c r="M1463" s="233">
        <f>IF(ISBLANK(INDEX('Policy Characteristics'!G:G,MATCH($C1463,'Policy Characteristics'!$C:$C,0))),"",INDEX('Policy Characteristics'!G:G,MATCH($C1463,'Policy Characteristics'!$C:$C,0)))</f>
        <v>0.25</v>
      </c>
      <c r="N1463" s="233">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25">
      <c r="A1464" s="76" t="str">
        <f>IF(ISBLANK(INDEX('Policy Characteristics'!A:A,MATCH($C1464,'Policy Characteristics'!$C:$C,0))),"",INDEX('Policy Characteristics'!A:A,MATCH($C1464,'Policy Characteristics'!$C:$C,0)))</f>
        <v>Industry</v>
      </c>
      <c r="B1464" s="228"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41" t="s">
        <v>43</v>
      </c>
      <c r="J1464" s="230"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33">
        <f>IF(ISBLANK(INDEX('Policy Characteristics'!F:F,MATCH($C1464,'Policy Characteristics'!$C:$C,0))),"",INDEX('Policy Characteristics'!F:F,MATCH($C1464,'Policy Characteristics'!$C:$C,0)))</f>
        <v>0</v>
      </c>
      <c r="M1464" s="233">
        <f>IF(ISBLANK(INDEX('Policy Characteristics'!G:G,MATCH($C1464,'Policy Characteristics'!$C:$C,0))),"",INDEX('Policy Characteristics'!G:G,MATCH($C1464,'Policy Characteristics'!$C:$C,0)))</f>
        <v>0.25</v>
      </c>
      <c r="N1464" s="233">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25">
      <c r="A1465" s="76" t="str">
        <f>IF(ISBLANK(INDEX('Policy Characteristics'!A:A,MATCH($C1465,'Policy Characteristics'!$C:$C,0))),"",INDEX('Policy Characteristics'!A:A,MATCH($C1465,'Policy Characteristics'!$C:$C,0)))</f>
        <v>Industry</v>
      </c>
      <c r="B1465" s="228"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41" t="s">
        <v>44</v>
      </c>
      <c r="J1465" s="230"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33">
        <f>IF(ISBLANK(INDEX('Policy Characteristics'!F:F,MATCH($C1465,'Policy Characteristics'!$C:$C,0))),"",INDEX('Policy Characteristics'!F:F,MATCH($C1465,'Policy Characteristics'!$C:$C,0)))</f>
        <v>0</v>
      </c>
      <c r="M1465" s="233">
        <f>IF(ISBLANK(INDEX('Policy Characteristics'!G:G,MATCH($C1465,'Policy Characteristics'!$C:$C,0))),"",INDEX('Policy Characteristics'!G:G,MATCH($C1465,'Policy Characteristics'!$C:$C,0)))</f>
        <v>0.25</v>
      </c>
      <c r="N1465" s="233">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25">
      <c r="A1466" s="76" t="str">
        <f>IF(ISBLANK(INDEX('Policy Characteristics'!A:A,MATCH($C1466,'Policy Characteristics'!$C:$C,0))),"",INDEX('Policy Characteristics'!A:A,MATCH($C1466,'Policy Characteristics'!$C:$C,0)))</f>
        <v>Industry</v>
      </c>
      <c r="B1466" s="228"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41" t="s">
        <v>43</v>
      </c>
      <c r="J1466" s="230"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33">
        <f>IF(ISBLANK(INDEX('Policy Characteristics'!F:F,MATCH($C1466,'Policy Characteristics'!$C:$C,0))),"",INDEX('Policy Characteristics'!F:F,MATCH($C1466,'Policy Characteristics'!$C:$C,0)))</f>
        <v>0</v>
      </c>
      <c r="M1466" s="233">
        <f>IF(ISBLANK(INDEX('Policy Characteristics'!G:G,MATCH($C1466,'Policy Characteristics'!$C:$C,0))),"",INDEX('Policy Characteristics'!G:G,MATCH($C1466,'Policy Characteristics'!$C:$C,0)))</f>
        <v>0.25</v>
      </c>
      <c r="N1466" s="233">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25">
      <c r="A1467" s="76" t="str">
        <f>IF(ISBLANK(INDEX('Policy Characteristics'!A:A,MATCH($C1467,'Policy Characteristics'!$C:$C,0))),"",INDEX('Policy Characteristics'!A:A,MATCH($C1467,'Policy Characteristics'!$C:$C,0)))</f>
        <v>Industry</v>
      </c>
      <c r="B1467" s="228"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41" t="s">
        <v>44</v>
      </c>
      <c r="J1467" s="230"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33">
        <f>IF(ISBLANK(INDEX('Policy Characteristics'!F:F,MATCH($C1467,'Policy Characteristics'!$C:$C,0))),"",INDEX('Policy Characteristics'!F:F,MATCH($C1467,'Policy Characteristics'!$C:$C,0)))</f>
        <v>0</v>
      </c>
      <c r="M1467" s="233">
        <f>IF(ISBLANK(INDEX('Policy Characteristics'!G:G,MATCH($C1467,'Policy Characteristics'!$C:$C,0))),"",INDEX('Policy Characteristics'!G:G,MATCH($C1467,'Policy Characteristics'!$C:$C,0)))</f>
        <v>0.25</v>
      </c>
      <c r="N1467" s="233">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25">
      <c r="A1468" s="76" t="str">
        <f>IF(ISBLANK(INDEX('Policy Characteristics'!A:A,MATCH($C1468,'Policy Characteristics'!$C:$C,0))),"",INDEX('Policy Characteristics'!A:A,MATCH($C1468,'Policy Characteristics'!$C:$C,0)))</f>
        <v>Industry</v>
      </c>
      <c r="B1468" s="228"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41" t="s">
        <v>43</v>
      </c>
      <c r="J1468" s="230"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33">
        <f>IF(ISBLANK(INDEX('Policy Characteristics'!F:F,MATCH($C1468,'Policy Characteristics'!$C:$C,0))),"",INDEX('Policy Characteristics'!F:F,MATCH($C1468,'Policy Characteristics'!$C:$C,0)))</f>
        <v>0</v>
      </c>
      <c r="M1468" s="233">
        <f>IF(ISBLANK(INDEX('Policy Characteristics'!G:G,MATCH($C1468,'Policy Characteristics'!$C:$C,0))),"",INDEX('Policy Characteristics'!G:G,MATCH($C1468,'Policy Characteristics'!$C:$C,0)))</f>
        <v>0.25</v>
      </c>
      <c r="N1468" s="233">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25">
      <c r="A1469" s="76" t="str">
        <f>IF(ISBLANK(INDEX('Policy Characteristics'!A:A,MATCH($C1469,'Policy Characteristics'!$C:$C,0))),"",INDEX('Policy Characteristics'!A:A,MATCH($C1469,'Policy Characteristics'!$C:$C,0)))</f>
        <v>Industry</v>
      </c>
      <c r="B1469" s="228"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41" t="s">
        <v>44</v>
      </c>
      <c r="J1469" s="230"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33">
        <f>IF(ISBLANK(INDEX('Policy Characteristics'!F:F,MATCH($C1469,'Policy Characteristics'!$C:$C,0))),"",INDEX('Policy Characteristics'!F:F,MATCH($C1469,'Policy Characteristics'!$C:$C,0)))</f>
        <v>0</v>
      </c>
      <c r="M1469" s="233">
        <f>IF(ISBLANK(INDEX('Policy Characteristics'!G:G,MATCH($C1469,'Policy Characteristics'!$C:$C,0))),"",INDEX('Policy Characteristics'!G:G,MATCH($C1469,'Policy Characteristics'!$C:$C,0)))</f>
        <v>0.25</v>
      </c>
      <c r="N1469" s="233">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25">
      <c r="A1470" s="76" t="str">
        <f>IF(ISBLANK(INDEX('Policy Characteristics'!A:A,MATCH($C1470,'Policy Characteristics'!$C:$C,0))),"",INDEX('Policy Characteristics'!A:A,MATCH($C1470,'Policy Characteristics'!$C:$C,0)))</f>
        <v>Industry</v>
      </c>
      <c r="B1470" s="228"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41" t="s">
        <v>43</v>
      </c>
      <c r="J1470" s="230"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33">
        <f>IF(ISBLANK(INDEX('Policy Characteristics'!F:F,MATCH($C1470,'Policy Characteristics'!$C:$C,0))),"",INDEX('Policy Characteristics'!F:F,MATCH($C1470,'Policy Characteristics'!$C:$C,0)))</f>
        <v>0</v>
      </c>
      <c r="M1470" s="233">
        <f>IF(ISBLANK(INDEX('Policy Characteristics'!G:G,MATCH($C1470,'Policy Characteristics'!$C:$C,0))),"",INDEX('Policy Characteristics'!G:G,MATCH($C1470,'Policy Characteristics'!$C:$C,0)))</f>
        <v>0.25</v>
      </c>
      <c r="N1470" s="233">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25">
      <c r="A1471" s="76" t="str">
        <f>IF(ISBLANK(INDEX('Policy Characteristics'!A:A,MATCH($C1471,'Policy Characteristics'!$C:$C,0))),"",INDEX('Policy Characteristics'!A:A,MATCH($C1471,'Policy Characteristics'!$C:$C,0)))</f>
        <v>Industry</v>
      </c>
      <c r="B1471" s="228"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41" t="s">
        <v>44</v>
      </c>
      <c r="J1471" s="230"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33">
        <f>IF(ISBLANK(INDEX('Policy Characteristics'!F:F,MATCH($C1471,'Policy Characteristics'!$C:$C,0))),"",INDEX('Policy Characteristics'!F:F,MATCH($C1471,'Policy Characteristics'!$C:$C,0)))</f>
        <v>0</v>
      </c>
      <c r="M1471" s="233">
        <f>IF(ISBLANK(INDEX('Policy Characteristics'!G:G,MATCH($C1471,'Policy Characteristics'!$C:$C,0))),"",INDEX('Policy Characteristics'!G:G,MATCH($C1471,'Policy Characteristics'!$C:$C,0)))</f>
        <v>0.25</v>
      </c>
      <c r="N1471" s="233">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25">
      <c r="A1472" s="76" t="str">
        <f>IF(ISBLANK(INDEX('Policy Characteristics'!A:A,MATCH($C1472,'Policy Characteristics'!$C:$C,0))),"",INDEX('Policy Characteristics'!A:A,MATCH($C1472,'Policy Characteristics'!$C:$C,0)))</f>
        <v>Industry</v>
      </c>
      <c r="B1472" s="228"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41" t="s">
        <v>44</v>
      </c>
      <c r="J1472" s="230"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33">
        <f>IF(ISBLANK(INDEX('Policy Characteristics'!F:F,MATCH($C1472,'Policy Characteristics'!$C:$C,0))),"",INDEX('Policy Characteristics'!F:F,MATCH($C1472,'Policy Characteristics'!$C:$C,0)))</f>
        <v>0</v>
      </c>
      <c r="M1472" s="233">
        <f>IF(ISBLANK(INDEX('Policy Characteristics'!G:G,MATCH($C1472,'Policy Characteristics'!$C:$C,0))),"",INDEX('Policy Characteristics'!G:G,MATCH($C1472,'Policy Characteristics'!$C:$C,0)))</f>
        <v>0.25</v>
      </c>
      <c r="N1472" s="233">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25">
      <c r="A1473" s="76" t="str">
        <f>IF(ISBLANK(INDEX('Policy Characteristics'!A:A,MATCH($C1473,'Policy Characteristics'!$C:$C,0))),"",INDEX('Policy Characteristics'!A:A,MATCH($C1473,'Policy Characteristics'!$C:$C,0)))</f>
        <v>Industry</v>
      </c>
      <c r="B1473" s="228"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41" t="s">
        <v>44</v>
      </c>
      <c r="J1473" s="230"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33">
        <f>IF(ISBLANK(INDEX('Policy Characteristics'!F:F,MATCH($C1473,'Policy Characteristics'!$C:$C,0))),"",INDEX('Policy Characteristics'!F:F,MATCH($C1473,'Policy Characteristics'!$C:$C,0)))</f>
        <v>0</v>
      </c>
      <c r="M1473" s="233">
        <f>IF(ISBLANK(INDEX('Policy Characteristics'!G:G,MATCH($C1473,'Policy Characteristics'!$C:$C,0))),"",INDEX('Policy Characteristics'!G:G,MATCH($C1473,'Policy Characteristics'!$C:$C,0)))</f>
        <v>0.25</v>
      </c>
      <c r="N1473" s="233">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25">
      <c r="A1474" s="76" t="str">
        <f>IF(ISBLANK(INDEX('Policy Characteristics'!A:A,MATCH($C1474,'Policy Characteristics'!$C:$C,0))),"",INDEX('Policy Characteristics'!A:A,MATCH($C1474,'Policy Characteristics'!$C:$C,0)))</f>
        <v>Industry</v>
      </c>
      <c r="B1474" s="228"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41" t="s">
        <v>43</v>
      </c>
      <c r="J1474" s="230"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33">
        <f>IF(ISBLANK(INDEX('Policy Characteristics'!F:F,MATCH($C1474,'Policy Characteristics'!$C:$C,0))),"",INDEX('Policy Characteristics'!F:F,MATCH($C1474,'Policy Characteristics'!$C:$C,0)))</f>
        <v>0</v>
      </c>
      <c r="M1474" s="233">
        <f>IF(ISBLANK(INDEX('Policy Characteristics'!G:G,MATCH($C1474,'Policy Characteristics'!$C:$C,0))),"",INDEX('Policy Characteristics'!G:G,MATCH($C1474,'Policy Characteristics'!$C:$C,0)))</f>
        <v>0.25</v>
      </c>
      <c r="N1474" s="233">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25">
      <c r="A1475" s="76" t="str">
        <f>IF(ISBLANK(INDEX('Policy Characteristics'!A:A,MATCH($C1475,'Policy Characteristics'!$C:$C,0))),"",INDEX('Policy Characteristics'!A:A,MATCH($C1475,'Policy Characteristics'!$C:$C,0)))</f>
        <v>Industry</v>
      </c>
      <c r="B1475" s="228"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41" t="s">
        <v>44</v>
      </c>
      <c r="J1475" s="230"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33">
        <f>IF(ISBLANK(INDEX('Policy Characteristics'!F:F,MATCH($C1475,'Policy Characteristics'!$C:$C,0))),"",INDEX('Policy Characteristics'!F:F,MATCH($C1475,'Policy Characteristics'!$C:$C,0)))</f>
        <v>0</v>
      </c>
      <c r="M1475" s="233">
        <f>IF(ISBLANK(INDEX('Policy Characteristics'!G:G,MATCH($C1475,'Policy Characteristics'!$C:$C,0))),"",INDEX('Policy Characteristics'!G:G,MATCH($C1475,'Policy Characteristics'!$C:$C,0)))</f>
        <v>0.25</v>
      </c>
      <c r="N1475" s="233">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25">
      <c r="A1476" s="76" t="str">
        <f>IF(ISBLANK(INDEX('Policy Characteristics'!A:A,MATCH($C1476,'Policy Characteristics'!$C:$C,0))),"",INDEX('Policy Characteristics'!A:A,MATCH($C1476,'Policy Characteristics'!$C:$C,0)))</f>
        <v>Industry</v>
      </c>
      <c r="B1476" s="228"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41" t="s">
        <v>43</v>
      </c>
      <c r="J1476" s="230"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33">
        <f>IF(ISBLANK(INDEX('Policy Characteristics'!F:F,MATCH($C1476,'Policy Characteristics'!$C:$C,0))),"",INDEX('Policy Characteristics'!F:F,MATCH($C1476,'Policy Characteristics'!$C:$C,0)))</f>
        <v>0</v>
      </c>
      <c r="M1476" s="233">
        <f>IF(ISBLANK(INDEX('Policy Characteristics'!G:G,MATCH($C1476,'Policy Characteristics'!$C:$C,0))),"",INDEX('Policy Characteristics'!G:G,MATCH($C1476,'Policy Characteristics'!$C:$C,0)))</f>
        <v>0.25</v>
      </c>
      <c r="N1476" s="233">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25">
      <c r="A1477" s="76" t="str">
        <f>IF(ISBLANK(INDEX('Policy Characteristics'!A:A,MATCH($C1477,'Policy Characteristics'!$C:$C,0))),"",INDEX('Policy Characteristics'!A:A,MATCH($C1477,'Policy Characteristics'!$C:$C,0)))</f>
        <v>Industry</v>
      </c>
      <c r="B1477" s="228"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41" t="s">
        <v>44</v>
      </c>
      <c r="J1477" s="230"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33">
        <f>IF(ISBLANK(INDEX('Policy Characteristics'!F:F,MATCH($C1477,'Policy Characteristics'!$C:$C,0))),"",INDEX('Policy Characteristics'!F:F,MATCH($C1477,'Policy Characteristics'!$C:$C,0)))</f>
        <v>0</v>
      </c>
      <c r="M1477" s="233">
        <f>IF(ISBLANK(INDEX('Policy Characteristics'!G:G,MATCH($C1477,'Policy Characteristics'!$C:$C,0))),"",INDEX('Policy Characteristics'!G:G,MATCH($C1477,'Policy Characteristics'!$C:$C,0)))</f>
        <v>0.25</v>
      </c>
      <c r="N1477" s="233">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25">
      <c r="A1478" s="76" t="str">
        <f>IF(ISBLANK(INDEX('Policy Characteristics'!A:A,MATCH($C1478,'Policy Characteristics'!$C:$C,0))),"",INDEX('Policy Characteristics'!A:A,MATCH($C1478,'Policy Characteristics'!$C:$C,0)))</f>
        <v>Industry</v>
      </c>
      <c r="B1478" s="228"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41" t="s">
        <v>43</v>
      </c>
      <c r="J1478" s="230"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33">
        <f>IF(ISBLANK(INDEX('Policy Characteristics'!F:F,MATCH($C1478,'Policy Characteristics'!$C:$C,0))),"",INDEX('Policy Characteristics'!F:F,MATCH($C1478,'Policy Characteristics'!$C:$C,0)))</f>
        <v>0</v>
      </c>
      <c r="M1478" s="233">
        <f>IF(ISBLANK(INDEX('Policy Characteristics'!G:G,MATCH($C1478,'Policy Characteristics'!$C:$C,0))),"",INDEX('Policy Characteristics'!G:G,MATCH($C1478,'Policy Characteristics'!$C:$C,0)))</f>
        <v>0.25</v>
      </c>
      <c r="N1478" s="233">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25">
      <c r="A1479" s="76" t="str">
        <f>IF(ISBLANK(INDEX('Policy Characteristics'!A:A,MATCH($C1479,'Policy Characteristics'!$C:$C,0))),"",INDEX('Policy Characteristics'!A:A,MATCH($C1479,'Policy Characteristics'!$C:$C,0)))</f>
        <v>Industry</v>
      </c>
      <c r="B1479" s="228"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41" t="s">
        <v>44</v>
      </c>
      <c r="J1479" s="230"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33">
        <f>IF(ISBLANK(INDEX('Policy Characteristics'!F:F,MATCH($C1479,'Policy Characteristics'!$C:$C,0))),"",INDEX('Policy Characteristics'!F:F,MATCH($C1479,'Policy Characteristics'!$C:$C,0)))</f>
        <v>0</v>
      </c>
      <c r="M1479" s="233">
        <f>IF(ISBLANK(INDEX('Policy Characteristics'!G:G,MATCH($C1479,'Policy Characteristics'!$C:$C,0))),"",INDEX('Policy Characteristics'!G:G,MATCH($C1479,'Policy Characteristics'!$C:$C,0)))</f>
        <v>0.25</v>
      </c>
      <c r="N1479" s="233">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25">
      <c r="A1480" s="76" t="str">
        <f>IF(ISBLANK(INDEX('Policy Characteristics'!A:A,MATCH($C1480,'Policy Characteristics'!$C:$C,0))),"",INDEX('Policy Characteristics'!A:A,MATCH($C1480,'Policy Characteristics'!$C:$C,0)))</f>
        <v>Industry</v>
      </c>
      <c r="B1480" s="228"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41" t="s">
        <v>43</v>
      </c>
      <c r="J1480" s="230"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33">
        <f>IF(ISBLANK(INDEX('Policy Characteristics'!F:F,MATCH($C1480,'Policy Characteristics'!$C:$C,0))),"",INDEX('Policy Characteristics'!F:F,MATCH($C1480,'Policy Characteristics'!$C:$C,0)))</f>
        <v>0</v>
      </c>
      <c r="M1480" s="233">
        <f>IF(ISBLANK(INDEX('Policy Characteristics'!G:G,MATCH($C1480,'Policy Characteristics'!$C:$C,0))),"",INDEX('Policy Characteristics'!G:G,MATCH($C1480,'Policy Characteristics'!$C:$C,0)))</f>
        <v>0.25</v>
      </c>
      <c r="N1480" s="233">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25">
      <c r="A1481" s="76" t="str">
        <f>IF(ISBLANK(INDEX('Policy Characteristics'!A:A,MATCH($C1481,'Policy Characteristics'!$C:$C,0))),"",INDEX('Policy Characteristics'!A:A,MATCH($C1481,'Policy Characteristics'!$C:$C,0)))</f>
        <v>Industry</v>
      </c>
      <c r="B1481" s="228"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41" t="s">
        <v>44</v>
      </c>
      <c r="J1481" s="230"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33">
        <f>IF(ISBLANK(INDEX('Policy Characteristics'!F:F,MATCH($C1481,'Policy Characteristics'!$C:$C,0))),"",INDEX('Policy Characteristics'!F:F,MATCH($C1481,'Policy Characteristics'!$C:$C,0)))</f>
        <v>0</v>
      </c>
      <c r="M1481" s="233">
        <f>IF(ISBLANK(INDEX('Policy Characteristics'!G:G,MATCH($C1481,'Policy Characteristics'!$C:$C,0))),"",INDEX('Policy Characteristics'!G:G,MATCH($C1481,'Policy Characteristics'!$C:$C,0)))</f>
        <v>0.25</v>
      </c>
      <c r="N1481" s="233">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25">
      <c r="A1482" s="76" t="str">
        <f>IF(ISBLANK(INDEX('Policy Characteristics'!A:A,MATCH($C1482,'Policy Characteristics'!$C:$C,0))),"",INDEX('Policy Characteristics'!A:A,MATCH($C1482,'Policy Characteristics'!$C:$C,0)))</f>
        <v>Industry</v>
      </c>
      <c r="B1482" s="228"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41" t="s">
        <v>44</v>
      </c>
      <c r="J1482" s="230"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33">
        <f>IF(ISBLANK(INDEX('Policy Characteristics'!F:F,MATCH($C1482,'Policy Characteristics'!$C:$C,0))),"",INDEX('Policy Characteristics'!F:F,MATCH($C1482,'Policy Characteristics'!$C:$C,0)))</f>
        <v>0</v>
      </c>
      <c r="M1482" s="233">
        <f>IF(ISBLANK(INDEX('Policy Characteristics'!G:G,MATCH($C1482,'Policy Characteristics'!$C:$C,0))),"",INDEX('Policy Characteristics'!G:G,MATCH($C1482,'Policy Characteristics'!$C:$C,0)))</f>
        <v>0.25</v>
      </c>
      <c r="N1482" s="233">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25">
      <c r="A1483" s="76" t="str">
        <f>IF(ISBLANK(INDEX('Policy Characteristics'!A:A,MATCH($C1483,'Policy Characteristics'!$C:$C,0))),"",INDEX('Policy Characteristics'!A:A,MATCH($C1483,'Policy Characteristics'!$C:$C,0)))</f>
        <v>Industry</v>
      </c>
      <c r="B1483" s="228"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41" t="s">
        <v>44</v>
      </c>
      <c r="J1483" s="230"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33">
        <f>IF(ISBLANK(INDEX('Policy Characteristics'!F:F,MATCH($C1483,'Policy Characteristics'!$C:$C,0))),"",INDEX('Policy Characteristics'!F:F,MATCH($C1483,'Policy Characteristics'!$C:$C,0)))</f>
        <v>0</v>
      </c>
      <c r="M1483" s="233">
        <f>IF(ISBLANK(INDEX('Policy Characteristics'!G:G,MATCH($C1483,'Policy Characteristics'!$C:$C,0))),"",INDEX('Policy Characteristics'!G:G,MATCH($C1483,'Policy Characteristics'!$C:$C,0)))</f>
        <v>0.25</v>
      </c>
      <c r="N1483" s="233">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25">
      <c r="A1484" s="76" t="str">
        <f>IF(ISBLANK(INDEX('Policy Characteristics'!A:A,MATCH($C1484,'Policy Characteristics'!$C:$C,0))),"",INDEX('Policy Characteristics'!A:A,MATCH($C1484,'Policy Characteristics'!$C:$C,0)))</f>
        <v>Industry</v>
      </c>
      <c r="B1484" s="228"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41" t="s">
        <v>43</v>
      </c>
      <c r="J1484" s="230"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33">
        <f>IF(ISBLANK(INDEX('Policy Characteristics'!F:F,MATCH($C1484,'Policy Characteristics'!$C:$C,0))),"",INDEX('Policy Characteristics'!F:F,MATCH($C1484,'Policy Characteristics'!$C:$C,0)))</f>
        <v>0</v>
      </c>
      <c r="M1484" s="233">
        <f>IF(ISBLANK(INDEX('Policy Characteristics'!G:G,MATCH($C1484,'Policy Characteristics'!$C:$C,0))),"",INDEX('Policy Characteristics'!G:G,MATCH($C1484,'Policy Characteristics'!$C:$C,0)))</f>
        <v>0.25</v>
      </c>
      <c r="N1484" s="233">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25">
      <c r="A1485" s="76" t="str">
        <f>IF(ISBLANK(INDEX('Policy Characteristics'!A:A,MATCH($C1485,'Policy Characteristics'!$C:$C,0))),"",INDEX('Policy Characteristics'!A:A,MATCH($C1485,'Policy Characteristics'!$C:$C,0)))</f>
        <v>Industry</v>
      </c>
      <c r="B1485" s="228"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41" t="s">
        <v>44</v>
      </c>
      <c r="J1485" s="230"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33">
        <f>IF(ISBLANK(INDEX('Policy Characteristics'!F:F,MATCH($C1485,'Policy Characteristics'!$C:$C,0))),"",INDEX('Policy Characteristics'!F:F,MATCH($C1485,'Policy Characteristics'!$C:$C,0)))</f>
        <v>0</v>
      </c>
      <c r="M1485" s="233">
        <f>IF(ISBLANK(INDEX('Policy Characteristics'!G:G,MATCH($C1485,'Policy Characteristics'!$C:$C,0))),"",INDEX('Policy Characteristics'!G:G,MATCH($C1485,'Policy Characteristics'!$C:$C,0)))</f>
        <v>0.25</v>
      </c>
      <c r="N1485" s="233">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25">
      <c r="A1486" s="76" t="str">
        <f>IF(ISBLANK(INDEX('Policy Characteristics'!A:A,MATCH($C1486,'Policy Characteristics'!$C:$C,0))),"",INDEX('Policy Characteristics'!A:A,MATCH($C1486,'Policy Characteristics'!$C:$C,0)))</f>
        <v>Industry</v>
      </c>
      <c r="B1486" s="228"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41" t="s">
        <v>43</v>
      </c>
      <c r="J1486" s="230"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33">
        <f>IF(ISBLANK(INDEX('Policy Characteristics'!F:F,MATCH($C1486,'Policy Characteristics'!$C:$C,0))),"",INDEX('Policy Characteristics'!F:F,MATCH($C1486,'Policy Characteristics'!$C:$C,0)))</f>
        <v>0</v>
      </c>
      <c r="M1486" s="233">
        <f>IF(ISBLANK(INDEX('Policy Characteristics'!G:G,MATCH($C1486,'Policy Characteristics'!$C:$C,0))),"",INDEX('Policy Characteristics'!G:G,MATCH($C1486,'Policy Characteristics'!$C:$C,0)))</f>
        <v>0.25</v>
      </c>
      <c r="N1486" s="233">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25">
      <c r="A1487" s="76" t="str">
        <f>IF(ISBLANK(INDEX('Policy Characteristics'!A:A,MATCH($C1487,'Policy Characteristics'!$C:$C,0))),"",INDEX('Policy Characteristics'!A:A,MATCH($C1487,'Policy Characteristics'!$C:$C,0)))</f>
        <v>Industry</v>
      </c>
      <c r="B1487" s="228"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41" t="s">
        <v>44</v>
      </c>
      <c r="J1487" s="230"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33">
        <f>IF(ISBLANK(INDEX('Policy Characteristics'!F:F,MATCH($C1487,'Policy Characteristics'!$C:$C,0))),"",INDEX('Policy Characteristics'!F:F,MATCH($C1487,'Policy Characteristics'!$C:$C,0)))</f>
        <v>0</v>
      </c>
      <c r="M1487" s="233">
        <f>IF(ISBLANK(INDEX('Policy Characteristics'!G:G,MATCH($C1487,'Policy Characteristics'!$C:$C,0))),"",INDEX('Policy Characteristics'!G:G,MATCH($C1487,'Policy Characteristics'!$C:$C,0)))</f>
        <v>0.25</v>
      </c>
      <c r="N1487" s="233">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25">
      <c r="A1488" s="76" t="str">
        <f>IF(ISBLANK(INDEX('Policy Characteristics'!A:A,MATCH($C1488,'Policy Characteristics'!$C:$C,0))),"",INDEX('Policy Characteristics'!A:A,MATCH($C1488,'Policy Characteristics'!$C:$C,0)))</f>
        <v>Industry</v>
      </c>
      <c r="B1488" s="228"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41" t="s">
        <v>43</v>
      </c>
      <c r="J1488" s="230"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33">
        <f>IF(ISBLANK(INDEX('Policy Characteristics'!F:F,MATCH($C1488,'Policy Characteristics'!$C:$C,0))),"",INDEX('Policy Characteristics'!F:F,MATCH($C1488,'Policy Characteristics'!$C:$C,0)))</f>
        <v>0</v>
      </c>
      <c r="M1488" s="233">
        <f>IF(ISBLANK(INDEX('Policy Characteristics'!G:G,MATCH($C1488,'Policy Characteristics'!$C:$C,0))),"",INDEX('Policy Characteristics'!G:G,MATCH($C1488,'Policy Characteristics'!$C:$C,0)))</f>
        <v>0.25</v>
      </c>
      <c r="N1488" s="233">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25">
      <c r="A1489" s="76" t="str">
        <f>IF(ISBLANK(INDEX('Policy Characteristics'!A:A,MATCH($C1489,'Policy Characteristics'!$C:$C,0))),"",INDEX('Policy Characteristics'!A:A,MATCH($C1489,'Policy Characteristics'!$C:$C,0)))</f>
        <v>Industry</v>
      </c>
      <c r="B1489" s="228"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41" t="s">
        <v>44</v>
      </c>
      <c r="J1489" s="230"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33">
        <f>IF(ISBLANK(INDEX('Policy Characteristics'!F:F,MATCH($C1489,'Policy Characteristics'!$C:$C,0))),"",INDEX('Policy Characteristics'!F:F,MATCH($C1489,'Policy Characteristics'!$C:$C,0)))</f>
        <v>0</v>
      </c>
      <c r="M1489" s="233">
        <f>IF(ISBLANK(INDEX('Policy Characteristics'!G:G,MATCH($C1489,'Policy Characteristics'!$C:$C,0))),"",INDEX('Policy Characteristics'!G:G,MATCH($C1489,'Policy Characteristics'!$C:$C,0)))</f>
        <v>0.25</v>
      </c>
      <c r="N1489" s="233">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25">
      <c r="A1490" s="76" t="str">
        <f>IF(ISBLANK(INDEX('Policy Characteristics'!A:A,MATCH($C1490,'Policy Characteristics'!$C:$C,0))),"",INDEX('Policy Characteristics'!A:A,MATCH($C1490,'Policy Characteristics'!$C:$C,0)))</f>
        <v>Industry</v>
      </c>
      <c r="B1490" s="228"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41" t="s">
        <v>43</v>
      </c>
      <c r="J1490" s="230"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33">
        <f>IF(ISBLANK(INDEX('Policy Characteristics'!F:F,MATCH($C1490,'Policy Characteristics'!$C:$C,0))),"",INDEX('Policy Characteristics'!F:F,MATCH($C1490,'Policy Characteristics'!$C:$C,0)))</f>
        <v>0</v>
      </c>
      <c r="M1490" s="233">
        <f>IF(ISBLANK(INDEX('Policy Characteristics'!G:G,MATCH($C1490,'Policy Characteristics'!$C:$C,0))),"",INDEX('Policy Characteristics'!G:G,MATCH($C1490,'Policy Characteristics'!$C:$C,0)))</f>
        <v>0.25</v>
      </c>
      <c r="N1490" s="233">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25">
      <c r="A1491" s="76" t="str">
        <f>IF(ISBLANK(INDEX('Policy Characteristics'!A:A,MATCH($C1491,'Policy Characteristics'!$C:$C,0))),"",INDEX('Policy Characteristics'!A:A,MATCH($C1491,'Policy Characteristics'!$C:$C,0)))</f>
        <v>Industry</v>
      </c>
      <c r="B1491" s="228"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41" t="s">
        <v>44</v>
      </c>
      <c r="J1491" s="230"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33">
        <f>IF(ISBLANK(INDEX('Policy Characteristics'!F:F,MATCH($C1491,'Policy Characteristics'!$C:$C,0))),"",INDEX('Policy Characteristics'!F:F,MATCH($C1491,'Policy Characteristics'!$C:$C,0)))</f>
        <v>0</v>
      </c>
      <c r="M1491" s="233">
        <f>IF(ISBLANK(INDEX('Policy Characteristics'!G:G,MATCH($C1491,'Policy Characteristics'!$C:$C,0))),"",INDEX('Policy Characteristics'!G:G,MATCH($C1491,'Policy Characteristics'!$C:$C,0)))</f>
        <v>0.25</v>
      </c>
      <c r="N1491" s="233">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25">
      <c r="A1492" s="76" t="str">
        <f>IF(ISBLANK(INDEX('Policy Characteristics'!A:A,MATCH($C1492,'Policy Characteristics'!$C:$C,0))),"",INDEX('Policy Characteristics'!A:A,MATCH($C1492,'Policy Characteristics'!$C:$C,0)))</f>
        <v>Industry</v>
      </c>
      <c r="B1492" s="228"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41" t="s">
        <v>44</v>
      </c>
      <c r="J1492" s="230"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33">
        <f>IF(ISBLANK(INDEX('Policy Characteristics'!F:F,MATCH($C1492,'Policy Characteristics'!$C:$C,0))),"",INDEX('Policy Characteristics'!F:F,MATCH($C1492,'Policy Characteristics'!$C:$C,0)))</f>
        <v>0</v>
      </c>
      <c r="M1492" s="233">
        <f>IF(ISBLANK(INDEX('Policy Characteristics'!G:G,MATCH($C1492,'Policy Characteristics'!$C:$C,0))),"",INDEX('Policy Characteristics'!G:G,MATCH($C1492,'Policy Characteristics'!$C:$C,0)))</f>
        <v>0.25</v>
      </c>
      <c r="N1492" s="233">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25">
      <c r="A1493" s="76" t="str">
        <f>IF(ISBLANK(INDEX('Policy Characteristics'!A:A,MATCH($C1493,'Policy Characteristics'!$C:$C,0))),"",INDEX('Policy Characteristics'!A:A,MATCH($C1493,'Policy Characteristics'!$C:$C,0)))</f>
        <v>Industry</v>
      </c>
      <c r="B1493" s="228"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41" t="s">
        <v>44</v>
      </c>
      <c r="J1493" s="230"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33">
        <f>IF(ISBLANK(INDEX('Policy Characteristics'!F:F,MATCH($C1493,'Policy Characteristics'!$C:$C,0))),"",INDEX('Policy Characteristics'!F:F,MATCH($C1493,'Policy Characteristics'!$C:$C,0)))</f>
        <v>0</v>
      </c>
      <c r="M1493" s="233">
        <f>IF(ISBLANK(INDEX('Policy Characteristics'!G:G,MATCH($C1493,'Policy Characteristics'!$C:$C,0))),"",INDEX('Policy Characteristics'!G:G,MATCH($C1493,'Policy Characteristics'!$C:$C,0)))</f>
        <v>0.25</v>
      </c>
      <c r="N1493" s="233">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25">
      <c r="A1494" s="76" t="str">
        <f>IF(ISBLANK(INDEX('Policy Characteristics'!A:A,MATCH($C1494,'Policy Characteristics'!$C:$C,0))),"",INDEX('Policy Characteristics'!A:A,MATCH($C1494,'Policy Characteristics'!$C:$C,0)))</f>
        <v>Industry</v>
      </c>
      <c r="B1494" s="228"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41" t="s">
        <v>43</v>
      </c>
      <c r="J1494" s="230"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33">
        <f>IF(ISBLANK(INDEX('Policy Characteristics'!F:F,MATCH($C1494,'Policy Characteristics'!$C:$C,0))),"",INDEX('Policy Characteristics'!F:F,MATCH($C1494,'Policy Characteristics'!$C:$C,0)))</f>
        <v>0</v>
      </c>
      <c r="M1494" s="233">
        <f>IF(ISBLANK(INDEX('Policy Characteristics'!G:G,MATCH($C1494,'Policy Characteristics'!$C:$C,0))),"",INDEX('Policy Characteristics'!G:G,MATCH($C1494,'Policy Characteristics'!$C:$C,0)))</f>
        <v>0.25</v>
      </c>
      <c r="N1494" s="233">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25">
      <c r="A1495" s="76" t="str">
        <f>IF(ISBLANK(INDEX('Policy Characteristics'!A:A,MATCH($C1495,'Policy Characteristics'!$C:$C,0))),"",INDEX('Policy Characteristics'!A:A,MATCH($C1495,'Policy Characteristics'!$C:$C,0)))</f>
        <v>Industry</v>
      </c>
      <c r="B1495" s="228"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41" t="s">
        <v>44</v>
      </c>
      <c r="J1495" s="230"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33">
        <f>IF(ISBLANK(INDEX('Policy Characteristics'!F:F,MATCH($C1495,'Policy Characteristics'!$C:$C,0))),"",INDEX('Policy Characteristics'!F:F,MATCH($C1495,'Policy Characteristics'!$C:$C,0)))</f>
        <v>0</v>
      </c>
      <c r="M1495" s="233">
        <f>IF(ISBLANK(INDEX('Policy Characteristics'!G:G,MATCH($C1495,'Policy Characteristics'!$C:$C,0))),"",INDEX('Policy Characteristics'!G:G,MATCH($C1495,'Policy Characteristics'!$C:$C,0)))</f>
        <v>0.25</v>
      </c>
      <c r="N1495" s="233">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25">
      <c r="A1496" s="76" t="str">
        <f>IF(ISBLANK(INDEX('Policy Characteristics'!A:A,MATCH($C1496,'Policy Characteristics'!$C:$C,0))),"",INDEX('Policy Characteristics'!A:A,MATCH($C1496,'Policy Characteristics'!$C:$C,0)))</f>
        <v>Industry</v>
      </c>
      <c r="B1496" s="228"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41" t="s">
        <v>43</v>
      </c>
      <c r="J1496" s="230"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33">
        <f>IF(ISBLANK(INDEX('Policy Characteristics'!F:F,MATCH($C1496,'Policy Characteristics'!$C:$C,0))),"",INDEX('Policy Characteristics'!F:F,MATCH($C1496,'Policy Characteristics'!$C:$C,0)))</f>
        <v>0</v>
      </c>
      <c r="M1496" s="233">
        <f>IF(ISBLANK(INDEX('Policy Characteristics'!G:G,MATCH($C1496,'Policy Characteristics'!$C:$C,0))),"",INDEX('Policy Characteristics'!G:G,MATCH($C1496,'Policy Characteristics'!$C:$C,0)))</f>
        <v>0.25</v>
      </c>
      <c r="N1496" s="233">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25">
      <c r="A1497" s="76" t="str">
        <f>IF(ISBLANK(INDEX('Policy Characteristics'!A:A,MATCH($C1497,'Policy Characteristics'!$C:$C,0))),"",INDEX('Policy Characteristics'!A:A,MATCH($C1497,'Policy Characteristics'!$C:$C,0)))</f>
        <v>Industry</v>
      </c>
      <c r="B1497" s="228"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41" t="s">
        <v>43</v>
      </c>
      <c r="J1497" s="230"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33">
        <f>IF(ISBLANK(INDEX('Policy Characteristics'!F:F,MATCH($C1497,'Policy Characteristics'!$C:$C,0))),"",INDEX('Policy Characteristics'!F:F,MATCH($C1497,'Policy Characteristics'!$C:$C,0)))</f>
        <v>0</v>
      </c>
      <c r="M1497" s="233">
        <f>IF(ISBLANK(INDEX('Policy Characteristics'!G:G,MATCH($C1497,'Policy Characteristics'!$C:$C,0))),"",INDEX('Policy Characteristics'!G:G,MATCH($C1497,'Policy Characteristics'!$C:$C,0)))</f>
        <v>0.25</v>
      </c>
      <c r="N1497" s="233">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25">
      <c r="A1498" s="76" t="str">
        <f>IF(ISBLANK(INDEX('Policy Characteristics'!A:A,MATCH($C1498,'Policy Characteristics'!$C:$C,0))),"",INDEX('Policy Characteristics'!A:A,MATCH($C1498,'Policy Characteristics'!$C:$C,0)))</f>
        <v>Industry</v>
      </c>
      <c r="B1498" s="228"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41" t="s">
        <v>43</v>
      </c>
      <c r="J1498" s="230"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33">
        <f>IF(ISBLANK(INDEX('Policy Characteristics'!F:F,MATCH($C1498,'Policy Characteristics'!$C:$C,0))),"",INDEX('Policy Characteristics'!F:F,MATCH($C1498,'Policy Characteristics'!$C:$C,0)))</f>
        <v>0</v>
      </c>
      <c r="M1498" s="233">
        <f>IF(ISBLANK(INDEX('Policy Characteristics'!G:G,MATCH($C1498,'Policy Characteristics'!$C:$C,0))),"",INDEX('Policy Characteristics'!G:G,MATCH($C1498,'Policy Characteristics'!$C:$C,0)))</f>
        <v>0.25</v>
      </c>
      <c r="N1498" s="233">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25">
      <c r="A1499" s="76" t="str">
        <f>IF(ISBLANK(INDEX('Policy Characteristics'!A:A,MATCH($C1499,'Policy Characteristics'!$C:$C,0))),"",INDEX('Policy Characteristics'!A:A,MATCH($C1499,'Policy Characteristics'!$C:$C,0)))</f>
        <v>Industry</v>
      </c>
      <c r="B1499" s="228"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41" t="s">
        <v>44</v>
      </c>
      <c r="J1499" s="230"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33">
        <f>IF(ISBLANK(INDEX('Policy Characteristics'!F:F,MATCH($C1499,'Policy Characteristics'!$C:$C,0))),"",INDEX('Policy Characteristics'!F:F,MATCH($C1499,'Policy Characteristics'!$C:$C,0)))</f>
        <v>0</v>
      </c>
      <c r="M1499" s="233">
        <f>IF(ISBLANK(INDEX('Policy Characteristics'!G:G,MATCH($C1499,'Policy Characteristics'!$C:$C,0))),"",INDEX('Policy Characteristics'!G:G,MATCH($C1499,'Policy Characteristics'!$C:$C,0)))</f>
        <v>0.25</v>
      </c>
      <c r="N1499" s="233">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25">
      <c r="A1500" s="76" t="str">
        <f>IF(ISBLANK(INDEX('Policy Characteristics'!A:A,MATCH($C1500,'Policy Characteristics'!$C:$C,0))),"",INDEX('Policy Characteristics'!A:A,MATCH($C1500,'Policy Characteristics'!$C:$C,0)))</f>
        <v>Industry</v>
      </c>
      <c r="B1500" s="228"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41" t="s">
        <v>43</v>
      </c>
      <c r="J1500" s="230"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33">
        <f>IF(ISBLANK(INDEX('Policy Characteristics'!F:F,MATCH($C1500,'Policy Characteristics'!$C:$C,0))),"",INDEX('Policy Characteristics'!F:F,MATCH($C1500,'Policy Characteristics'!$C:$C,0)))</f>
        <v>0</v>
      </c>
      <c r="M1500" s="233">
        <f>IF(ISBLANK(INDEX('Policy Characteristics'!G:G,MATCH($C1500,'Policy Characteristics'!$C:$C,0))),"",INDEX('Policy Characteristics'!G:G,MATCH($C1500,'Policy Characteristics'!$C:$C,0)))</f>
        <v>0.25</v>
      </c>
      <c r="N1500" s="233">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25">
      <c r="A1501" s="76" t="str">
        <f>IF(ISBLANK(INDEX('Policy Characteristics'!A:A,MATCH($C1501,'Policy Characteristics'!$C:$C,0))),"",INDEX('Policy Characteristics'!A:A,MATCH($C1501,'Policy Characteristics'!$C:$C,0)))</f>
        <v>Industry</v>
      </c>
      <c r="B1501" s="228"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41" t="s">
        <v>44</v>
      </c>
      <c r="J1501" s="230"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33">
        <f>IF(ISBLANK(INDEX('Policy Characteristics'!F:F,MATCH($C1501,'Policy Characteristics'!$C:$C,0))),"",INDEX('Policy Characteristics'!F:F,MATCH($C1501,'Policy Characteristics'!$C:$C,0)))</f>
        <v>0</v>
      </c>
      <c r="M1501" s="233">
        <f>IF(ISBLANK(INDEX('Policy Characteristics'!G:G,MATCH($C1501,'Policy Characteristics'!$C:$C,0))),"",INDEX('Policy Characteristics'!G:G,MATCH($C1501,'Policy Characteristics'!$C:$C,0)))</f>
        <v>0.25</v>
      </c>
      <c r="N1501" s="233">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25">
      <c r="A1502" s="76" t="str">
        <f>IF(ISBLANK(INDEX('Policy Characteristics'!A:A,MATCH($C1502,'Policy Characteristics'!$C:$C,0))),"",INDEX('Policy Characteristics'!A:A,MATCH($C1502,'Policy Characteristics'!$C:$C,0)))</f>
        <v>Industry</v>
      </c>
      <c r="B1502" s="228"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41" t="s">
        <v>44</v>
      </c>
      <c r="J1502" s="230"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33">
        <f>IF(ISBLANK(INDEX('Policy Characteristics'!F:F,MATCH($C1502,'Policy Characteristics'!$C:$C,0))),"",INDEX('Policy Characteristics'!F:F,MATCH($C1502,'Policy Characteristics'!$C:$C,0)))</f>
        <v>0</v>
      </c>
      <c r="M1502" s="233">
        <f>IF(ISBLANK(INDEX('Policy Characteristics'!G:G,MATCH($C1502,'Policy Characteristics'!$C:$C,0))),"",INDEX('Policy Characteristics'!G:G,MATCH($C1502,'Policy Characteristics'!$C:$C,0)))</f>
        <v>0.25</v>
      </c>
      <c r="N1502" s="233">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25">
      <c r="A1503" s="76" t="str">
        <f>IF(ISBLANK(INDEX('Policy Characteristics'!A:A,MATCH($C1503,'Policy Characteristics'!$C:$C,0))),"",INDEX('Policy Characteristics'!A:A,MATCH($C1503,'Policy Characteristics'!$C:$C,0)))</f>
        <v>Industry</v>
      </c>
      <c r="B1503" s="228"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41" t="s">
        <v>44</v>
      </c>
      <c r="J1503" s="230"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33">
        <f>IF(ISBLANK(INDEX('Policy Characteristics'!F:F,MATCH($C1503,'Policy Characteristics'!$C:$C,0))),"",INDEX('Policy Characteristics'!F:F,MATCH($C1503,'Policy Characteristics'!$C:$C,0)))</f>
        <v>0</v>
      </c>
      <c r="M1503" s="233">
        <f>IF(ISBLANK(INDEX('Policy Characteristics'!G:G,MATCH($C1503,'Policy Characteristics'!$C:$C,0))),"",INDEX('Policy Characteristics'!G:G,MATCH($C1503,'Policy Characteristics'!$C:$C,0)))</f>
        <v>0.25</v>
      </c>
      <c r="N1503" s="233">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25">
      <c r="A1504" s="76" t="str">
        <f>IF(ISBLANK(INDEX('Policy Characteristics'!A:A,MATCH($C1504,'Policy Characteristics'!$C:$C,0))),"",INDEX('Policy Characteristics'!A:A,MATCH($C1504,'Policy Characteristics'!$C:$C,0)))</f>
        <v>Industry</v>
      </c>
      <c r="B1504" s="228"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41" t="s">
        <v>43</v>
      </c>
      <c r="J1504" s="230"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33">
        <f>IF(ISBLANK(INDEX('Policy Characteristics'!F:F,MATCH($C1504,'Policy Characteristics'!$C:$C,0))),"",INDEX('Policy Characteristics'!F:F,MATCH($C1504,'Policy Characteristics'!$C:$C,0)))</f>
        <v>0</v>
      </c>
      <c r="M1504" s="233">
        <f>IF(ISBLANK(INDEX('Policy Characteristics'!G:G,MATCH($C1504,'Policy Characteristics'!$C:$C,0))),"",INDEX('Policy Characteristics'!G:G,MATCH($C1504,'Policy Characteristics'!$C:$C,0)))</f>
        <v>0.25</v>
      </c>
      <c r="N1504" s="233">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25">
      <c r="A1505" s="76" t="str">
        <f>IF(ISBLANK(INDEX('Policy Characteristics'!A:A,MATCH($C1505,'Policy Characteristics'!$C:$C,0))),"",INDEX('Policy Characteristics'!A:A,MATCH($C1505,'Policy Characteristics'!$C:$C,0)))</f>
        <v>Industry</v>
      </c>
      <c r="B1505" s="228"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41" t="s">
        <v>44</v>
      </c>
      <c r="J1505" s="230"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33">
        <f>IF(ISBLANK(INDEX('Policy Characteristics'!F:F,MATCH($C1505,'Policy Characteristics'!$C:$C,0))),"",INDEX('Policy Characteristics'!F:F,MATCH($C1505,'Policy Characteristics'!$C:$C,0)))</f>
        <v>0</v>
      </c>
      <c r="M1505" s="233">
        <f>IF(ISBLANK(INDEX('Policy Characteristics'!G:G,MATCH($C1505,'Policy Characteristics'!$C:$C,0))),"",INDEX('Policy Characteristics'!G:G,MATCH($C1505,'Policy Characteristics'!$C:$C,0)))</f>
        <v>0.25</v>
      </c>
      <c r="N1505" s="233">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25">
      <c r="A1506" s="76" t="str">
        <f>IF(ISBLANK(INDEX('Policy Characteristics'!A:A,MATCH($C1506,'Policy Characteristics'!$C:$C,0))),"",INDEX('Policy Characteristics'!A:A,MATCH($C1506,'Policy Characteristics'!$C:$C,0)))</f>
        <v>Industry</v>
      </c>
      <c r="B1506" s="228"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41" t="s">
        <v>43</v>
      </c>
      <c r="J1506" s="230"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33">
        <f>IF(ISBLANK(INDEX('Policy Characteristics'!F:F,MATCH($C1506,'Policy Characteristics'!$C:$C,0))),"",INDEX('Policy Characteristics'!F:F,MATCH($C1506,'Policy Characteristics'!$C:$C,0)))</f>
        <v>0</v>
      </c>
      <c r="M1506" s="233">
        <f>IF(ISBLANK(INDEX('Policy Characteristics'!G:G,MATCH($C1506,'Policy Characteristics'!$C:$C,0))),"",INDEX('Policy Characteristics'!G:G,MATCH($C1506,'Policy Characteristics'!$C:$C,0)))</f>
        <v>0.25</v>
      </c>
      <c r="N1506" s="233">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25">
      <c r="A1507" s="76" t="str">
        <f>IF(ISBLANK(INDEX('Policy Characteristics'!A:A,MATCH($C1507,'Policy Characteristics'!$C:$C,0))),"",INDEX('Policy Characteristics'!A:A,MATCH($C1507,'Policy Characteristics'!$C:$C,0)))</f>
        <v>Industry</v>
      </c>
      <c r="B1507" s="228"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41" t="s">
        <v>43</v>
      </c>
      <c r="J1507" s="230"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33">
        <f>IF(ISBLANK(INDEX('Policy Characteristics'!F:F,MATCH($C1507,'Policy Characteristics'!$C:$C,0))),"",INDEX('Policy Characteristics'!F:F,MATCH($C1507,'Policy Characteristics'!$C:$C,0)))</f>
        <v>0</v>
      </c>
      <c r="M1507" s="233">
        <f>IF(ISBLANK(INDEX('Policy Characteristics'!G:G,MATCH($C1507,'Policy Characteristics'!$C:$C,0))),"",INDEX('Policy Characteristics'!G:G,MATCH($C1507,'Policy Characteristics'!$C:$C,0)))</f>
        <v>0.25</v>
      </c>
      <c r="N1507" s="233">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25">
      <c r="A1508" s="76" t="str">
        <f>IF(ISBLANK(INDEX('Policy Characteristics'!A:A,MATCH($C1508,'Policy Characteristics'!$C:$C,0))),"",INDEX('Policy Characteristics'!A:A,MATCH($C1508,'Policy Characteristics'!$C:$C,0)))</f>
        <v>Industry</v>
      </c>
      <c r="B1508" s="228"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41" t="s">
        <v>43</v>
      </c>
      <c r="J1508" s="230"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33">
        <f>IF(ISBLANK(INDEX('Policy Characteristics'!F:F,MATCH($C1508,'Policy Characteristics'!$C:$C,0))),"",INDEX('Policy Characteristics'!F:F,MATCH($C1508,'Policy Characteristics'!$C:$C,0)))</f>
        <v>0</v>
      </c>
      <c r="M1508" s="233">
        <f>IF(ISBLANK(INDEX('Policy Characteristics'!G:G,MATCH($C1508,'Policy Characteristics'!$C:$C,0))),"",INDEX('Policy Characteristics'!G:G,MATCH($C1508,'Policy Characteristics'!$C:$C,0)))</f>
        <v>0.25</v>
      </c>
      <c r="N1508" s="233">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25">
      <c r="A1509" s="76" t="str">
        <f>IF(ISBLANK(INDEX('Policy Characteristics'!A:A,MATCH($C1509,'Policy Characteristics'!$C:$C,0))),"",INDEX('Policy Characteristics'!A:A,MATCH($C1509,'Policy Characteristics'!$C:$C,0)))</f>
        <v>Industry</v>
      </c>
      <c r="B1509" s="228"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41" t="s">
        <v>44</v>
      </c>
      <c r="J1509" s="230"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33">
        <f>IF(ISBLANK(INDEX('Policy Characteristics'!F:F,MATCH($C1509,'Policy Characteristics'!$C:$C,0))),"",INDEX('Policy Characteristics'!F:F,MATCH($C1509,'Policy Characteristics'!$C:$C,0)))</f>
        <v>0</v>
      </c>
      <c r="M1509" s="233">
        <f>IF(ISBLANK(INDEX('Policy Characteristics'!G:G,MATCH($C1509,'Policy Characteristics'!$C:$C,0))),"",INDEX('Policy Characteristics'!G:G,MATCH($C1509,'Policy Characteristics'!$C:$C,0)))</f>
        <v>0.25</v>
      </c>
      <c r="N1509" s="233">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25">
      <c r="A1510" s="76" t="str">
        <f>IF(ISBLANK(INDEX('Policy Characteristics'!A:A,MATCH($C1510,'Policy Characteristics'!$C:$C,0))),"",INDEX('Policy Characteristics'!A:A,MATCH($C1510,'Policy Characteristics'!$C:$C,0)))</f>
        <v>Industry</v>
      </c>
      <c r="B1510" s="228"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41" t="s">
        <v>43</v>
      </c>
      <c r="J1510" s="230"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33">
        <f>IF(ISBLANK(INDEX('Policy Characteristics'!F:F,MATCH($C1510,'Policy Characteristics'!$C:$C,0))),"",INDEX('Policy Characteristics'!F:F,MATCH($C1510,'Policy Characteristics'!$C:$C,0)))</f>
        <v>0</v>
      </c>
      <c r="M1510" s="233">
        <f>IF(ISBLANK(INDEX('Policy Characteristics'!G:G,MATCH($C1510,'Policy Characteristics'!$C:$C,0))),"",INDEX('Policy Characteristics'!G:G,MATCH($C1510,'Policy Characteristics'!$C:$C,0)))</f>
        <v>0.25</v>
      </c>
      <c r="N1510" s="233">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25">
      <c r="A1511" s="76" t="str">
        <f>IF(ISBLANK(INDEX('Policy Characteristics'!A:A,MATCH($C1511,'Policy Characteristics'!$C:$C,0))),"",INDEX('Policy Characteristics'!A:A,MATCH($C1511,'Policy Characteristics'!$C:$C,0)))</f>
        <v>Industry</v>
      </c>
      <c r="B1511" s="228"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41" t="s">
        <v>44</v>
      </c>
      <c r="J1511" s="230"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33">
        <f>IF(ISBLANK(INDEX('Policy Characteristics'!F:F,MATCH($C1511,'Policy Characteristics'!$C:$C,0))),"",INDEX('Policy Characteristics'!F:F,MATCH($C1511,'Policy Characteristics'!$C:$C,0)))</f>
        <v>0</v>
      </c>
      <c r="M1511" s="233">
        <f>IF(ISBLANK(INDEX('Policy Characteristics'!G:G,MATCH($C1511,'Policy Characteristics'!$C:$C,0))),"",INDEX('Policy Characteristics'!G:G,MATCH($C1511,'Policy Characteristics'!$C:$C,0)))</f>
        <v>0.25</v>
      </c>
      <c r="N1511" s="233">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25">
      <c r="A1512" s="76" t="str">
        <f>IF(ISBLANK(INDEX('Policy Characteristics'!A:A,MATCH($C1512,'Policy Characteristics'!$C:$C,0))),"",INDEX('Policy Characteristics'!A:A,MATCH($C1512,'Policy Characteristics'!$C:$C,0)))</f>
        <v>Industry</v>
      </c>
      <c r="B1512" s="228"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41" t="s">
        <v>44</v>
      </c>
      <c r="J1512" s="230"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33">
        <f>IF(ISBLANK(INDEX('Policy Characteristics'!F:F,MATCH($C1512,'Policy Characteristics'!$C:$C,0))),"",INDEX('Policy Characteristics'!F:F,MATCH($C1512,'Policy Characteristics'!$C:$C,0)))</f>
        <v>0</v>
      </c>
      <c r="M1512" s="233">
        <f>IF(ISBLANK(INDEX('Policy Characteristics'!G:G,MATCH($C1512,'Policy Characteristics'!$C:$C,0))),"",INDEX('Policy Characteristics'!G:G,MATCH($C1512,'Policy Characteristics'!$C:$C,0)))</f>
        <v>0.25</v>
      </c>
      <c r="N1512" s="233">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25">
      <c r="A1513" s="76" t="str">
        <f>IF(ISBLANK(INDEX('Policy Characteristics'!A:A,MATCH($C1513,'Policy Characteristics'!$C:$C,0))),"",INDEX('Policy Characteristics'!A:A,MATCH($C1513,'Policy Characteristics'!$C:$C,0)))</f>
        <v>Industry</v>
      </c>
      <c r="B1513" s="228"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41" t="s">
        <v>43</v>
      </c>
      <c r="J1513" s="230"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33">
        <f>IF(ISBLANK(INDEX('Policy Characteristics'!F:F,MATCH($C1513,'Policy Characteristics'!$C:$C,0))),"",INDEX('Policy Characteristics'!F:F,MATCH($C1513,'Policy Characteristics'!$C:$C,0)))</f>
        <v>0</v>
      </c>
      <c r="M1513" s="233">
        <f>IF(ISBLANK(INDEX('Policy Characteristics'!G:G,MATCH($C1513,'Policy Characteristics'!$C:$C,0))),"",INDEX('Policy Characteristics'!G:G,MATCH($C1513,'Policy Characteristics'!$C:$C,0)))</f>
        <v>0.25</v>
      </c>
      <c r="N1513" s="233">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25">
      <c r="A1514" s="76" t="str">
        <f>IF(ISBLANK(INDEX('Policy Characteristics'!A:A,MATCH($C1514,'Policy Characteristics'!$C:$C,0))),"",INDEX('Policy Characteristics'!A:A,MATCH($C1514,'Policy Characteristics'!$C:$C,0)))</f>
        <v>Industry</v>
      </c>
      <c r="B1514" s="228"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41" t="s">
        <v>43</v>
      </c>
      <c r="J1514" s="230"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33">
        <f>IF(ISBLANK(INDEX('Policy Characteristics'!F:F,MATCH($C1514,'Policy Characteristics'!$C:$C,0))),"",INDEX('Policy Characteristics'!F:F,MATCH($C1514,'Policy Characteristics'!$C:$C,0)))</f>
        <v>0</v>
      </c>
      <c r="M1514" s="233">
        <f>IF(ISBLANK(INDEX('Policy Characteristics'!G:G,MATCH($C1514,'Policy Characteristics'!$C:$C,0))),"",INDEX('Policy Characteristics'!G:G,MATCH($C1514,'Policy Characteristics'!$C:$C,0)))</f>
        <v>0.25</v>
      </c>
      <c r="N1514" s="233">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25">
      <c r="A1515" s="76" t="str">
        <f>IF(ISBLANK(INDEX('Policy Characteristics'!A:A,MATCH($C1515,'Policy Characteristics'!$C:$C,0))),"",INDEX('Policy Characteristics'!A:A,MATCH($C1515,'Policy Characteristics'!$C:$C,0)))</f>
        <v>Industry</v>
      </c>
      <c r="B1515" s="228"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41" t="s">
        <v>44</v>
      </c>
      <c r="J1515" s="230"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33">
        <f>IF(ISBLANK(INDEX('Policy Characteristics'!F:F,MATCH($C1515,'Policy Characteristics'!$C:$C,0))),"",INDEX('Policy Characteristics'!F:F,MATCH($C1515,'Policy Characteristics'!$C:$C,0)))</f>
        <v>0</v>
      </c>
      <c r="M1515" s="233">
        <f>IF(ISBLANK(INDEX('Policy Characteristics'!G:G,MATCH($C1515,'Policy Characteristics'!$C:$C,0))),"",INDEX('Policy Characteristics'!G:G,MATCH($C1515,'Policy Characteristics'!$C:$C,0)))</f>
        <v>0.25</v>
      </c>
      <c r="N1515" s="233">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25">
      <c r="A1516" s="76" t="str">
        <f>IF(ISBLANK(INDEX('Policy Characteristics'!A:A,MATCH($C1516,'Policy Characteristics'!$C:$C,0))),"",INDEX('Policy Characteristics'!A:A,MATCH($C1516,'Policy Characteristics'!$C:$C,0)))</f>
        <v>Industry</v>
      </c>
      <c r="B1516" s="228"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41" t="s">
        <v>43</v>
      </c>
      <c r="J1516" s="230"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33">
        <f>IF(ISBLANK(INDEX('Policy Characteristics'!F:F,MATCH($C1516,'Policy Characteristics'!$C:$C,0))),"",INDEX('Policy Characteristics'!F:F,MATCH($C1516,'Policy Characteristics'!$C:$C,0)))</f>
        <v>0</v>
      </c>
      <c r="M1516" s="233">
        <f>IF(ISBLANK(INDEX('Policy Characteristics'!G:G,MATCH($C1516,'Policy Characteristics'!$C:$C,0))),"",INDEX('Policy Characteristics'!G:G,MATCH($C1516,'Policy Characteristics'!$C:$C,0)))</f>
        <v>0.25</v>
      </c>
      <c r="N1516" s="233">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25">
      <c r="A1517" s="76" t="str">
        <f>IF(ISBLANK(INDEX('Policy Characteristics'!A:A,MATCH($C1517,'Policy Characteristics'!$C:$C,0))),"",INDEX('Policy Characteristics'!A:A,MATCH($C1517,'Policy Characteristics'!$C:$C,0)))</f>
        <v>Industry</v>
      </c>
      <c r="B1517" s="228"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41" t="s">
        <v>43</v>
      </c>
      <c r="J1517" s="230"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33">
        <f>IF(ISBLANK(INDEX('Policy Characteristics'!F:F,MATCH($C1517,'Policy Characteristics'!$C:$C,0))),"",INDEX('Policy Characteristics'!F:F,MATCH($C1517,'Policy Characteristics'!$C:$C,0)))</f>
        <v>0</v>
      </c>
      <c r="M1517" s="233">
        <f>IF(ISBLANK(INDEX('Policy Characteristics'!G:G,MATCH($C1517,'Policy Characteristics'!$C:$C,0))),"",INDEX('Policy Characteristics'!G:G,MATCH($C1517,'Policy Characteristics'!$C:$C,0)))</f>
        <v>0.25</v>
      </c>
      <c r="N1517" s="233">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25">
      <c r="A1518" s="76" t="str">
        <f>IF(ISBLANK(INDEX('Policy Characteristics'!A:A,MATCH($C1518,'Policy Characteristics'!$C:$C,0))),"",INDEX('Policy Characteristics'!A:A,MATCH($C1518,'Policy Characteristics'!$C:$C,0)))</f>
        <v>Industry</v>
      </c>
      <c r="B1518" s="228"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41" t="s">
        <v>43</v>
      </c>
      <c r="J1518" s="230"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33">
        <f>IF(ISBLANK(INDEX('Policy Characteristics'!F:F,MATCH($C1518,'Policy Characteristics'!$C:$C,0))),"",INDEX('Policy Characteristics'!F:F,MATCH($C1518,'Policy Characteristics'!$C:$C,0)))</f>
        <v>0</v>
      </c>
      <c r="M1518" s="233">
        <f>IF(ISBLANK(INDEX('Policy Characteristics'!G:G,MATCH($C1518,'Policy Characteristics'!$C:$C,0))),"",INDEX('Policy Characteristics'!G:G,MATCH($C1518,'Policy Characteristics'!$C:$C,0)))</f>
        <v>0.25</v>
      </c>
      <c r="N1518" s="233">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25">
      <c r="A1519" s="76" t="str">
        <f>IF(ISBLANK(INDEX('Policy Characteristics'!A:A,MATCH($C1519,'Policy Characteristics'!$C:$C,0))),"",INDEX('Policy Characteristics'!A:A,MATCH($C1519,'Policy Characteristics'!$C:$C,0)))</f>
        <v>Industry</v>
      </c>
      <c r="B1519" s="228"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41" t="s">
        <v>44</v>
      </c>
      <c r="J1519" s="230"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33">
        <f>IF(ISBLANK(INDEX('Policy Characteristics'!F:F,MATCH($C1519,'Policy Characteristics'!$C:$C,0))),"",INDEX('Policy Characteristics'!F:F,MATCH($C1519,'Policy Characteristics'!$C:$C,0)))</f>
        <v>0</v>
      </c>
      <c r="M1519" s="233">
        <f>IF(ISBLANK(INDEX('Policy Characteristics'!G:G,MATCH($C1519,'Policy Characteristics'!$C:$C,0))),"",INDEX('Policy Characteristics'!G:G,MATCH($C1519,'Policy Characteristics'!$C:$C,0)))</f>
        <v>0.25</v>
      </c>
      <c r="N1519" s="233">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25">
      <c r="A1520" s="76" t="str">
        <f>IF(ISBLANK(INDEX('Policy Characteristics'!A:A,MATCH($C1520,'Policy Characteristics'!$C:$C,0))),"",INDEX('Policy Characteristics'!A:A,MATCH($C1520,'Policy Characteristics'!$C:$C,0)))</f>
        <v>Industry</v>
      </c>
      <c r="B1520" s="228"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41" t="s">
        <v>43</v>
      </c>
      <c r="J1520" s="230"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33">
        <f>IF(ISBLANK(INDEX('Policy Characteristics'!F:F,MATCH($C1520,'Policy Characteristics'!$C:$C,0))),"",INDEX('Policy Characteristics'!F:F,MATCH($C1520,'Policy Characteristics'!$C:$C,0)))</f>
        <v>0</v>
      </c>
      <c r="M1520" s="233">
        <f>IF(ISBLANK(INDEX('Policy Characteristics'!G:G,MATCH($C1520,'Policy Characteristics'!$C:$C,0))),"",INDEX('Policy Characteristics'!G:G,MATCH($C1520,'Policy Characteristics'!$C:$C,0)))</f>
        <v>0.25</v>
      </c>
      <c r="N1520" s="233">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25">
      <c r="A1521" s="76" t="str">
        <f>IF(ISBLANK(INDEX('Policy Characteristics'!A:A,MATCH($C1521,'Policy Characteristics'!$C:$C,0))),"",INDEX('Policy Characteristics'!A:A,MATCH($C1521,'Policy Characteristics'!$C:$C,0)))</f>
        <v>Industry</v>
      </c>
      <c r="B1521" s="228"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41" t="s">
        <v>44</v>
      </c>
      <c r="J1521" s="230"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33">
        <f>IF(ISBLANK(INDEX('Policy Characteristics'!F:F,MATCH($C1521,'Policy Characteristics'!$C:$C,0))),"",INDEX('Policy Characteristics'!F:F,MATCH($C1521,'Policy Characteristics'!$C:$C,0)))</f>
        <v>0</v>
      </c>
      <c r="M1521" s="233">
        <f>IF(ISBLANK(INDEX('Policy Characteristics'!G:G,MATCH($C1521,'Policy Characteristics'!$C:$C,0))),"",INDEX('Policy Characteristics'!G:G,MATCH($C1521,'Policy Characteristics'!$C:$C,0)))</f>
        <v>0.25</v>
      </c>
      <c r="N1521" s="233">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25">
      <c r="A1522" s="76" t="str">
        <f>IF(ISBLANK(INDEX('Policy Characteristics'!A:A,MATCH($C1522,'Policy Characteristics'!$C:$C,0))),"",INDEX('Policy Characteristics'!A:A,MATCH($C1522,'Policy Characteristics'!$C:$C,0)))</f>
        <v>Industry</v>
      </c>
      <c r="B1522" s="228"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41" t="s">
        <v>44</v>
      </c>
      <c r="J1522" s="230"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33">
        <f>IF(ISBLANK(INDEX('Policy Characteristics'!F:F,MATCH($C1522,'Policy Characteristics'!$C:$C,0))),"",INDEX('Policy Characteristics'!F:F,MATCH($C1522,'Policy Characteristics'!$C:$C,0)))</f>
        <v>0</v>
      </c>
      <c r="M1522" s="233">
        <f>IF(ISBLANK(INDEX('Policy Characteristics'!G:G,MATCH($C1522,'Policy Characteristics'!$C:$C,0))),"",INDEX('Policy Characteristics'!G:G,MATCH($C1522,'Policy Characteristics'!$C:$C,0)))</f>
        <v>0.25</v>
      </c>
      <c r="N1522" s="233">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25">
      <c r="A1523" s="76" t="str">
        <f>IF(ISBLANK(INDEX('Policy Characteristics'!A:A,MATCH($C1523,'Policy Characteristics'!$C:$C,0))),"",INDEX('Policy Characteristics'!A:A,MATCH($C1523,'Policy Characteristics'!$C:$C,0)))</f>
        <v>Industry</v>
      </c>
      <c r="B1523" s="228"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41" t="s">
        <v>43</v>
      </c>
      <c r="J1523" s="230"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33">
        <f>IF(ISBLANK(INDEX('Policy Characteristics'!F:F,MATCH($C1523,'Policy Characteristics'!$C:$C,0))),"",INDEX('Policy Characteristics'!F:F,MATCH($C1523,'Policy Characteristics'!$C:$C,0)))</f>
        <v>0</v>
      </c>
      <c r="M1523" s="233">
        <f>IF(ISBLANK(INDEX('Policy Characteristics'!G:G,MATCH($C1523,'Policy Characteristics'!$C:$C,0))),"",INDEX('Policy Characteristics'!G:G,MATCH($C1523,'Policy Characteristics'!$C:$C,0)))</f>
        <v>0.25</v>
      </c>
      <c r="N1523" s="233">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25">
      <c r="A1524" s="76" t="str">
        <f>IF(ISBLANK(INDEX('Policy Characteristics'!A:A,MATCH($C1524,'Policy Characteristics'!$C:$C,0))),"",INDEX('Policy Characteristics'!A:A,MATCH($C1524,'Policy Characteristics'!$C:$C,0)))</f>
        <v>Industry</v>
      </c>
      <c r="B1524" s="228"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41" t="s">
        <v>43</v>
      </c>
      <c r="J1524" s="230"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33">
        <f>IF(ISBLANK(INDEX('Policy Characteristics'!F:F,MATCH($C1524,'Policy Characteristics'!$C:$C,0))),"",INDEX('Policy Characteristics'!F:F,MATCH($C1524,'Policy Characteristics'!$C:$C,0)))</f>
        <v>0</v>
      </c>
      <c r="M1524" s="233">
        <f>IF(ISBLANK(INDEX('Policy Characteristics'!G:G,MATCH($C1524,'Policy Characteristics'!$C:$C,0))),"",INDEX('Policy Characteristics'!G:G,MATCH($C1524,'Policy Characteristics'!$C:$C,0)))</f>
        <v>0.25</v>
      </c>
      <c r="N1524" s="233">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25">
      <c r="A1525" s="76" t="str">
        <f>IF(ISBLANK(INDEX('Policy Characteristics'!A:A,MATCH($C1525,'Policy Characteristics'!$C:$C,0))),"",INDEX('Policy Characteristics'!A:A,MATCH($C1525,'Policy Characteristics'!$C:$C,0)))</f>
        <v>Industry</v>
      </c>
      <c r="B1525" s="228"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41" t="s">
        <v>44</v>
      </c>
      <c r="J1525" s="230"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33">
        <f>IF(ISBLANK(INDEX('Policy Characteristics'!F:F,MATCH($C1525,'Policy Characteristics'!$C:$C,0))),"",INDEX('Policy Characteristics'!F:F,MATCH($C1525,'Policy Characteristics'!$C:$C,0)))</f>
        <v>0</v>
      </c>
      <c r="M1525" s="233">
        <f>IF(ISBLANK(INDEX('Policy Characteristics'!G:G,MATCH($C1525,'Policy Characteristics'!$C:$C,0))),"",INDEX('Policy Characteristics'!G:G,MATCH($C1525,'Policy Characteristics'!$C:$C,0)))</f>
        <v>0.25</v>
      </c>
      <c r="N1525" s="233">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25">
      <c r="A1526" s="76" t="str">
        <f>IF(ISBLANK(INDEX('Policy Characteristics'!A:A,MATCH($C1526,'Policy Characteristics'!$C:$C,0))),"",INDEX('Policy Characteristics'!A:A,MATCH($C1526,'Policy Characteristics'!$C:$C,0)))</f>
        <v>Industry</v>
      </c>
      <c r="B1526" s="228"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41" t="s">
        <v>43</v>
      </c>
      <c r="J1526" s="230"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33">
        <f>IF(ISBLANK(INDEX('Policy Characteristics'!F:F,MATCH($C1526,'Policy Characteristics'!$C:$C,0))),"",INDEX('Policy Characteristics'!F:F,MATCH($C1526,'Policy Characteristics'!$C:$C,0)))</f>
        <v>0</v>
      </c>
      <c r="M1526" s="233">
        <f>IF(ISBLANK(INDEX('Policy Characteristics'!G:G,MATCH($C1526,'Policy Characteristics'!$C:$C,0))),"",INDEX('Policy Characteristics'!G:G,MATCH($C1526,'Policy Characteristics'!$C:$C,0)))</f>
        <v>0.25</v>
      </c>
      <c r="N1526" s="233">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25">
      <c r="A1527" s="76" t="str">
        <f>IF(ISBLANK(INDEX('Policy Characteristics'!A:A,MATCH($C1527,'Policy Characteristics'!$C:$C,0))),"",INDEX('Policy Characteristics'!A:A,MATCH($C1527,'Policy Characteristics'!$C:$C,0)))</f>
        <v>Industry</v>
      </c>
      <c r="B1527" s="228"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41" t="s">
        <v>43</v>
      </c>
      <c r="J1527" s="230"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33">
        <f>IF(ISBLANK(INDEX('Policy Characteristics'!F:F,MATCH($C1527,'Policy Characteristics'!$C:$C,0))),"",INDEX('Policy Characteristics'!F:F,MATCH($C1527,'Policy Characteristics'!$C:$C,0)))</f>
        <v>0</v>
      </c>
      <c r="M1527" s="233">
        <f>IF(ISBLANK(INDEX('Policy Characteristics'!G:G,MATCH($C1527,'Policy Characteristics'!$C:$C,0))),"",INDEX('Policy Characteristics'!G:G,MATCH($C1527,'Policy Characteristics'!$C:$C,0)))</f>
        <v>0.25</v>
      </c>
      <c r="N1527" s="233">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25">
      <c r="A1528" s="76" t="str">
        <f>IF(ISBLANK(INDEX('Policy Characteristics'!A:A,MATCH($C1528,'Policy Characteristics'!$C:$C,0))),"",INDEX('Policy Characteristics'!A:A,MATCH($C1528,'Policy Characteristics'!$C:$C,0)))</f>
        <v>Industry</v>
      </c>
      <c r="B1528" s="228"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41" t="s">
        <v>43</v>
      </c>
      <c r="J1528" s="230"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33">
        <f>IF(ISBLANK(INDEX('Policy Characteristics'!F:F,MATCH($C1528,'Policy Characteristics'!$C:$C,0))),"",INDEX('Policy Characteristics'!F:F,MATCH($C1528,'Policy Characteristics'!$C:$C,0)))</f>
        <v>0</v>
      </c>
      <c r="M1528" s="233">
        <f>IF(ISBLANK(INDEX('Policy Characteristics'!G:G,MATCH($C1528,'Policy Characteristics'!$C:$C,0))),"",INDEX('Policy Characteristics'!G:G,MATCH($C1528,'Policy Characteristics'!$C:$C,0)))</f>
        <v>0.25</v>
      </c>
      <c r="N1528" s="233">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25">
      <c r="A1529" s="76" t="str">
        <f>IF(ISBLANK(INDEX('Policy Characteristics'!A:A,MATCH($C1529,'Policy Characteristics'!$C:$C,0))),"",INDEX('Policy Characteristics'!A:A,MATCH($C1529,'Policy Characteristics'!$C:$C,0)))</f>
        <v>Industry</v>
      </c>
      <c r="B1529" s="228"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41" t="s">
        <v>44</v>
      </c>
      <c r="J1529" s="230"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33">
        <f>IF(ISBLANK(INDEX('Policy Characteristics'!F:F,MATCH($C1529,'Policy Characteristics'!$C:$C,0))),"",INDEX('Policy Characteristics'!F:F,MATCH($C1529,'Policy Characteristics'!$C:$C,0)))</f>
        <v>0</v>
      </c>
      <c r="M1529" s="233">
        <f>IF(ISBLANK(INDEX('Policy Characteristics'!G:G,MATCH($C1529,'Policy Characteristics'!$C:$C,0))),"",INDEX('Policy Characteristics'!G:G,MATCH($C1529,'Policy Characteristics'!$C:$C,0)))</f>
        <v>0.25</v>
      </c>
      <c r="N1529" s="233">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25">
      <c r="A1530" s="76" t="str">
        <f>IF(ISBLANK(INDEX('Policy Characteristics'!A:A,MATCH($C1530,'Policy Characteristics'!$C:$C,0))),"",INDEX('Policy Characteristics'!A:A,MATCH($C1530,'Policy Characteristics'!$C:$C,0)))</f>
        <v>Industry</v>
      </c>
      <c r="B1530" s="228"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41" t="s">
        <v>43</v>
      </c>
      <c r="J1530" s="230"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33">
        <f>IF(ISBLANK(INDEX('Policy Characteristics'!F:F,MATCH($C1530,'Policy Characteristics'!$C:$C,0))),"",INDEX('Policy Characteristics'!F:F,MATCH($C1530,'Policy Characteristics'!$C:$C,0)))</f>
        <v>0</v>
      </c>
      <c r="M1530" s="233">
        <f>IF(ISBLANK(INDEX('Policy Characteristics'!G:G,MATCH($C1530,'Policy Characteristics'!$C:$C,0))),"",INDEX('Policy Characteristics'!G:G,MATCH($C1530,'Policy Characteristics'!$C:$C,0)))</f>
        <v>0.25</v>
      </c>
      <c r="N1530" s="233">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25">
      <c r="A1531" s="76" t="str">
        <f>IF(ISBLANK(INDEX('Policy Characteristics'!A:A,MATCH($C1531,'Policy Characteristics'!$C:$C,0))),"",INDEX('Policy Characteristics'!A:A,MATCH($C1531,'Policy Characteristics'!$C:$C,0)))</f>
        <v>Industry</v>
      </c>
      <c r="B1531" s="228"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41" t="s">
        <v>44</v>
      </c>
      <c r="J1531" s="230"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33">
        <f>IF(ISBLANK(INDEX('Policy Characteristics'!F:F,MATCH($C1531,'Policy Characteristics'!$C:$C,0))),"",INDEX('Policy Characteristics'!F:F,MATCH($C1531,'Policy Characteristics'!$C:$C,0)))</f>
        <v>0</v>
      </c>
      <c r="M1531" s="233">
        <f>IF(ISBLANK(INDEX('Policy Characteristics'!G:G,MATCH($C1531,'Policy Characteristics'!$C:$C,0))),"",INDEX('Policy Characteristics'!G:G,MATCH($C1531,'Policy Characteristics'!$C:$C,0)))</f>
        <v>0.25</v>
      </c>
      <c r="N1531" s="233">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25">
      <c r="A1532" s="76" t="str">
        <f>IF(ISBLANK(INDEX('Policy Characteristics'!A:A,MATCH($C1532,'Policy Characteristics'!$C:$C,0))),"",INDEX('Policy Characteristics'!A:A,MATCH($C1532,'Policy Characteristics'!$C:$C,0)))</f>
        <v>Industry</v>
      </c>
      <c r="B1532" s="228"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41" t="s">
        <v>44</v>
      </c>
      <c r="J1532" s="230"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33">
        <f>IF(ISBLANK(INDEX('Policy Characteristics'!F:F,MATCH($C1532,'Policy Characteristics'!$C:$C,0))),"",INDEX('Policy Characteristics'!F:F,MATCH($C1532,'Policy Characteristics'!$C:$C,0)))</f>
        <v>0</v>
      </c>
      <c r="M1532" s="233">
        <f>IF(ISBLANK(INDEX('Policy Characteristics'!G:G,MATCH($C1532,'Policy Characteristics'!$C:$C,0))),"",INDEX('Policy Characteristics'!G:G,MATCH($C1532,'Policy Characteristics'!$C:$C,0)))</f>
        <v>0.25</v>
      </c>
      <c r="N1532" s="233">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25">
      <c r="A1533" s="76" t="str">
        <f>IF(ISBLANK(INDEX('Policy Characteristics'!A:A,MATCH($C1533,'Policy Characteristics'!$C:$C,0))),"",INDEX('Policy Characteristics'!A:A,MATCH($C1533,'Policy Characteristics'!$C:$C,0)))</f>
        <v>Industry</v>
      </c>
      <c r="B1533" s="228"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41" t="s">
        <v>43</v>
      </c>
      <c r="J1533" s="230"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33">
        <f>IF(ISBLANK(INDEX('Policy Characteristics'!F:F,MATCH($C1533,'Policy Characteristics'!$C:$C,0))),"",INDEX('Policy Characteristics'!F:F,MATCH($C1533,'Policy Characteristics'!$C:$C,0)))</f>
        <v>0</v>
      </c>
      <c r="M1533" s="233">
        <f>IF(ISBLANK(INDEX('Policy Characteristics'!G:G,MATCH($C1533,'Policy Characteristics'!$C:$C,0))),"",INDEX('Policy Characteristics'!G:G,MATCH($C1533,'Policy Characteristics'!$C:$C,0)))</f>
        <v>0.25</v>
      </c>
      <c r="N1533" s="233">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25">
      <c r="A1534" s="76" t="str">
        <f>IF(ISBLANK(INDEX('Policy Characteristics'!A:A,MATCH($C1534,'Policy Characteristics'!$C:$C,0))),"",INDEX('Policy Characteristics'!A:A,MATCH($C1534,'Policy Characteristics'!$C:$C,0)))</f>
        <v>Industry</v>
      </c>
      <c r="B1534" s="228"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41" t="s">
        <v>43</v>
      </c>
      <c r="J1534" s="230"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33">
        <f>IF(ISBLANK(INDEX('Policy Characteristics'!F:F,MATCH($C1534,'Policy Characteristics'!$C:$C,0))),"",INDEX('Policy Characteristics'!F:F,MATCH($C1534,'Policy Characteristics'!$C:$C,0)))</f>
        <v>0</v>
      </c>
      <c r="M1534" s="233">
        <f>IF(ISBLANK(INDEX('Policy Characteristics'!G:G,MATCH($C1534,'Policy Characteristics'!$C:$C,0))),"",INDEX('Policy Characteristics'!G:G,MATCH($C1534,'Policy Characteristics'!$C:$C,0)))</f>
        <v>0.25</v>
      </c>
      <c r="N1534" s="233">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25">
      <c r="A1535" s="76" t="str">
        <f>IF(ISBLANK(INDEX('Policy Characteristics'!A:A,MATCH($C1535,'Policy Characteristics'!$C:$C,0))),"",INDEX('Policy Characteristics'!A:A,MATCH($C1535,'Policy Characteristics'!$C:$C,0)))</f>
        <v>Industry</v>
      </c>
      <c r="B1535" s="228"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41" t="s">
        <v>44</v>
      </c>
      <c r="J1535" s="230"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33">
        <f>IF(ISBLANK(INDEX('Policy Characteristics'!F:F,MATCH($C1535,'Policy Characteristics'!$C:$C,0))),"",INDEX('Policy Characteristics'!F:F,MATCH($C1535,'Policy Characteristics'!$C:$C,0)))</f>
        <v>0</v>
      </c>
      <c r="M1535" s="233">
        <f>IF(ISBLANK(INDEX('Policy Characteristics'!G:G,MATCH($C1535,'Policy Characteristics'!$C:$C,0))),"",INDEX('Policy Characteristics'!G:G,MATCH($C1535,'Policy Characteristics'!$C:$C,0)))</f>
        <v>0.25</v>
      </c>
      <c r="N1535" s="233">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25">
      <c r="A1536" s="76" t="str">
        <f>IF(ISBLANK(INDEX('Policy Characteristics'!A:A,MATCH($C1536,'Policy Characteristics'!$C:$C,0))),"",INDEX('Policy Characteristics'!A:A,MATCH($C1536,'Policy Characteristics'!$C:$C,0)))</f>
        <v>Industry</v>
      </c>
      <c r="B1536" s="228"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29" t="s">
        <v>44</v>
      </c>
      <c r="J1536" s="230"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33">
        <f>IF(ISBLANK(INDEX('Policy Characteristics'!F:F,MATCH($C1536,'Policy Characteristics'!$C:$C,0))),"",INDEX('Policy Characteristics'!F:F,MATCH($C1536,'Policy Characteristics'!$C:$C,0)))</f>
        <v>0</v>
      </c>
      <c r="M1536" s="233">
        <f>IF(ISBLANK(INDEX('Policy Characteristics'!G:G,MATCH($C1536,'Policy Characteristics'!$C:$C,0))),"",INDEX('Policy Characteristics'!G:G,MATCH($C1536,'Policy Characteristics'!$C:$C,0)))</f>
        <v>0.25</v>
      </c>
      <c r="N1536" s="233">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25">
      <c r="A1537" s="76" t="str">
        <f>IF(ISBLANK(INDEX('Policy Characteristics'!A:A,MATCH($C1537,'Policy Characteristics'!$C:$C,0))),"",INDEX('Policy Characteristics'!A:A,MATCH($C1537,'Policy Characteristics'!$C:$C,0)))</f>
        <v>Industry</v>
      </c>
      <c r="B1537" s="228"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41" t="s">
        <v>44</v>
      </c>
      <c r="J1537" s="230"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33">
        <f>IF(ISBLANK(INDEX('Policy Characteristics'!F:F,MATCH($C1537,'Policy Characteristics'!$C:$C,0))),"",INDEX('Policy Characteristics'!F:F,MATCH($C1537,'Policy Characteristics'!$C:$C,0)))</f>
        <v>0</v>
      </c>
      <c r="M1537" s="233">
        <f>IF(ISBLANK(INDEX('Policy Characteristics'!G:G,MATCH($C1537,'Policy Characteristics'!$C:$C,0))),"",INDEX('Policy Characteristics'!G:G,MATCH($C1537,'Policy Characteristics'!$C:$C,0)))</f>
        <v>0.25</v>
      </c>
      <c r="N1537" s="233">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25">
      <c r="A1538" s="76" t="str">
        <f>IF(ISBLANK(INDEX('Policy Characteristics'!A:A,MATCH($C1538,'Policy Characteristics'!$C:$C,0))),"",INDEX('Policy Characteristics'!A:A,MATCH($C1538,'Policy Characteristics'!$C:$C,0)))</f>
        <v>Industry</v>
      </c>
      <c r="B1538" s="228"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41" t="s">
        <v>43</v>
      </c>
      <c r="J1538" s="230"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33">
        <f>IF(ISBLANK(INDEX('Policy Characteristics'!F:F,MATCH($C1538,'Policy Characteristics'!$C:$C,0))),"",INDEX('Policy Characteristics'!F:F,MATCH($C1538,'Policy Characteristics'!$C:$C,0)))</f>
        <v>0</v>
      </c>
      <c r="M1538" s="233">
        <f>IF(ISBLANK(INDEX('Policy Characteristics'!G:G,MATCH($C1538,'Policy Characteristics'!$C:$C,0))),"",INDEX('Policy Characteristics'!G:G,MATCH($C1538,'Policy Characteristics'!$C:$C,0)))</f>
        <v>0.25</v>
      </c>
      <c r="N1538" s="233">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25">
      <c r="A1539" s="76" t="str">
        <f>IF(ISBLANK(INDEX('Policy Characteristics'!A:A,MATCH($C1539,'Policy Characteristics'!$C:$C,0))),"",INDEX('Policy Characteristics'!A:A,MATCH($C1539,'Policy Characteristics'!$C:$C,0)))</f>
        <v>Industry</v>
      </c>
      <c r="B1539" s="228"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41" t="s">
        <v>44</v>
      </c>
      <c r="J1539" s="230"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33">
        <f>IF(ISBLANK(INDEX('Policy Characteristics'!F:F,MATCH($C1539,'Policy Characteristics'!$C:$C,0))),"",INDEX('Policy Characteristics'!F:F,MATCH($C1539,'Policy Characteristics'!$C:$C,0)))</f>
        <v>0</v>
      </c>
      <c r="M1539" s="233">
        <f>IF(ISBLANK(INDEX('Policy Characteristics'!G:G,MATCH($C1539,'Policy Characteristics'!$C:$C,0))),"",INDEX('Policy Characteristics'!G:G,MATCH($C1539,'Policy Characteristics'!$C:$C,0)))</f>
        <v>0.25</v>
      </c>
      <c r="N1539" s="233">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25">
      <c r="A1540" s="76" t="str">
        <f>IF(ISBLANK(INDEX('Policy Characteristics'!A:A,MATCH($C1540,'Policy Characteristics'!$C:$C,0))),"",INDEX('Policy Characteristics'!A:A,MATCH($C1540,'Policy Characteristics'!$C:$C,0)))</f>
        <v>Industry</v>
      </c>
      <c r="B1540" s="228"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41" t="s">
        <v>44</v>
      </c>
      <c r="J1540" s="230"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33">
        <f>IF(ISBLANK(INDEX('Policy Characteristics'!F:F,MATCH($C1540,'Policy Characteristics'!$C:$C,0))),"",INDEX('Policy Characteristics'!F:F,MATCH($C1540,'Policy Characteristics'!$C:$C,0)))</f>
        <v>0</v>
      </c>
      <c r="M1540" s="233">
        <f>IF(ISBLANK(INDEX('Policy Characteristics'!G:G,MATCH($C1540,'Policy Characteristics'!$C:$C,0))),"",INDEX('Policy Characteristics'!G:G,MATCH($C1540,'Policy Characteristics'!$C:$C,0)))</f>
        <v>0.25</v>
      </c>
      <c r="N1540" s="233">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25">
      <c r="A1541" s="76" t="str">
        <f>IF(ISBLANK(INDEX('Policy Characteristics'!A:A,MATCH($C1541,'Policy Characteristics'!$C:$C,0))),"",INDEX('Policy Characteristics'!A:A,MATCH($C1541,'Policy Characteristics'!$C:$C,0)))</f>
        <v>Industry</v>
      </c>
      <c r="B1541" s="228"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41" t="s">
        <v>44</v>
      </c>
      <c r="J1541" s="230"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33">
        <f>IF(ISBLANK(INDEX('Policy Characteristics'!F:F,MATCH($C1541,'Policy Characteristics'!$C:$C,0))),"",INDEX('Policy Characteristics'!F:F,MATCH($C1541,'Policy Characteristics'!$C:$C,0)))</f>
        <v>0</v>
      </c>
      <c r="M1541" s="233">
        <f>IF(ISBLANK(INDEX('Policy Characteristics'!G:G,MATCH($C1541,'Policy Characteristics'!$C:$C,0))),"",INDEX('Policy Characteristics'!G:G,MATCH($C1541,'Policy Characteristics'!$C:$C,0)))</f>
        <v>0.25</v>
      </c>
      <c r="N1541" s="233">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25">
      <c r="A1542" s="76" t="str">
        <f>IF(ISBLANK(INDEX('Policy Characteristics'!A:A,MATCH($C1542,'Policy Characteristics'!$C:$C,0))),"",INDEX('Policy Characteristics'!A:A,MATCH($C1542,'Policy Characteristics'!$C:$C,0)))</f>
        <v>Industry</v>
      </c>
      <c r="B1542" s="228"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41" t="s">
        <v>44</v>
      </c>
      <c r="J1542" s="230"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33">
        <f>IF(ISBLANK(INDEX('Policy Characteristics'!F:F,MATCH($C1542,'Policy Characteristics'!$C:$C,0))),"",INDEX('Policy Characteristics'!F:F,MATCH($C1542,'Policy Characteristics'!$C:$C,0)))</f>
        <v>0</v>
      </c>
      <c r="M1542" s="233">
        <f>IF(ISBLANK(INDEX('Policy Characteristics'!G:G,MATCH($C1542,'Policy Characteristics'!$C:$C,0))),"",INDEX('Policy Characteristics'!G:G,MATCH($C1542,'Policy Characteristics'!$C:$C,0)))</f>
        <v>0.25</v>
      </c>
      <c r="N1542" s="233">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25">
      <c r="A1543" s="76" t="str">
        <f>IF(ISBLANK(INDEX('Policy Characteristics'!A:A,MATCH($C1543,'Policy Characteristics'!$C:$C,0))),"",INDEX('Policy Characteristics'!A:A,MATCH($C1543,'Policy Characteristics'!$C:$C,0)))</f>
        <v>Industry</v>
      </c>
      <c r="B1543" s="228"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41" t="s">
        <v>44</v>
      </c>
      <c r="J1543" s="230"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33">
        <f>IF(ISBLANK(INDEX('Policy Characteristics'!F:F,MATCH($C1543,'Policy Characteristics'!$C:$C,0))),"",INDEX('Policy Characteristics'!F:F,MATCH($C1543,'Policy Characteristics'!$C:$C,0)))</f>
        <v>0</v>
      </c>
      <c r="M1543" s="233">
        <f>IF(ISBLANK(INDEX('Policy Characteristics'!G:G,MATCH($C1543,'Policy Characteristics'!$C:$C,0))),"",INDEX('Policy Characteristics'!G:G,MATCH($C1543,'Policy Characteristics'!$C:$C,0)))</f>
        <v>0.25</v>
      </c>
      <c r="N1543" s="233">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25">
      <c r="A1544" s="76" t="str">
        <f>IF(ISBLANK(INDEX('Policy Characteristics'!A:A,MATCH($C1544,'Policy Characteristics'!$C:$C,0))),"",INDEX('Policy Characteristics'!A:A,MATCH($C1544,'Policy Characteristics'!$C:$C,0)))</f>
        <v>Industry</v>
      </c>
      <c r="B1544" s="228"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41" t="s">
        <v>44</v>
      </c>
      <c r="J1544" s="230"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33">
        <f>IF(ISBLANK(INDEX('Policy Characteristics'!F:F,MATCH($C1544,'Policy Characteristics'!$C:$C,0))),"",INDEX('Policy Characteristics'!F:F,MATCH($C1544,'Policy Characteristics'!$C:$C,0)))</f>
        <v>0</v>
      </c>
      <c r="M1544" s="233">
        <f>IF(ISBLANK(INDEX('Policy Characteristics'!G:G,MATCH($C1544,'Policy Characteristics'!$C:$C,0))),"",INDEX('Policy Characteristics'!G:G,MATCH($C1544,'Policy Characteristics'!$C:$C,0)))</f>
        <v>0.25</v>
      </c>
      <c r="N1544" s="233">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25">
      <c r="A1545" s="76" t="str">
        <f>IF(ISBLANK(INDEX('Policy Characteristics'!A:A,MATCH($C1545,'Policy Characteristics'!$C:$C,0))),"",INDEX('Policy Characteristics'!A:A,MATCH($C1545,'Policy Characteristics'!$C:$C,0)))</f>
        <v>Industry</v>
      </c>
      <c r="B1545" s="228"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41" t="s">
        <v>44</v>
      </c>
      <c r="J1545" s="230"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33">
        <f>IF(ISBLANK(INDEX('Policy Characteristics'!F:F,MATCH($C1545,'Policy Characteristics'!$C:$C,0))),"",INDEX('Policy Characteristics'!F:F,MATCH($C1545,'Policy Characteristics'!$C:$C,0)))</f>
        <v>0</v>
      </c>
      <c r="M1545" s="233">
        <f>IF(ISBLANK(INDEX('Policy Characteristics'!G:G,MATCH($C1545,'Policy Characteristics'!$C:$C,0))),"",INDEX('Policy Characteristics'!G:G,MATCH($C1545,'Policy Characteristics'!$C:$C,0)))</f>
        <v>0.25</v>
      </c>
      <c r="N1545" s="233">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25">
      <c r="A1546" s="76" t="str">
        <f>IF(ISBLANK(INDEX('Policy Characteristics'!A:A,MATCH($C1546,'Policy Characteristics'!$C:$C,0))),"",INDEX('Policy Characteristics'!A:A,MATCH($C1546,'Policy Characteristics'!$C:$C,0)))</f>
        <v>Industry</v>
      </c>
      <c r="B1546" s="228"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41" t="s">
        <v>43</v>
      </c>
      <c r="J1546" s="230"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33">
        <f>IF(ISBLANK(INDEX('Policy Characteristics'!F:F,MATCH($C1546,'Policy Characteristics'!$C:$C,0))),"",INDEX('Policy Characteristics'!F:F,MATCH($C1546,'Policy Characteristics'!$C:$C,0)))</f>
        <v>0</v>
      </c>
      <c r="M1546" s="233">
        <f>IF(ISBLANK(INDEX('Policy Characteristics'!G:G,MATCH($C1546,'Policy Characteristics'!$C:$C,0))),"",INDEX('Policy Characteristics'!G:G,MATCH($C1546,'Policy Characteristics'!$C:$C,0)))</f>
        <v>0.25</v>
      </c>
      <c r="N1546" s="233">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25">
      <c r="A1547" s="76" t="str">
        <f>IF(ISBLANK(INDEX('Policy Characteristics'!A:A,MATCH($C1547,'Policy Characteristics'!$C:$C,0))),"",INDEX('Policy Characteristics'!A:A,MATCH($C1547,'Policy Characteristics'!$C:$C,0)))</f>
        <v>Industry</v>
      </c>
      <c r="B1547" s="228"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41" t="s">
        <v>44</v>
      </c>
      <c r="J1547" s="230"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33">
        <f>IF(ISBLANK(INDEX('Policy Characteristics'!F:F,MATCH($C1547,'Policy Characteristics'!$C:$C,0))),"",INDEX('Policy Characteristics'!F:F,MATCH($C1547,'Policy Characteristics'!$C:$C,0)))</f>
        <v>0</v>
      </c>
      <c r="M1547" s="233">
        <f>IF(ISBLANK(INDEX('Policy Characteristics'!G:G,MATCH($C1547,'Policy Characteristics'!$C:$C,0))),"",INDEX('Policy Characteristics'!G:G,MATCH($C1547,'Policy Characteristics'!$C:$C,0)))</f>
        <v>0.25</v>
      </c>
      <c r="N1547" s="233">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25">
      <c r="A1548" s="76" t="str">
        <f>IF(ISBLANK(INDEX('Policy Characteristics'!A:A,MATCH($C1548,'Policy Characteristics'!$C:$C,0))),"",INDEX('Policy Characteristics'!A:A,MATCH($C1548,'Policy Characteristics'!$C:$C,0)))</f>
        <v>Industry</v>
      </c>
      <c r="B1548" s="228"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41" t="s">
        <v>44</v>
      </c>
      <c r="J1548" s="230"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33">
        <f>IF(ISBLANK(INDEX('Policy Characteristics'!F:F,MATCH($C1548,'Policy Characteristics'!$C:$C,0))),"",INDEX('Policy Characteristics'!F:F,MATCH($C1548,'Policy Characteristics'!$C:$C,0)))</f>
        <v>0</v>
      </c>
      <c r="M1548" s="233">
        <f>IF(ISBLANK(INDEX('Policy Characteristics'!G:G,MATCH($C1548,'Policy Characteristics'!$C:$C,0))),"",INDEX('Policy Characteristics'!G:G,MATCH($C1548,'Policy Characteristics'!$C:$C,0)))</f>
        <v>0.25</v>
      </c>
      <c r="N1548" s="233">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25">
      <c r="A1549" s="76" t="str">
        <f>IF(ISBLANK(INDEX('Policy Characteristics'!A:A,MATCH($C1549,'Policy Characteristics'!$C:$C,0))),"",INDEX('Policy Characteristics'!A:A,MATCH($C1549,'Policy Characteristics'!$C:$C,0)))</f>
        <v>Industry</v>
      </c>
      <c r="B1549" s="228"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41" t="s">
        <v>44</v>
      </c>
      <c r="J1549" s="230"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33">
        <f>IF(ISBLANK(INDEX('Policy Characteristics'!F:F,MATCH($C1549,'Policy Characteristics'!$C:$C,0))),"",INDEX('Policy Characteristics'!F:F,MATCH($C1549,'Policy Characteristics'!$C:$C,0)))</f>
        <v>0</v>
      </c>
      <c r="M1549" s="233">
        <f>IF(ISBLANK(INDEX('Policy Characteristics'!G:G,MATCH($C1549,'Policy Characteristics'!$C:$C,0))),"",INDEX('Policy Characteristics'!G:G,MATCH($C1549,'Policy Characteristics'!$C:$C,0)))</f>
        <v>0.25</v>
      </c>
      <c r="N1549" s="233">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25">
      <c r="A1550" s="76" t="str">
        <f>IF(ISBLANK(INDEX('Policy Characteristics'!A:A,MATCH($C1550,'Policy Characteristics'!$C:$C,0))),"",INDEX('Policy Characteristics'!A:A,MATCH($C1550,'Policy Characteristics'!$C:$C,0)))</f>
        <v>Industry</v>
      </c>
      <c r="B1550" s="228"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41" t="s">
        <v>44</v>
      </c>
      <c r="J1550" s="230"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33">
        <f>IF(ISBLANK(INDEX('Policy Characteristics'!F:F,MATCH($C1550,'Policy Characteristics'!$C:$C,0))),"",INDEX('Policy Characteristics'!F:F,MATCH($C1550,'Policy Characteristics'!$C:$C,0)))</f>
        <v>0</v>
      </c>
      <c r="M1550" s="233">
        <f>IF(ISBLANK(INDEX('Policy Characteristics'!G:G,MATCH($C1550,'Policy Characteristics'!$C:$C,0))),"",INDEX('Policy Characteristics'!G:G,MATCH($C1550,'Policy Characteristics'!$C:$C,0)))</f>
        <v>0.25</v>
      </c>
      <c r="N1550" s="233">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25">
      <c r="A1551" s="76" t="str">
        <f>IF(ISBLANK(INDEX('Policy Characteristics'!A:A,MATCH($C1551,'Policy Characteristics'!$C:$C,0))),"",INDEX('Policy Characteristics'!A:A,MATCH($C1551,'Policy Characteristics'!$C:$C,0)))</f>
        <v>Industry</v>
      </c>
      <c r="B1551" s="228"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41" t="s">
        <v>44</v>
      </c>
      <c r="J1551" s="230"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33">
        <f>IF(ISBLANK(INDEX('Policy Characteristics'!F:F,MATCH($C1551,'Policy Characteristics'!$C:$C,0))),"",INDEX('Policy Characteristics'!F:F,MATCH($C1551,'Policy Characteristics'!$C:$C,0)))</f>
        <v>0</v>
      </c>
      <c r="M1551" s="233">
        <f>IF(ISBLANK(INDEX('Policy Characteristics'!G:G,MATCH($C1551,'Policy Characteristics'!$C:$C,0))),"",INDEX('Policy Characteristics'!G:G,MATCH($C1551,'Policy Characteristics'!$C:$C,0)))</f>
        <v>0.25</v>
      </c>
      <c r="N1551" s="233">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25">
      <c r="A1552" s="76" t="str">
        <f>IF(ISBLANK(INDEX('Policy Characteristics'!A:A,MATCH($C1552,'Policy Characteristics'!$C:$C,0))),"",INDEX('Policy Characteristics'!A:A,MATCH($C1552,'Policy Characteristics'!$C:$C,0)))</f>
        <v>Industry</v>
      </c>
      <c r="B1552" s="228"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41" t="s">
        <v>44</v>
      </c>
      <c r="J1552" s="230"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33">
        <f>IF(ISBLANK(INDEX('Policy Characteristics'!F:F,MATCH($C1552,'Policy Characteristics'!$C:$C,0))),"",INDEX('Policy Characteristics'!F:F,MATCH($C1552,'Policy Characteristics'!$C:$C,0)))</f>
        <v>0</v>
      </c>
      <c r="M1552" s="233">
        <f>IF(ISBLANK(INDEX('Policy Characteristics'!G:G,MATCH($C1552,'Policy Characteristics'!$C:$C,0))),"",INDEX('Policy Characteristics'!G:G,MATCH($C1552,'Policy Characteristics'!$C:$C,0)))</f>
        <v>0.25</v>
      </c>
      <c r="N1552" s="233">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25">
      <c r="A1553" s="76" t="str">
        <f>IF(ISBLANK(INDEX('Policy Characteristics'!A:A,MATCH($C1553,'Policy Characteristics'!$C:$C,0))),"",INDEX('Policy Characteristics'!A:A,MATCH($C1553,'Policy Characteristics'!$C:$C,0)))</f>
        <v>Industry</v>
      </c>
      <c r="B1553" s="228"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41" t="s">
        <v>44</v>
      </c>
      <c r="J1553" s="230"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33">
        <f>IF(ISBLANK(INDEX('Policy Characteristics'!F:F,MATCH($C1553,'Policy Characteristics'!$C:$C,0))),"",INDEX('Policy Characteristics'!F:F,MATCH($C1553,'Policy Characteristics'!$C:$C,0)))</f>
        <v>0</v>
      </c>
      <c r="M1553" s="233">
        <f>IF(ISBLANK(INDEX('Policy Characteristics'!G:G,MATCH($C1553,'Policy Characteristics'!$C:$C,0))),"",INDEX('Policy Characteristics'!G:G,MATCH($C1553,'Policy Characteristics'!$C:$C,0)))</f>
        <v>0.25</v>
      </c>
      <c r="N1553" s="233">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25">
      <c r="A1554" s="76" t="str">
        <f>IF(ISBLANK(INDEX('Policy Characteristics'!A:A,MATCH($C1554,'Policy Characteristics'!$C:$C,0))),"",INDEX('Policy Characteristics'!A:A,MATCH($C1554,'Policy Characteristics'!$C:$C,0)))</f>
        <v>Industry</v>
      </c>
      <c r="B1554" s="228"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41" t="s">
        <v>44</v>
      </c>
      <c r="J1554" s="230"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33">
        <f>IF(ISBLANK(INDEX('Policy Characteristics'!F:F,MATCH($C1554,'Policy Characteristics'!$C:$C,0))),"",INDEX('Policy Characteristics'!F:F,MATCH($C1554,'Policy Characteristics'!$C:$C,0)))</f>
        <v>0</v>
      </c>
      <c r="M1554" s="233">
        <f>IF(ISBLANK(INDEX('Policy Characteristics'!G:G,MATCH($C1554,'Policy Characteristics'!$C:$C,0))),"",INDEX('Policy Characteristics'!G:G,MATCH($C1554,'Policy Characteristics'!$C:$C,0)))</f>
        <v>0.25</v>
      </c>
      <c r="N1554" s="233">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25">
      <c r="A1555" s="76" t="str">
        <f>IF(ISBLANK(INDEX('Policy Characteristics'!A:A,MATCH($C1555,'Policy Characteristics'!$C:$C,0))),"",INDEX('Policy Characteristics'!A:A,MATCH($C1555,'Policy Characteristics'!$C:$C,0)))</f>
        <v>Industry</v>
      </c>
      <c r="B1555" s="228"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41" t="s">
        <v>44</v>
      </c>
      <c r="J1555" s="230"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33">
        <f>IF(ISBLANK(INDEX('Policy Characteristics'!F:F,MATCH($C1555,'Policy Characteristics'!$C:$C,0))),"",INDEX('Policy Characteristics'!F:F,MATCH($C1555,'Policy Characteristics'!$C:$C,0)))</f>
        <v>0</v>
      </c>
      <c r="M1555" s="233">
        <f>IF(ISBLANK(INDEX('Policy Characteristics'!G:G,MATCH($C1555,'Policy Characteristics'!$C:$C,0))),"",INDEX('Policy Characteristics'!G:G,MATCH($C1555,'Policy Characteristics'!$C:$C,0)))</f>
        <v>0.25</v>
      </c>
      <c r="N1555" s="233">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25">
      <c r="A1556" s="76" t="str">
        <f>IF(ISBLANK(INDEX('Policy Characteristics'!A:A,MATCH($C1556,'Policy Characteristics'!$C:$C,0))),"",INDEX('Policy Characteristics'!A:A,MATCH($C1556,'Policy Characteristics'!$C:$C,0)))</f>
        <v>Industry</v>
      </c>
      <c r="B1556" s="228"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41" t="s">
        <v>43</v>
      </c>
      <c r="J1556" s="230"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33">
        <f>IF(ISBLANK(INDEX('Policy Characteristics'!F:F,MATCH($C1556,'Policy Characteristics'!$C:$C,0))),"",INDEX('Policy Characteristics'!F:F,MATCH($C1556,'Policy Characteristics'!$C:$C,0)))</f>
        <v>0</v>
      </c>
      <c r="M1556" s="233">
        <f>IF(ISBLANK(INDEX('Policy Characteristics'!G:G,MATCH($C1556,'Policy Characteristics'!$C:$C,0))),"",INDEX('Policy Characteristics'!G:G,MATCH($C1556,'Policy Characteristics'!$C:$C,0)))</f>
        <v>0.25</v>
      </c>
      <c r="N1556" s="233">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25">
      <c r="A1557" s="76" t="str">
        <f>IF(ISBLANK(INDEX('Policy Characteristics'!A:A,MATCH($C1557,'Policy Characteristics'!$C:$C,0))),"",INDEX('Policy Characteristics'!A:A,MATCH($C1557,'Policy Characteristics'!$C:$C,0)))</f>
        <v>Industry</v>
      </c>
      <c r="B1557" s="228"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41" t="s">
        <v>44</v>
      </c>
      <c r="J1557" s="230"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33">
        <f>IF(ISBLANK(INDEX('Policy Characteristics'!F:F,MATCH($C1557,'Policy Characteristics'!$C:$C,0))),"",INDEX('Policy Characteristics'!F:F,MATCH($C1557,'Policy Characteristics'!$C:$C,0)))</f>
        <v>0</v>
      </c>
      <c r="M1557" s="233">
        <f>IF(ISBLANK(INDEX('Policy Characteristics'!G:G,MATCH($C1557,'Policy Characteristics'!$C:$C,0))),"",INDEX('Policy Characteristics'!G:G,MATCH($C1557,'Policy Characteristics'!$C:$C,0)))</f>
        <v>0.25</v>
      </c>
      <c r="N1557" s="233">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25">
      <c r="A1558" s="76" t="str">
        <f>IF(ISBLANK(INDEX('Policy Characteristics'!A:A,MATCH($C1558,'Policy Characteristics'!$C:$C,0))),"",INDEX('Policy Characteristics'!A:A,MATCH($C1558,'Policy Characteristics'!$C:$C,0)))</f>
        <v>Industry</v>
      </c>
      <c r="B1558" s="228"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41" t="s">
        <v>43</v>
      </c>
      <c r="J1558" s="230"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33">
        <f>IF(ISBLANK(INDEX('Policy Characteristics'!F:F,MATCH($C1558,'Policy Characteristics'!$C:$C,0))),"",INDEX('Policy Characteristics'!F:F,MATCH($C1558,'Policy Characteristics'!$C:$C,0)))</f>
        <v>0</v>
      </c>
      <c r="M1558" s="233">
        <f>IF(ISBLANK(INDEX('Policy Characteristics'!G:G,MATCH($C1558,'Policy Characteristics'!$C:$C,0))),"",INDEX('Policy Characteristics'!G:G,MATCH($C1558,'Policy Characteristics'!$C:$C,0)))</f>
        <v>0.25</v>
      </c>
      <c r="N1558" s="233">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25">
      <c r="A1559" s="76" t="str">
        <f>IF(ISBLANK(INDEX('Policy Characteristics'!A:A,MATCH($C1559,'Policy Characteristics'!$C:$C,0))),"",INDEX('Policy Characteristics'!A:A,MATCH($C1559,'Policy Characteristics'!$C:$C,0)))</f>
        <v>Industry</v>
      </c>
      <c r="B1559" s="228"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41" t="s">
        <v>44</v>
      </c>
      <c r="J1559" s="230"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33">
        <f>IF(ISBLANK(INDEX('Policy Characteristics'!F:F,MATCH($C1559,'Policy Characteristics'!$C:$C,0))),"",INDEX('Policy Characteristics'!F:F,MATCH($C1559,'Policy Characteristics'!$C:$C,0)))</f>
        <v>0</v>
      </c>
      <c r="M1559" s="233">
        <f>IF(ISBLANK(INDEX('Policy Characteristics'!G:G,MATCH($C1559,'Policy Characteristics'!$C:$C,0))),"",INDEX('Policy Characteristics'!G:G,MATCH($C1559,'Policy Characteristics'!$C:$C,0)))</f>
        <v>0.25</v>
      </c>
      <c r="N1559" s="233">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25">
      <c r="A1560" s="76" t="str">
        <f>IF(ISBLANK(INDEX('Policy Characteristics'!A:A,MATCH($C1560,'Policy Characteristics'!$C:$C,0))),"",INDEX('Policy Characteristics'!A:A,MATCH($C1560,'Policy Characteristics'!$C:$C,0)))</f>
        <v>Industry</v>
      </c>
      <c r="B1560" s="228"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41" t="s">
        <v>43</v>
      </c>
      <c r="J1560" s="230"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33">
        <f>IF(ISBLANK(INDEX('Policy Characteristics'!F:F,MATCH($C1560,'Policy Characteristics'!$C:$C,0))),"",INDEX('Policy Characteristics'!F:F,MATCH($C1560,'Policy Characteristics'!$C:$C,0)))</f>
        <v>0</v>
      </c>
      <c r="M1560" s="233">
        <f>IF(ISBLANK(INDEX('Policy Characteristics'!G:G,MATCH($C1560,'Policy Characteristics'!$C:$C,0))),"",INDEX('Policy Characteristics'!G:G,MATCH($C1560,'Policy Characteristics'!$C:$C,0)))</f>
        <v>0.25</v>
      </c>
      <c r="N1560" s="233">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25">
      <c r="A1561" s="76" t="str">
        <f>IF(ISBLANK(INDEX('Policy Characteristics'!A:A,MATCH($C1561,'Policy Characteristics'!$C:$C,0))),"",INDEX('Policy Characteristics'!A:A,MATCH($C1561,'Policy Characteristics'!$C:$C,0)))</f>
        <v>Industry</v>
      </c>
      <c r="B1561" s="228"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41" t="s">
        <v>44</v>
      </c>
      <c r="J1561" s="230"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33">
        <f>IF(ISBLANK(INDEX('Policy Characteristics'!F:F,MATCH($C1561,'Policy Characteristics'!$C:$C,0))),"",INDEX('Policy Characteristics'!F:F,MATCH($C1561,'Policy Characteristics'!$C:$C,0)))</f>
        <v>0</v>
      </c>
      <c r="M1561" s="233">
        <f>IF(ISBLANK(INDEX('Policy Characteristics'!G:G,MATCH($C1561,'Policy Characteristics'!$C:$C,0))),"",INDEX('Policy Characteristics'!G:G,MATCH($C1561,'Policy Characteristics'!$C:$C,0)))</f>
        <v>0.25</v>
      </c>
      <c r="N1561" s="233">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25">
      <c r="A1562" s="76" t="str">
        <f>IF(ISBLANK(INDEX('Policy Characteristics'!A:A,MATCH($C1562,'Policy Characteristics'!$C:$C,0))),"",INDEX('Policy Characteristics'!A:A,MATCH($C1562,'Policy Characteristics'!$C:$C,0)))</f>
        <v>Industry</v>
      </c>
      <c r="B1562" s="228"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41" t="s">
        <v>44</v>
      </c>
      <c r="J1562" s="230"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33">
        <f>IF(ISBLANK(INDEX('Policy Characteristics'!F:F,MATCH($C1562,'Policy Characteristics'!$C:$C,0))),"",INDEX('Policy Characteristics'!F:F,MATCH($C1562,'Policy Characteristics'!$C:$C,0)))</f>
        <v>0</v>
      </c>
      <c r="M1562" s="233">
        <f>IF(ISBLANK(INDEX('Policy Characteristics'!G:G,MATCH($C1562,'Policy Characteristics'!$C:$C,0))),"",INDEX('Policy Characteristics'!G:G,MATCH($C1562,'Policy Characteristics'!$C:$C,0)))</f>
        <v>0.25</v>
      </c>
      <c r="N1562" s="233">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25">
      <c r="A1563" s="76" t="str">
        <f>IF(ISBLANK(INDEX('Policy Characteristics'!A:A,MATCH($C1563,'Policy Characteristics'!$C:$C,0))),"",INDEX('Policy Characteristics'!A:A,MATCH($C1563,'Policy Characteristics'!$C:$C,0)))</f>
        <v>Industry</v>
      </c>
      <c r="B1563" s="228"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41" t="s">
        <v>43</v>
      </c>
      <c r="J1563" s="230"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33">
        <f>IF(ISBLANK(INDEX('Policy Characteristics'!F:F,MATCH($C1563,'Policy Characteristics'!$C:$C,0))),"",INDEX('Policy Characteristics'!F:F,MATCH($C1563,'Policy Characteristics'!$C:$C,0)))</f>
        <v>0</v>
      </c>
      <c r="M1563" s="233">
        <f>IF(ISBLANK(INDEX('Policy Characteristics'!G:G,MATCH($C1563,'Policy Characteristics'!$C:$C,0))),"",INDEX('Policy Characteristics'!G:G,MATCH($C1563,'Policy Characteristics'!$C:$C,0)))</f>
        <v>0.25</v>
      </c>
      <c r="N1563" s="233">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25">
      <c r="A1564" s="76" t="str">
        <f>IF(ISBLANK(INDEX('Policy Characteristics'!A:A,MATCH($C1564,'Policy Characteristics'!$C:$C,0))),"",INDEX('Policy Characteristics'!A:A,MATCH($C1564,'Policy Characteristics'!$C:$C,0)))</f>
        <v>Industry</v>
      </c>
      <c r="B1564" s="228"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41" t="s">
        <v>43</v>
      </c>
      <c r="J1564" s="230"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33">
        <f>IF(ISBLANK(INDEX('Policy Characteristics'!F:F,MATCH($C1564,'Policy Characteristics'!$C:$C,0))),"",INDEX('Policy Characteristics'!F:F,MATCH($C1564,'Policy Characteristics'!$C:$C,0)))</f>
        <v>0</v>
      </c>
      <c r="M1564" s="233">
        <f>IF(ISBLANK(INDEX('Policy Characteristics'!G:G,MATCH($C1564,'Policy Characteristics'!$C:$C,0))),"",INDEX('Policy Characteristics'!G:G,MATCH($C1564,'Policy Characteristics'!$C:$C,0)))</f>
        <v>0.25</v>
      </c>
      <c r="N1564" s="233">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25">
      <c r="A1565" s="76" t="str">
        <f>IF(ISBLANK(INDEX('Policy Characteristics'!A:A,MATCH($C1565,'Policy Characteristics'!$C:$C,0))),"",INDEX('Policy Characteristics'!A:A,MATCH($C1565,'Policy Characteristics'!$C:$C,0)))</f>
        <v>Industry</v>
      </c>
      <c r="B1565" s="228"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41" t="s">
        <v>44</v>
      </c>
      <c r="J1565" s="230"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33">
        <f>IF(ISBLANK(INDEX('Policy Characteristics'!F:F,MATCH($C1565,'Policy Characteristics'!$C:$C,0))),"",INDEX('Policy Characteristics'!F:F,MATCH($C1565,'Policy Characteristics'!$C:$C,0)))</f>
        <v>0</v>
      </c>
      <c r="M1565" s="233">
        <f>IF(ISBLANK(INDEX('Policy Characteristics'!G:G,MATCH($C1565,'Policy Characteristics'!$C:$C,0))),"",INDEX('Policy Characteristics'!G:G,MATCH($C1565,'Policy Characteristics'!$C:$C,0)))</f>
        <v>0.25</v>
      </c>
      <c r="N1565" s="233">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25">
      <c r="A1566" s="76" t="str">
        <f>IF(ISBLANK(INDEX('Policy Characteristics'!A:A,MATCH($C1566,'Policy Characteristics'!$C:$C,0))),"",INDEX('Policy Characteristics'!A:A,MATCH($C1566,'Policy Characteristics'!$C:$C,0)))</f>
        <v>Industry</v>
      </c>
      <c r="B1566" s="228"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41" t="s">
        <v>43</v>
      </c>
      <c r="J1566" s="230"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33">
        <f>IF(ISBLANK(INDEX('Policy Characteristics'!F:F,MATCH($C1566,'Policy Characteristics'!$C:$C,0))),"",INDEX('Policy Characteristics'!F:F,MATCH($C1566,'Policy Characteristics'!$C:$C,0)))</f>
        <v>0</v>
      </c>
      <c r="M1566" s="233">
        <f>IF(ISBLANK(INDEX('Policy Characteristics'!G:G,MATCH($C1566,'Policy Characteristics'!$C:$C,0))),"",INDEX('Policy Characteristics'!G:G,MATCH($C1566,'Policy Characteristics'!$C:$C,0)))</f>
        <v>1</v>
      </c>
      <c r="N1566" s="233">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25">
      <c r="A1567" s="76" t="str">
        <f>IF(ISBLANK(INDEX('Policy Characteristics'!A:A,MATCH($C1567,'Policy Characteristics'!$C:$C,0))),"",INDEX('Policy Characteristics'!A:A,MATCH($C1567,'Policy Characteristics'!$C:$C,0)))</f>
        <v>Industry</v>
      </c>
      <c r="B1567" s="228"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41" t="s">
        <v>43</v>
      </c>
      <c r="J1567" s="230"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33">
        <f>IF(ISBLANK(INDEX('Policy Characteristics'!F:F,MATCH($C1567,'Policy Characteristics'!$C:$C,0))),"",INDEX('Policy Characteristics'!F:F,MATCH($C1567,'Policy Characteristics'!$C:$C,0)))</f>
        <v>0</v>
      </c>
      <c r="M1567" s="233">
        <f>IF(ISBLANK(INDEX('Policy Characteristics'!G:G,MATCH($C1567,'Policy Characteristics'!$C:$C,0))),"",INDEX('Policy Characteristics'!G:G,MATCH($C1567,'Policy Characteristics'!$C:$C,0)))</f>
        <v>1</v>
      </c>
      <c r="N1567" s="233">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25">
      <c r="A1568" s="76" t="str">
        <f>IF(ISBLANK(INDEX('Policy Characteristics'!A:A,MATCH($C1568,'Policy Characteristics'!$C:$C,0))),"",INDEX('Policy Characteristics'!A:A,MATCH($C1568,'Policy Characteristics'!$C:$C,0)))</f>
        <v>Industry</v>
      </c>
      <c r="B1568" s="228"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41" t="s">
        <v>43</v>
      </c>
      <c r="J1568" s="230"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33">
        <f>IF(ISBLANK(INDEX('Policy Characteristics'!F:F,MATCH($C1568,'Policy Characteristics'!$C:$C,0))),"",INDEX('Policy Characteristics'!F:F,MATCH($C1568,'Policy Characteristics'!$C:$C,0)))</f>
        <v>0</v>
      </c>
      <c r="M1568" s="233">
        <f>IF(ISBLANK(INDEX('Policy Characteristics'!G:G,MATCH($C1568,'Policy Characteristics'!$C:$C,0))),"",INDEX('Policy Characteristics'!G:G,MATCH($C1568,'Policy Characteristics'!$C:$C,0)))</f>
        <v>1</v>
      </c>
      <c r="N1568" s="233">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25">
      <c r="A1569" s="76" t="str">
        <f>IF(ISBLANK(INDEX('Policy Characteristics'!A:A,MATCH($C1569,'Policy Characteristics'!$C:$C,0))),"",INDEX('Policy Characteristics'!A:A,MATCH($C1569,'Policy Characteristics'!$C:$C,0)))</f>
        <v>Industry</v>
      </c>
      <c r="B1569" s="228"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41" t="s">
        <v>43</v>
      </c>
      <c r="J1569" s="230"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33">
        <f>IF(ISBLANK(INDEX('Policy Characteristics'!F:F,MATCH($C1569,'Policy Characteristics'!$C:$C,0))),"",INDEX('Policy Characteristics'!F:F,MATCH($C1569,'Policy Characteristics'!$C:$C,0)))</f>
        <v>0</v>
      </c>
      <c r="M1569" s="233">
        <f>IF(ISBLANK(INDEX('Policy Characteristics'!G:G,MATCH($C1569,'Policy Characteristics'!$C:$C,0))),"",INDEX('Policy Characteristics'!G:G,MATCH($C1569,'Policy Characteristics'!$C:$C,0)))</f>
        <v>1</v>
      </c>
      <c r="N1569" s="233">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5">
      <c r="A1570" s="76" t="str">
        <f>IF(ISBLANK(INDEX('Policy Characteristics'!A:A,MATCH($C1570,'Policy Characteristics'!$C:$C,0))),"",INDEX('Policy Characteristics'!A:A,MATCH($C1570,'Policy Characteristics'!$C:$C,0)))</f>
        <v>Industry</v>
      </c>
      <c r="B1570" s="228"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41" t="s">
        <v>43</v>
      </c>
      <c r="J1570" s="230"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33">
        <f>IF(ISBLANK(INDEX('Policy Characteristics'!F:F,MATCH($C1570,'Policy Characteristics'!$C:$C,0))),"",INDEX('Policy Characteristics'!F:F,MATCH($C1570,'Policy Characteristics'!$C:$C,0)))</f>
        <v>0</v>
      </c>
      <c r="M1570" s="233">
        <f>IF(ISBLANK(INDEX('Policy Characteristics'!G:G,MATCH($C1570,'Policy Characteristics'!$C:$C,0))),"",INDEX('Policy Characteristics'!G:G,MATCH($C1570,'Policy Characteristics'!$C:$C,0)))</f>
        <v>1</v>
      </c>
      <c r="N1570" s="233">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5">
      <c r="A1571" s="76" t="str">
        <f>IF(ISBLANK(INDEX('Policy Characteristics'!A:A,MATCH($C1571,'Policy Characteristics'!$C:$C,0))),"",INDEX('Policy Characteristics'!A:A,MATCH($C1571,'Policy Characteristics'!$C:$C,0)))</f>
        <v>Industry</v>
      </c>
      <c r="B1571" s="228"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41" t="s">
        <v>43</v>
      </c>
      <c r="J1571" s="230"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33">
        <f>IF(ISBLANK(INDEX('Policy Characteristics'!F:F,MATCH($C1571,'Policy Characteristics'!$C:$C,0))),"",INDEX('Policy Characteristics'!F:F,MATCH($C1571,'Policy Characteristics'!$C:$C,0)))</f>
        <v>0</v>
      </c>
      <c r="M1571" s="233">
        <f>IF(ISBLANK(INDEX('Policy Characteristics'!G:G,MATCH($C1571,'Policy Characteristics'!$C:$C,0))),"",INDEX('Policy Characteristics'!G:G,MATCH($C1571,'Policy Characteristics'!$C:$C,0)))</f>
        <v>1</v>
      </c>
      <c r="N1571" s="233">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5">
      <c r="A1572" s="76" t="str">
        <f>IF(ISBLANK(INDEX('Policy Characteristics'!A:A,MATCH($C1572,'Policy Characteristics'!$C:$C,0))),"",INDEX('Policy Characteristics'!A:A,MATCH($C1572,'Policy Characteristics'!$C:$C,0)))</f>
        <v>Industry</v>
      </c>
      <c r="B1572" s="228"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41" t="s">
        <v>43</v>
      </c>
      <c r="J1572" s="230"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33">
        <f>IF(ISBLANK(INDEX('Policy Characteristics'!F:F,MATCH($C1572,'Policy Characteristics'!$C:$C,0))),"",INDEX('Policy Characteristics'!F:F,MATCH($C1572,'Policy Characteristics'!$C:$C,0)))</f>
        <v>0</v>
      </c>
      <c r="M1572" s="233">
        <f>IF(ISBLANK(INDEX('Policy Characteristics'!G:G,MATCH($C1572,'Policy Characteristics'!$C:$C,0))),"",INDEX('Policy Characteristics'!G:G,MATCH($C1572,'Policy Characteristics'!$C:$C,0)))</f>
        <v>1</v>
      </c>
      <c r="N1572" s="233">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5">
      <c r="A1573" s="76" t="str">
        <f>IF(ISBLANK(INDEX('Policy Characteristics'!A:A,MATCH($C1573,'Policy Characteristics'!$C:$C,0))),"",INDEX('Policy Characteristics'!A:A,MATCH($C1573,'Policy Characteristics'!$C:$C,0)))</f>
        <v>Industry</v>
      </c>
      <c r="B1573" s="228"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41" t="s">
        <v>43</v>
      </c>
      <c r="J1573" s="230"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33">
        <f>IF(ISBLANK(INDEX('Policy Characteristics'!F:F,MATCH($C1573,'Policy Characteristics'!$C:$C,0))),"",INDEX('Policy Characteristics'!F:F,MATCH($C1573,'Policy Characteristics'!$C:$C,0)))</f>
        <v>0</v>
      </c>
      <c r="M1573" s="233">
        <f>IF(ISBLANK(INDEX('Policy Characteristics'!G:G,MATCH($C1573,'Policy Characteristics'!$C:$C,0))),"",INDEX('Policy Characteristics'!G:G,MATCH($C1573,'Policy Characteristics'!$C:$C,0)))</f>
        <v>1</v>
      </c>
      <c r="N1573" s="233">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5">
      <c r="A1574" s="76" t="str">
        <f>IF(ISBLANK(INDEX('Policy Characteristics'!A:A,MATCH($C1574,'Policy Characteristics'!$C:$C,0))),"",INDEX('Policy Characteristics'!A:A,MATCH($C1574,'Policy Characteristics'!$C:$C,0)))</f>
        <v>Industry</v>
      </c>
      <c r="B1574" s="228"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41" t="s">
        <v>43</v>
      </c>
      <c r="J1574" s="230"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33">
        <f>IF(ISBLANK(INDEX('Policy Characteristics'!F:F,MATCH($C1574,'Policy Characteristics'!$C:$C,0))),"",INDEX('Policy Characteristics'!F:F,MATCH($C1574,'Policy Characteristics'!$C:$C,0)))</f>
        <v>0</v>
      </c>
      <c r="M1574" s="233">
        <f>IF(ISBLANK(INDEX('Policy Characteristics'!G:G,MATCH($C1574,'Policy Characteristics'!$C:$C,0))),"",INDEX('Policy Characteristics'!G:G,MATCH($C1574,'Policy Characteristics'!$C:$C,0)))</f>
        <v>1</v>
      </c>
      <c r="N1574" s="233">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5">
      <c r="A1575" s="76" t="str">
        <f>IF(ISBLANK(INDEX('Policy Characteristics'!A:A,MATCH($C1575,'Policy Characteristics'!$C:$C,0))),"",INDEX('Policy Characteristics'!A:A,MATCH($C1575,'Policy Characteristics'!$C:$C,0)))</f>
        <v>Industry</v>
      </c>
      <c r="B1575" s="228"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41" t="s">
        <v>43</v>
      </c>
      <c r="J1575" s="230"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33">
        <f>IF(ISBLANK(INDEX('Policy Characteristics'!F:F,MATCH($C1575,'Policy Characteristics'!$C:$C,0))),"",INDEX('Policy Characteristics'!F:F,MATCH($C1575,'Policy Characteristics'!$C:$C,0)))</f>
        <v>0</v>
      </c>
      <c r="M1575" s="233">
        <f>IF(ISBLANK(INDEX('Policy Characteristics'!G:G,MATCH($C1575,'Policy Characteristics'!$C:$C,0))),"",INDEX('Policy Characteristics'!G:G,MATCH($C1575,'Policy Characteristics'!$C:$C,0)))</f>
        <v>1</v>
      </c>
      <c r="N1575" s="233">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5">
      <c r="A1576" s="76" t="str">
        <f>IF(ISBLANK(INDEX('Policy Characteristics'!A:A,MATCH($C1576,'Policy Characteristics'!$C:$C,0))),"",INDEX('Policy Characteristics'!A:A,MATCH($C1576,'Policy Characteristics'!$C:$C,0)))</f>
        <v>Industry</v>
      </c>
      <c r="B1576" s="228"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41" t="s">
        <v>43</v>
      </c>
      <c r="J1576" s="230"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33">
        <f>IF(ISBLANK(INDEX('Policy Characteristics'!F:F,MATCH($C1576,'Policy Characteristics'!$C:$C,0))),"",INDEX('Policy Characteristics'!F:F,MATCH($C1576,'Policy Characteristics'!$C:$C,0)))</f>
        <v>0</v>
      </c>
      <c r="M1576" s="233">
        <f>IF(ISBLANK(INDEX('Policy Characteristics'!G:G,MATCH($C1576,'Policy Characteristics'!$C:$C,0))),"",INDEX('Policy Characteristics'!G:G,MATCH($C1576,'Policy Characteristics'!$C:$C,0)))</f>
        <v>1</v>
      </c>
      <c r="N1576" s="233">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5">
      <c r="A1577" s="76" t="str">
        <f>IF(ISBLANK(INDEX('Policy Characteristics'!A:A,MATCH($C1577,'Policy Characteristics'!$C:$C,0))),"",INDEX('Policy Characteristics'!A:A,MATCH($C1577,'Policy Characteristics'!$C:$C,0)))</f>
        <v>Industry</v>
      </c>
      <c r="B1577" s="228" t="str">
        <f>IF(ISBLANK(INDEX('Policy Characteristics'!B:B,MATCH($C1577,'Policy Characteristics'!$C:$C,0))),"",INDEX('Policy Characteristics'!B:B,MATCH($C1577,'Policy Characteristics'!$C:$C,0)))</f>
        <v>N2O Abatement</v>
      </c>
      <c r="C1577" t="s">
        <v>1457</v>
      </c>
      <c r="D1577" s="88"/>
      <c r="E1577" s="88"/>
      <c r="G1577" s="88"/>
      <c r="H1577" s="15">
        <v>1562</v>
      </c>
      <c r="I1577" s="241" t="s">
        <v>43</v>
      </c>
      <c r="J1577" s="230"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33">
        <f>IF(ISBLANK(INDEX('Policy Characteristics'!F:F,MATCH($C1577,'Policy Characteristics'!$C:$C,0))),"",INDEX('Policy Characteristics'!F:F,MATCH($C1577,'Policy Characteristics'!$C:$C,0)))</f>
        <v>0</v>
      </c>
      <c r="M1577" s="233">
        <f>IF(ISBLANK(INDEX('Policy Characteristics'!G:G,MATCH($C1577,'Policy Characteristics'!$C:$C,0))),"",INDEX('Policy Characteristics'!G:G,MATCH($C1577,'Policy Characteristics'!$C:$C,0)))</f>
        <v>1</v>
      </c>
      <c r="N1577" s="233">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5">
      <c r="A1578" s="76" t="str">
        <f>IF(ISBLANK(INDEX('Policy Characteristics'!A:A,MATCH($C1578,'Policy Characteristics'!$C:$C,0))),"",INDEX('Policy Characteristics'!A:A,MATCH($C1578,'Policy Characteristics'!$C:$C,0)))</f>
        <v>Industry</v>
      </c>
      <c r="B1578" s="228" t="str">
        <f>IF(ISBLANK(INDEX('Policy Characteristics'!B:B,MATCH($C1578,'Policy Characteristics'!$C:$C,0))),"",INDEX('Policy Characteristics'!B:B,MATCH($C1578,'Policy Characteristics'!$C:$C,0)))</f>
        <v>Non BAU Increase in Process Emissions</v>
      </c>
      <c r="C1578" t="s">
        <v>1946</v>
      </c>
      <c r="D1578" s="88" t="s">
        <v>2554</v>
      </c>
      <c r="E1578" s="88"/>
      <c r="F1578" s="88" t="s">
        <v>2555</v>
      </c>
      <c r="G1578" s="88"/>
      <c r="H1578" s="15">
        <v>2751</v>
      </c>
      <c r="I1578" s="241" t="s">
        <v>44</v>
      </c>
      <c r="J1578" s="230"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33">
        <f>IF(ISBLANK(INDEX('Policy Characteristics'!F:F,MATCH($C1578,'Policy Characteristics'!$C:$C,0))),"",INDEX('Policy Characteristics'!F:F,MATCH($C1578,'Policy Characteristics'!$C:$C,0)))</f>
        <v>0</v>
      </c>
      <c r="M1578" s="233">
        <f>IF(ISBLANK(INDEX('Policy Characteristics'!G:G,MATCH($C1578,'Policy Characteristics'!$C:$C,0))),"",INDEX('Policy Characteristics'!G:G,MATCH($C1578,'Policy Characteristics'!$C:$C,0)))</f>
        <v>1</v>
      </c>
      <c r="N1578" s="233">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5">
      <c r="A1579" s="76" t="str">
        <f>IF(ISBLANK(INDEX('Policy Characteristics'!A:A,MATCH($C1579,'Policy Characteristics'!$C:$C,0))),"",INDEX('Policy Characteristics'!A:A,MATCH($C1579,'Policy Characteristics'!$C:$C,0)))</f>
        <v>Industry</v>
      </c>
      <c r="B1579" s="228"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2556</v>
      </c>
      <c r="E1579" s="88"/>
      <c r="F1579" s="88" t="s">
        <v>2557</v>
      </c>
      <c r="G1579" s="88"/>
      <c r="H1579" s="15">
        <v>2752</v>
      </c>
      <c r="I1579" s="241" t="s">
        <v>43</v>
      </c>
      <c r="J1579" s="230"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33">
        <f>IF(ISBLANK(INDEX('Policy Characteristics'!F:F,MATCH($C1579,'Policy Characteristics'!$C:$C,0))),"",INDEX('Policy Characteristics'!F:F,MATCH($C1579,'Policy Characteristics'!$C:$C,0)))</f>
        <v>0</v>
      </c>
      <c r="M1579" s="233">
        <f>IF(ISBLANK(INDEX('Policy Characteristics'!G:G,MATCH($C1579,'Policy Characteristics'!$C:$C,0))),"",INDEX('Policy Characteristics'!G:G,MATCH($C1579,'Policy Characteristics'!$C:$C,0)))</f>
        <v>1</v>
      </c>
      <c r="N1579" s="233">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5">
      <c r="A1580" s="76" t="str">
        <f>IF(ISBLANK(INDEX('Policy Characteristics'!A:A,MATCH($C1580,'Policy Characteristics'!$C:$C,0))),"",INDEX('Policy Characteristics'!A:A,MATCH($C1580,'Policy Characteristics'!$C:$C,0)))</f>
        <v>Industry</v>
      </c>
      <c r="B1580" s="228"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2558</v>
      </c>
      <c r="E1580" s="88"/>
      <c r="F1580" s="88" t="s">
        <v>2559</v>
      </c>
      <c r="G1580" s="88"/>
      <c r="H1580" s="15">
        <v>2753</v>
      </c>
      <c r="I1580" s="241" t="s">
        <v>43</v>
      </c>
      <c r="J1580" s="230"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33">
        <f>IF(ISBLANK(INDEX('Policy Characteristics'!F:F,MATCH($C1580,'Policy Characteristics'!$C:$C,0))),"",INDEX('Policy Characteristics'!F:F,MATCH($C1580,'Policy Characteristics'!$C:$C,0)))</f>
        <v>0</v>
      </c>
      <c r="M1580" s="233">
        <f>IF(ISBLANK(INDEX('Policy Characteristics'!G:G,MATCH($C1580,'Policy Characteristics'!$C:$C,0))),"",INDEX('Policy Characteristics'!G:G,MATCH($C1580,'Policy Characteristics'!$C:$C,0)))</f>
        <v>1</v>
      </c>
      <c r="N1580" s="233">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5">
      <c r="A1581" s="76" t="str">
        <f>IF(ISBLANK(INDEX('Policy Characteristics'!A:A,MATCH($C1581,'Policy Characteristics'!$C:$C,0))),"",INDEX('Policy Characteristics'!A:A,MATCH($C1581,'Policy Characteristics'!$C:$C,0)))</f>
        <v>Industry</v>
      </c>
      <c r="B1581" s="228"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2560</v>
      </c>
      <c r="E1581" s="88"/>
      <c r="F1581" s="88" t="s">
        <v>2561</v>
      </c>
      <c r="G1581" s="88"/>
      <c r="H1581" s="15">
        <v>2754</v>
      </c>
      <c r="I1581" s="241" t="s">
        <v>43</v>
      </c>
      <c r="J1581" s="230"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33">
        <f>IF(ISBLANK(INDEX('Policy Characteristics'!F:F,MATCH($C1581,'Policy Characteristics'!$C:$C,0))),"",INDEX('Policy Characteristics'!F:F,MATCH($C1581,'Policy Characteristics'!$C:$C,0)))</f>
        <v>0</v>
      </c>
      <c r="M1581" s="233">
        <f>IF(ISBLANK(INDEX('Policy Characteristics'!G:G,MATCH($C1581,'Policy Characteristics'!$C:$C,0))),"",INDEX('Policy Characteristics'!G:G,MATCH($C1581,'Policy Characteristics'!$C:$C,0)))</f>
        <v>1</v>
      </c>
      <c r="N1581" s="233">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5">
      <c r="A1582" s="76" t="str">
        <f>IF(ISBLANK(INDEX('Policy Characteristics'!A:A,MATCH($C1582,'Policy Characteristics'!$C:$C,0))),"",INDEX('Policy Characteristics'!A:A,MATCH($C1582,'Policy Characteristics'!$C:$C,0)))</f>
        <v>Industry</v>
      </c>
      <c r="B1582" s="228"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2562</v>
      </c>
      <c r="E1582" s="88"/>
      <c r="F1582" s="88" t="s">
        <v>2563</v>
      </c>
      <c r="G1582" s="88"/>
      <c r="H1582" s="15">
        <v>2755</v>
      </c>
      <c r="I1582" s="241" t="s">
        <v>43</v>
      </c>
      <c r="J1582" s="230"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33">
        <f>IF(ISBLANK(INDEX('Policy Characteristics'!F:F,MATCH($C1582,'Policy Characteristics'!$C:$C,0))),"",INDEX('Policy Characteristics'!F:F,MATCH($C1582,'Policy Characteristics'!$C:$C,0)))</f>
        <v>0</v>
      </c>
      <c r="M1582" s="233">
        <f>IF(ISBLANK(INDEX('Policy Characteristics'!G:G,MATCH($C1582,'Policy Characteristics'!$C:$C,0))),"",INDEX('Policy Characteristics'!G:G,MATCH($C1582,'Policy Characteristics'!$C:$C,0)))</f>
        <v>1</v>
      </c>
      <c r="N1582" s="233">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5">
      <c r="A1583" s="76" t="str">
        <f>IF(ISBLANK(INDEX('Policy Characteristics'!A:A,MATCH($C1583,'Policy Characteristics'!$C:$C,0))),"",INDEX('Policy Characteristics'!A:A,MATCH($C1583,'Policy Characteristics'!$C:$C,0)))</f>
        <v>Industry</v>
      </c>
      <c r="B1583" s="228"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2564</v>
      </c>
      <c r="E1583" s="88"/>
      <c r="F1583" s="88" t="s">
        <v>2565</v>
      </c>
      <c r="G1583" s="88"/>
      <c r="H1583" s="15">
        <v>2756</v>
      </c>
      <c r="I1583" s="241" t="s">
        <v>44</v>
      </c>
      <c r="J1583" s="230"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33">
        <f>IF(ISBLANK(INDEX('Policy Characteristics'!F:F,MATCH($C1583,'Policy Characteristics'!$C:$C,0))),"",INDEX('Policy Characteristics'!F:F,MATCH($C1583,'Policy Characteristics'!$C:$C,0)))</f>
        <v>0</v>
      </c>
      <c r="M1583" s="233">
        <f>IF(ISBLANK(INDEX('Policy Characteristics'!G:G,MATCH($C1583,'Policy Characteristics'!$C:$C,0))),"",INDEX('Policy Characteristics'!G:G,MATCH($C1583,'Policy Characteristics'!$C:$C,0)))</f>
        <v>1</v>
      </c>
      <c r="N1583" s="233">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5">
      <c r="A1584" s="76" t="str">
        <f>IF(ISBLANK(INDEX('Policy Characteristics'!A:A,MATCH($C1584,'Policy Characteristics'!$C:$C,0))),"",INDEX('Policy Characteristics'!A:A,MATCH($C1584,'Policy Characteristics'!$C:$C,0)))</f>
        <v>Industry</v>
      </c>
      <c r="B1584" s="228"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2566</v>
      </c>
      <c r="E1584" s="88"/>
      <c r="F1584" s="88" t="s">
        <v>2567</v>
      </c>
      <c r="G1584" s="88"/>
      <c r="H1584" s="15">
        <v>2757</v>
      </c>
      <c r="I1584" s="241" t="s">
        <v>44</v>
      </c>
      <c r="J1584" s="230"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33">
        <f>IF(ISBLANK(INDEX('Policy Characteristics'!F:F,MATCH($C1584,'Policy Characteristics'!$C:$C,0))),"",INDEX('Policy Characteristics'!F:F,MATCH($C1584,'Policy Characteristics'!$C:$C,0)))</f>
        <v>0</v>
      </c>
      <c r="M1584" s="233">
        <f>IF(ISBLANK(INDEX('Policy Characteristics'!G:G,MATCH($C1584,'Policy Characteristics'!$C:$C,0))),"",INDEX('Policy Characteristics'!G:G,MATCH($C1584,'Policy Characteristics'!$C:$C,0)))</f>
        <v>1</v>
      </c>
      <c r="N1584" s="233">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5">
      <c r="A1585" s="76" t="str">
        <f>IF(ISBLANK(INDEX('Policy Characteristics'!A:A,MATCH($C1585,'Policy Characteristics'!$C:$C,0))),"",INDEX('Policy Characteristics'!A:A,MATCH($C1585,'Policy Characteristics'!$C:$C,0)))</f>
        <v>Industry</v>
      </c>
      <c r="B1585" s="228"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2568</v>
      </c>
      <c r="E1585" s="88"/>
      <c r="F1585" s="88" t="s">
        <v>2569</v>
      </c>
      <c r="G1585" s="88"/>
      <c r="H1585" s="15">
        <v>2758</v>
      </c>
      <c r="I1585" s="241" t="s">
        <v>44</v>
      </c>
      <c r="J1585" s="230"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33">
        <f>IF(ISBLANK(INDEX('Policy Characteristics'!F:F,MATCH($C1585,'Policy Characteristics'!$C:$C,0))),"",INDEX('Policy Characteristics'!F:F,MATCH($C1585,'Policy Characteristics'!$C:$C,0)))</f>
        <v>0</v>
      </c>
      <c r="M1585" s="233">
        <f>IF(ISBLANK(INDEX('Policy Characteristics'!G:G,MATCH($C1585,'Policy Characteristics'!$C:$C,0))),"",INDEX('Policy Characteristics'!G:G,MATCH($C1585,'Policy Characteristics'!$C:$C,0)))</f>
        <v>1</v>
      </c>
      <c r="N1585" s="233">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5">
      <c r="A1586" s="76" t="str">
        <f>IF(ISBLANK(INDEX('Policy Characteristics'!A:A,MATCH($C1586,'Policy Characteristics'!$C:$C,0))),"",INDEX('Policy Characteristics'!A:A,MATCH($C1586,'Policy Characteristics'!$C:$C,0)))</f>
        <v>Industry</v>
      </c>
      <c r="B1586" s="228"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2570</v>
      </c>
      <c r="E1586" s="88"/>
      <c r="F1586" s="88" t="s">
        <v>2571</v>
      </c>
      <c r="G1586" s="88"/>
      <c r="H1586" s="15">
        <v>2759</v>
      </c>
      <c r="I1586" s="241" t="s">
        <v>44</v>
      </c>
      <c r="J1586" s="230"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33">
        <f>IF(ISBLANK(INDEX('Policy Characteristics'!F:F,MATCH($C1586,'Policy Characteristics'!$C:$C,0))),"",INDEX('Policy Characteristics'!F:F,MATCH($C1586,'Policy Characteristics'!$C:$C,0)))</f>
        <v>0</v>
      </c>
      <c r="M1586" s="233">
        <f>IF(ISBLANK(INDEX('Policy Characteristics'!G:G,MATCH($C1586,'Policy Characteristics'!$C:$C,0))),"",INDEX('Policy Characteristics'!G:G,MATCH($C1586,'Policy Characteristics'!$C:$C,0)))</f>
        <v>1</v>
      </c>
      <c r="N1586" s="233">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5">
      <c r="A1587" s="76" t="str">
        <f>IF(ISBLANK(INDEX('Policy Characteristics'!A:A,MATCH($C1587,'Policy Characteristics'!$C:$C,0))),"",INDEX('Policy Characteristics'!A:A,MATCH($C1587,'Policy Characteristics'!$C:$C,0)))</f>
        <v>Industry</v>
      </c>
      <c r="B1587" s="228"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2572</v>
      </c>
      <c r="E1587" s="88"/>
      <c r="F1587" s="88" t="s">
        <v>2573</v>
      </c>
      <c r="G1587" s="88"/>
      <c r="H1587" s="15">
        <v>2760</v>
      </c>
      <c r="I1587" s="241" t="s">
        <v>44</v>
      </c>
      <c r="J1587" s="230"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33">
        <f>IF(ISBLANK(INDEX('Policy Characteristics'!F:F,MATCH($C1587,'Policy Characteristics'!$C:$C,0))),"",INDEX('Policy Characteristics'!F:F,MATCH($C1587,'Policy Characteristics'!$C:$C,0)))</f>
        <v>0</v>
      </c>
      <c r="M1587" s="233">
        <f>IF(ISBLANK(INDEX('Policy Characteristics'!G:G,MATCH($C1587,'Policy Characteristics'!$C:$C,0))),"",INDEX('Policy Characteristics'!G:G,MATCH($C1587,'Policy Characteristics'!$C:$C,0)))</f>
        <v>1</v>
      </c>
      <c r="N1587" s="233">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5">
      <c r="A1588" s="76" t="str">
        <f>IF(ISBLANK(INDEX('Policy Characteristics'!A:A,MATCH($C1588,'Policy Characteristics'!$C:$C,0))),"",INDEX('Policy Characteristics'!A:A,MATCH($C1588,'Policy Characteristics'!$C:$C,0)))</f>
        <v>Industry</v>
      </c>
      <c r="B1588" s="228"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2574</v>
      </c>
      <c r="E1588" s="88"/>
      <c r="F1588" s="88" t="s">
        <v>2575</v>
      </c>
      <c r="G1588" s="88"/>
      <c r="H1588" s="15">
        <v>2761</v>
      </c>
      <c r="I1588" s="241" t="s">
        <v>44</v>
      </c>
      <c r="J1588" s="230"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33">
        <f>IF(ISBLANK(INDEX('Policy Characteristics'!F:F,MATCH($C1588,'Policy Characteristics'!$C:$C,0))),"",INDEX('Policy Characteristics'!F:F,MATCH($C1588,'Policy Characteristics'!$C:$C,0)))</f>
        <v>0</v>
      </c>
      <c r="M1588" s="233">
        <f>IF(ISBLANK(INDEX('Policy Characteristics'!G:G,MATCH($C1588,'Policy Characteristics'!$C:$C,0))),"",INDEX('Policy Characteristics'!G:G,MATCH($C1588,'Policy Characteristics'!$C:$C,0)))</f>
        <v>1</v>
      </c>
      <c r="N1588" s="233">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5">
      <c r="A1589" s="76" t="str">
        <f>IF(ISBLANK(INDEX('Policy Characteristics'!A:A,MATCH($C1589,'Policy Characteristics'!$C:$C,0))),"",INDEX('Policy Characteristics'!A:A,MATCH($C1589,'Policy Characteristics'!$C:$C,0)))</f>
        <v>Industry</v>
      </c>
      <c r="B1589" s="228"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2576</v>
      </c>
      <c r="E1589" s="88"/>
      <c r="F1589" s="88" t="s">
        <v>2577</v>
      </c>
      <c r="G1589" s="88"/>
      <c r="H1589" s="15">
        <v>2762</v>
      </c>
      <c r="I1589" s="241" t="s">
        <v>44</v>
      </c>
      <c r="J1589" s="230"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33">
        <f>IF(ISBLANK(INDEX('Policy Characteristics'!F:F,MATCH($C1589,'Policy Characteristics'!$C:$C,0))),"",INDEX('Policy Characteristics'!F:F,MATCH($C1589,'Policy Characteristics'!$C:$C,0)))</f>
        <v>0</v>
      </c>
      <c r="M1589" s="233">
        <f>IF(ISBLANK(INDEX('Policy Characteristics'!G:G,MATCH($C1589,'Policy Characteristics'!$C:$C,0))),"",INDEX('Policy Characteristics'!G:G,MATCH($C1589,'Policy Characteristics'!$C:$C,0)))</f>
        <v>1</v>
      </c>
      <c r="N1589" s="233">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5">
      <c r="A1590" s="76" t="str">
        <f>IF(ISBLANK(INDEX('Policy Characteristics'!A:A,MATCH($C1590,'Policy Characteristics'!$C:$C,0))),"",INDEX('Policy Characteristics'!A:A,MATCH($C1590,'Policy Characteristics'!$C:$C,0)))</f>
        <v>Industry</v>
      </c>
      <c r="B1590" s="228"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2578</v>
      </c>
      <c r="E1590" s="88"/>
      <c r="F1590" s="88" t="s">
        <v>2579</v>
      </c>
      <c r="G1590" s="88"/>
      <c r="H1590" s="15">
        <v>2763</v>
      </c>
      <c r="I1590" s="241" t="s">
        <v>44</v>
      </c>
      <c r="J1590" s="230"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33">
        <f>IF(ISBLANK(INDEX('Policy Characteristics'!F:F,MATCH($C1590,'Policy Characteristics'!$C:$C,0))),"",INDEX('Policy Characteristics'!F:F,MATCH($C1590,'Policy Characteristics'!$C:$C,0)))</f>
        <v>0</v>
      </c>
      <c r="M1590" s="233">
        <f>IF(ISBLANK(INDEX('Policy Characteristics'!G:G,MATCH($C1590,'Policy Characteristics'!$C:$C,0))),"",INDEX('Policy Characteristics'!G:G,MATCH($C1590,'Policy Characteristics'!$C:$C,0)))</f>
        <v>1</v>
      </c>
      <c r="N1590" s="233">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5">
      <c r="A1591" s="76" t="str">
        <f>IF(ISBLANK(INDEX('Policy Characteristics'!A:A,MATCH($C1591,'Policy Characteristics'!$C:$C,0))),"",INDEX('Policy Characteristics'!A:A,MATCH($C1591,'Policy Characteristics'!$C:$C,0)))</f>
        <v>Industry</v>
      </c>
      <c r="B1591" s="228"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2580</v>
      </c>
      <c r="E1591" s="88"/>
      <c r="F1591" s="88" t="s">
        <v>1010</v>
      </c>
      <c r="G1591" s="88"/>
      <c r="H1591" s="15">
        <v>2764</v>
      </c>
      <c r="I1591" s="241" t="s">
        <v>43</v>
      </c>
      <c r="J1591" s="230"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33">
        <f>IF(ISBLANK(INDEX('Policy Characteristics'!F:F,MATCH($C1591,'Policy Characteristics'!$C:$C,0))),"",INDEX('Policy Characteristics'!F:F,MATCH($C1591,'Policy Characteristics'!$C:$C,0)))</f>
        <v>0</v>
      </c>
      <c r="M1591" s="233">
        <f>IF(ISBLANK(INDEX('Policy Characteristics'!G:G,MATCH($C1591,'Policy Characteristics'!$C:$C,0))),"",INDEX('Policy Characteristics'!G:G,MATCH($C1591,'Policy Characteristics'!$C:$C,0)))</f>
        <v>1</v>
      </c>
      <c r="N1591" s="233">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5">
      <c r="A1592" s="76" t="str">
        <f>IF(ISBLANK(INDEX('Policy Characteristics'!A:A,MATCH($C1592,'Policy Characteristics'!$C:$C,0))),"",INDEX('Policy Characteristics'!A:A,MATCH($C1592,'Policy Characteristics'!$C:$C,0)))</f>
        <v>Industry</v>
      </c>
      <c r="B1592" s="228"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2581</v>
      </c>
      <c r="E1592" s="88"/>
      <c r="F1592" s="88" t="s">
        <v>133</v>
      </c>
      <c r="G1592" s="88"/>
      <c r="H1592" s="15">
        <v>2765</v>
      </c>
      <c r="I1592" s="241" t="s">
        <v>43</v>
      </c>
      <c r="J1592" s="230"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33">
        <f>IF(ISBLANK(INDEX('Policy Characteristics'!F:F,MATCH($C1592,'Policy Characteristics'!$C:$C,0))),"",INDEX('Policy Characteristics'!F:F,MATCH($C1592,'Policy Characteristics'!$C:$C,0)))</f>
        <v>0</v>
      </c>
      <c r="M1592" s="233">
        <f>IF(ISBLANK(INDEX('Policy Characteristics'!G:G,MATCH($C1592,'Policy Characteristics'!$C:$C,0))),"",INDEX('Policy Characteristics'!G:G,MATCH($C1592,'Policy Characteristics'!$C:$C,0)))</f>
        <v>1</v>
      </c>
      <c r="N1592" s="233">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5">
      <c r="A1593" s="76" t="str">
        <f>IF(ISBLANK(INDEX('Policy Characteristics'!A:A,MATCH($C1593,'Policy Characteristics'!$C:$C,0))),"",INDEX('Policy Characteristics'!A:A,MATCH($C1593,'Policy Characteristics'!$C:$C,0)))</f>
        <v>Industry</v>
      </c>
      <c r="B1593" s="228"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2582</v>
      </c>
      <c r="E1593" s="88"/>
      <c r="F1593" s="88" t="s">
        <v>2583</v>
      </c>
      <c r="G1593" s="88"/>
      <c r="H1593" s="15">
        <v>2766</v>
      </c>
      <c r="I1593" s="241" t="s">
        <v>44</v>
      </c>
      <c r="J1593" s="230"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33">
        <f>IF(ISBLANK(INDEX('Policy Characteristics'!F:F,MATCH($C1593,'Policy Characteristics'!$C:$C,0))),"",INDEX('Policy Characteristics'!F:F,MATCH($C1593,'Policy Characteristics'!$C:$C,0)))</f>
        <v>0</v>
      </c>
      <c r="M1593" s="233">
        <f>IF(ISBLANK(INDEX('Policy Characteristics'!G:G,MATCH($C1593,'Policy Characteristics'!$C:$C,0))),"",INDEX('Policy Characteristics'!G:G,MATCH($C1593,'Policy Characteristics'!$C:$C,0)))</f>
        <v>1</v>
      </c>
      <c r="N1593" s="233">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5">
      <c r="A1594" s="76" t="str">
        <f>IF(ISBLANK(INDEX('Policy Characteristics'!A:A,MATCH($C1594,'Policy Characteristics'!$C:$C,0))),"",INDEX('Policy Characteristics'!A:A,MATCH($C1594,'Policy Characteristics'!$C:$C,0)))</f>
        <v>Industry</v>
      </c>
      <c r="B1594" s="228"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2584</v>
      </c>
      <c r="E1594" s="88"/>
      <c r="F1594" s="88" t="s">
        <v>2585</v>
      </c>
      <c r="G1594" s="88"/>
      <c r="H1594" s="15">
        <v>2767</v>
      </c>
      <c r="I1594" s="241" t="s">
        <v>44</v>
      </c>
      <c r="J1594" s="230"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33">
        <f>IF(ISBLANK(INDEX('Policy Characteristics'!F:F,MATCH($C1594,'Policy Characteristics'!$C:$C,0))),"",INDEX('Policy Characteristics'!F:F,MATCH($C1594,'Policy Characteristics'!$C:$C,0)))</f>
        <v>0</v>
      </c>
      <c r="M1594" s="233">
        <f>IF(ISBLANK(INDEX('Policy Characteristics'!G:G,MATCH($C1594,'Policy Characteristics'!$C:$C,0))),"",INDEX('Policy Characteristics'!G:G,MATCH($C1594,'Policy Characteristics'!$C:$C,0)))</f>
        <v>1</v>
      </c>
      <c r="N1594" s="233">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5">
      <c r="A1595" s="76" t="str">
        <f>IF(ISBLANK(INDEX('Policy Characteristics'!A:A,MATCH($C1595,'Policy Characteristics'!$C:$C,0))),"",INDEX('Policy Characteristics'!A:A,MATCH($C1595,'Policy Characteristics'!$C:$C,0)))</f>
        <v>Industry</v>
      </c>
      <c r="B1595" s="228"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2586</v>
      </c>
      <c r="E1595" s="88"/>
      <c r="F1595" s="88" t="s">
        <v>2587</v>
      </c>
      <c r="G1595" s="88"/>
      <c r="H1595" s="15">
        <v>2768</v>
      </c>
      <c r="I1595" s="241" t="s">
        <v>44</v>
      </c>
      <c r="J1595" s="230"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33">
        <f>IF(ISBLANK(INDEX('Policy Characteristics'!F:F,MATCH($C1595,'Policy Characteristics'!$C:$C,0))),"",INDEX('Policy Characteristics'!F:F,MATCH($C1595,'Policy Characteristics'!$C:$C,0)))</f>
        <v>0</v>
      </c>
      <c r="M1595" s="233">
        <f>IF(ISBLANK(INDEX('Policy Characteristics'!G:G,MATCH($C1595,'Policy Characteristics'!$C:$C,0))),"",INDEX('Policy Characteristics'!G:G,MATCH($C1595,'Policy Characteristics'!$C:$C,0)))</f>
        <v>1</v>
      </c>
      <c r="N1595" s="233">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5">
      <c r="A1596" s="76" t="str">
        <f>IF(ISBLANK(INDEX('Policy Characteristics'!A:A,MATCH($C1596,'Policy Characteristics'!$C:$C,0))),"",INDEX('Policy Characteristics'!A:A,MATCH($C1596,'Policy Characteristics'!$C:$C,0)))</f>
        <v>Industry</v>
      </c>
      <c r="B1596" s="228"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41" t="s">
        <v>43</v>
      </c>
      <c r="J1596" s="230"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33">
        <f>IF(ISBLANK(INDEX('Policy Characteristics'!F:F,MATCH($C1596,'Policy Characteristics'!$C:$C,0))),"",INDEX('Policy Characteristics'!F:F,MATCH($C1596,'Policy Characteristics'!$C:$C,0)))</f>
        <v>0</v>
      </c>
      <c r="M1596" s="233">
        <f>IF(ISBLANK(INDEX('Policy Characteristics'!G:G,MATCH($C1596,'Policy Characteristics'!$C:$C,0))),"",INDEX('Policy Characteristics'!G:G,MATCH($C1596,'Policy Characteristics'!$C:$C,0)))</f>
        <v>1</v>
      </c>
      <c r="N1596" s="233">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5">
      <c r="A1597" s="76" t="str">
        <f>IF(ISBLANK(INDEX('Policy Characteristics'!A:A,MATCH($C1597,'Policy Characteristics'!$C:$C,0))),"",INDEX('Policy Characteristics'!A:A,MATCH($C1597,'Policy Characteristics'!$C:$C,0)))</f>
        <v>Industry</v>
      </c>
      <c r="B1597" s="228"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41" t="s">
        <v>43</v>
      </c>
      <c r="J1597" s="230"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33">
        <f>IF(ISBLANK(INDEX('Policy Characteristics'!F:F,MATCH($C1597,'Policy Characteristics'!$C:$C,0))),"",INDEX('Policy Characteristics'!F:F,MATCH($C1597,'Policy Characteristics'!$C:$C,0)))</f>
        <v>0</v>
      </c>
      <c r="M1597" s="233">
        <f>IF(ISBLANK(INDEX('Policy Characteristics'!G:G,MATCH($C1597,'Policy Characteristics'!$C:$C,0))),"",INDEX('Policy Characteristics'!G:G,MATCH($C1597,'Policy Characteristics'!$C:$C,0)))</f>
        <v>1</v>
      </c>
      <c r="N1597" s="233">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5">
      <c r="A1598" s="76" t="str">
        <f>IF(ISBLANK(INDEX('Policy Characteristics'!A:A,MATCH($C1598,'Policy Characteristics'!$C:$C,0))),"",INDEX('Policy Characteristics'!A:A,MATCH($C1598,'Policy Characteristics'!$C:$C,0)))</f>
        <v>Industry</v>
      </c>
      <c r="B1598" s="228"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41" t="s">
        <v>43</v>
      </c>
      <c r="J1598" s="230"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33">
        <f>IF(ISBLANK(INDEX('Policy Characteristics'!F:F,MATCH($C1598,'Policy Characteristics'!$C:$C,0))),"",INDEX('Policy Characteristics'!F:F,MATCH($C1598,'Policy Characteristics'!$C:$C,0)))</f>
        <v>0</v>
      </c>
      <c r="M1598" s="233">
        <f>IF(ISBLANK(INDEX('Policy Characteristics'!G:G,MATCH($C1598,'Policy Characteristics'!$C:$C,0))),"",INDEX('Policy Characteristics'!G:G,MATCH($C1598,'Policy Characteristics'!$C:$C,0)))</f>
        <v>1</v>
      </c>
      <c r="N1598" s="233">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5">
      <c r="A1599" s="76" t="str">
        <f>IF(ISBLANK(INDEX('Policy Characteristics'!A:A,MATCH($C1599,'Policy Characteristics'!$C:$C,0))),"",INDEX('Policy Characteristics'!A:A,MATCH($C1599,'Policy Characteristics'!$C:$C,0)))</f>
        <v>Industry</v>
      </c>
      <c r="B1599" s="228"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41" t="s">
        <v>43</v>
      </c>
      <c r="J1599" s="230"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33">
        <f>IF(ISBLANK(INDEX('Policy Characteristics'!F:F,MATCH($C1599,'Policy Characteristics'!$C:$C,0))),"",INDEX('Policy Characteristics'!F:F,MATCH($C1599,'Policy Characteristics'!$C:$C,0)))</f>
        <v>0</v>
      </c>
      <c r="M1599" s="233">
        <f>IF(ISBLANK(INDEX('Policy Characteristics'!G:G,MATCH($C1599,'Policy Characteristics'!$C:$C,0))),"",INDEX('Policy Characteristics'!G:G,MATCH($C1599,'Policy Characteristics'!$C:$C,0)))</f>
        <v>1</v>
      </c>
      <c r="N1599" s="233">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5">
      <c r="A1600" s="76" t="str">
        <f>IF(ISBLANK(INDEX('Policy Characteristics'!A:A,MATCH($C1600,'Policy Characteristics'!$C:$C,0))),"",INDEX('Policy Characteristics'!A:A,MATCH($C1600,'Policy Characteristics'!$C:$C,0)))</f>
        <v>Industry</v>
      </c>
      <c r="B1600" s="228"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41" t="s">
        <v>43</v>
      </c>
      <c r="J1600" s="230"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33">
        <f>IF(ISBLANK(INDEX('Policy Characteristics'!F:F,MATCH($C1600,'Policy Characteristics'!$C:$C,0))),"",INDEX('Policy Characteristics'!F:F,MATCH($C1600,'Policy Characteristics'!$C:$C,0)))</f>
        <v>0</v>
      </c>
      <c r="M1600" s="233">
        <f>IF(ISBLANK(INDEX('Policy Characteristics'!G:G,MATCH($C1600,'Policy Characteristics'!$C:$C,0))),"",INDEX('Policy Characteristics'!G:G,MATCH($C1600,'Policy Characteristics'!$C:$C,0)))</f>
        <v>1</v>
      </c>
      <c r="N1600" s="233">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25">
      <c r="A1601" s="76" t="str">
        <f>IF(ISBLANK(INDEX('Policy Characteristics'!A:A,MATCH($C1601,'Policy Characteristics'!$C:$C,0))),"",INDEX('Policy Characteristics'!A:A,MATCH($C1601,'Policy Characteristics'!$C:$C,0)))</f>
        <v>Industry</v>
      </c>
      <c r="B1601" s="228"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29" t="s">
        <v>44</v>
      </c>
      <c r="J1601" s="230"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33">
        <f>IF(ISBLANK(INDEX('Policy Characteristics'!F:F,MATCH($C1601,'Policy Characteristics'!$C:$C,0))),"",INDEX('Policy Characteristics'!F:F,MATCH($C1601,'Policy Characteristics'!$C:$C,0)))</f>
        <v>0</v>
      </c>
      <c r="M1601" s="233">
        <f>IF(ISBLANK(INDEX('Policy Characteristics'!G:G,MATCH($C1601,'Policy Characteristics'!$C:$C,0))),"",INDEX('Policy Characteristics'!G:G,MATCH($C1601,'Policy Characteristics'!$C:$C,0)))</f>
        <v>1</v>
      </c>
      <c r="N1601" s="233">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25">
      <c r="A1602" s="76" t="str">
        <f>IF(ISBLANK(INDEX('Policy Characteristics'!A:A,MATCH($C1602,'Policy Characteristics'!$C:$C,0))),"",INDEX('Policy Characteristics'!A:A,MATCH($C1602,'Policy Characteristics'!$C:$C,0)))</f>
        <v>Industry</v>
      </c>
      <c r="B1602" s="228"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41" t="s">
        <v>43</v>
      </c>
      <c r="J1602" s="230"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33">
        <f>IF(ISBLANK(INDEX('Policy Characteristics'!F:F,MATCH($C1602,'Policy Characteristics'!$C:$C,0))),"",INDEX('Policy Characteristics'!F:F,MATCH($C1602,'Policy Characteristics'!$C:$C,0)))</f>
        <v>0</v>
      </c>
      <c r="M1602" s="233">
        <f>IF(ISBLANK(INDEX('Policy Characteristics'!G:G,MATCH($C1602,'Policy Characteristics'!$C:$C,0))),"",INDEX('Policy Characteristics'!G:G,MATCH($C1602,'Policy Characteristics'!$C:$C,0)))</f>
        <v>1</v>
      </c>
      <c r="N1602" s="233">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25">
      <c r="A1603" s="76" t="str">
        <f>IF(ISBLANK(INDEX('Policy Characteristics'!A:A,MATCH($C1603,'Policy Characteristics'!$C:$C,0))),"",INDEX('Policy Characteristics'!A:A,MATCH($C1603,'Policy Characteristics'!$C:$C,0)))</f>
        <v>Industry</v>
      </c>
      <c r="B1603" s="228"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41" t="s">
        <v>43</v>
      </c>
      <c r="J1603" s="230"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33">
        <f>IF(ISBLANK(INDEX('Policy Characteristics'!F:F,MATCH($C1603,'Policy Characteristics'!$C:$C,0))),"",INDEX('Policy Characteristics'!F:F,MATCH($C1603,'Policy Characteristics'!$C:$C,0)))</f>
        <v>0</v>
      </c>
      <c r="M1603" s="233">
        <f>IF(ISBLANK(INDEX('Policy Characteristics'!G:G,MATCH($C1603,'Policy Characteristics'!$C:$C,0))),"",INDEX('Policy Characteristics'!G:G,MATCH($C1603,'Policy Characteristics'!$C:$C,0)))</f>
        <v>1</v>
      </c>
      <c r="N1603" s="233">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25">
      <c r="A1604" s="76" t="str">
        <f>IF(ISBLANK(INDEX('Policy Characteristics'!A:A,MATCH($C1604,'Policy Characteristics'!$C:$C,0))),"",INDEX('Policy Characteristics'!A:A,MATCH($C1604,'Policy Characteristics'!$C:$C,0)))</f>
        <v>Industry</v>
      </c>
      <c r="B1604" s="228"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41" t="s">
        <v>43</v>
      </c>
      <c r="J1604" s="230"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33">
        <f>IF(ISBLANK(INDEX('Policy Characteristics'!F:F,MATCH($C1604,'Policy Characteristics'!$C:$C,0))),"",INDEX('Policy Characteristics'!F:F,MATCH($C1604,'Policy Characteristics'!$C:$C,0)))</f>
        <v>0</v>
      </c>
      <c r="M1604" s="233">
        <f>IF(ISBLANK(INDEX('Policy Characteristics'!G:G,MATCH($C1604,'Policy Characteristics'!$C:$C,0))),"",INDEX('Policy Characteristics'!G:G,MATCH($C1604,'Policy Characteristics'!$C:$C,0)))</f>
        <v>1</v>
      </c>
      <c r="N1604" s="233">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25">
      <c r="A1605" s="76" t="str">
        <f>IF(ISBLANK(INDEX('Policy Characteristics'!A:A,MATCH($C1605,'Policy Characteristics'!$C:$C,0))),"",INDEX('Policy Characteristics'!A:A,MATCH($C1605,'Policy Characteristics'!$C:$C,0)))</f>
        <v>Agriculture, Land Use, and Forestry</v>
      </c>
      <c r="B1605" s="228"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41" t="s">
        <v>43</v>
      </c>
      <c r="J1605" s="230"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33">
        <f>IF(ISBLANK(INDEX('Policy Characteristics'!F:F,MATCH($C1605,'Policy Characteristics'!$C:$C,0))),"",INDEX('Policy Characteristics'!F:F,MATCH($C1605,'Policy Characteristics'!$C:$C,0)))</f>
        <v>0</v>
      </c>
      <c r="M1605" s="233">
        <f>IF(ISBLANK(INDEX('Policy Characteristics'!G:G,MATCH($C1605,'Policy Characteristics'!$C:$C,0))),"",INDEX('Policy Characteristics'!G:G,MATCH($C1605,'Policy Characteristics'!$C:$C,0)))</f>
        <v>1</v>
      </c>
      <c r="N1605" s="233">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74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25">
      <c r="A1606" s="76" t="str">
        <f>IF(ISBLANK(INDEX('Policy Characteristics'!A:A,MATCH($C1606,'Policy Characteristics'!$C:$C,0))),"",INDEX('Policy Characteristics'!A:A,MATCH($C1606,'Policy Characteristics'!$C:$C,0)))</f>
        <v>Agriculture, Land Use, and Forestry</v>
      </c>
      <c r="B1606" s="228" t="str">
        <f>IF(ISBLANK(INDEX('Policy Characteristics'!B:B,MATCH($C1606,'Policy Characteristics'!$C:$C,0))),"",INDEX('Policy Characteristics'!B:B,MATCH($C1606,'Policy Characteristics'!$C:$C,0)))</f>
        <v>Avoid Deforestation</v>
      </c>
      <c r="C1606" t="s">
        <v>435</v>
      </c>
      <c r="D1606" s="88"/>
      <c r="E1606" s="88"/>
      <c r="F1606" s="88"/>
      <c r="G1606" s="88"/>
      <c r="H1606" s="15">
        <v>705</v>
      </c>
      <c r="I1606" s="229" t="s">
        <v>44</v>
      </c>
      <c r="J1606" s="230"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33">
        <f>IF(ISBLANK(INDEX('Policy Characteristics'!F:F,MATCH($C1606,'Policy Characteristics'!$C:$C,0))),"",INDEX('Policy Characteristics'!F:F,MATCH($C1606,'Policy Characteristics'!$C:$C,0)))</f>
        <v>0</v>
      </c>
      <c r="M1606" s="233">
        <f>IF(ISBLANK(INDEX('Policy Characteristics'!G:G,MATCH($C1606,'Policy Characteristics'!$C:$C,0))),"",INDEX('Policy Characteristics'!G:G,MATCH($C1606,'Policy Characteristics'!$C:$C,0)))</f>
        <v>1</v>
      </c>
      <c r="N1606" s="233">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25">
      <c r="A1607" s="76" t="str">
        <f>IF(ISBLANK(INDEX('Policy Characteristics'!A:A,MATCH($C1607,'Policy Characteristics'!$C:$C,0))),"",INDEX('Policy Characteristics'!A:A,MATCH($C1607,'Policy Characteristics'!$C:$C,0)))</f>
        <v>Agriculture, Land Use, and Forestry</v>
      </c>
      <c r="B1607" s="228"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29" t="s">
        <v>43</v>
      </c>
      <c r="J1607" s="230"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33">
        <f>IF(ISBLANK(INDEX('Policy Characteristics'!F:F,MATCH($C1607,'Policy Characteristics'!$C:$C,0))),"",INDEX('Policy Characteristics'!F:F,MATCH($C1607,'Policy Characteristics'!$C:$C,0)))</f>
        <v>0</v>
      </c>
      <c r="M1607" s="233">
        <f>IF(ISBLANK(INDEX('Policy Characteristics'!G:G,MATCH($C1607,'Policy Characteristics'!$C:$C,0))),"",INDEX('Policy Characteristics'!G:G,MATCH($C1607,'Policy Characteristics'!$C:$C,0)))</f>
        <v>1</v>
      </c>
      <c r="N1607" s="233">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25">
      <c r="A1608" s="76" t="str">
        <f>IF(ISBLANK(INDEX('Policy Characteristics'!A:A,MATCH($C1608,'Policy Characteristics'!$C:$C,0))),"",INDEX('Policy Characteristics'!A:A,MATCH($C1608,'Policy Characteristics'!$C:$C,0)))</f>
        <v>Agriculture, Land Use, and Forestry</v>
      </c>
      <c r="B1608" s="228" t="str">
        <f>IF(ISBLANK(INDEX('Policy Characteristics'!B:B,MATCH($C1608,'Policy Characteristics'!$C:$C,0))),"",INDEX('Policy Characteristics'!B:B,MATCH($C1608,'Policy Characteristics'!$C:$C,0)))</f>
        <v>Forest Set-Asides</v>
      </c>
      <c r="C1608" t="s">
        <v>429</v>
      </c>
      <c r="D1608" s="88"/>
      <c r="E1608" s="88"/>
      <c r="F1608" s="88"/>
      <c r="G1608" s="88"/>
      <c r="H1608" s="15">
        <v>61</v>
      </c>
      <c r="I1608" s="241" t="s">
        <v>44</v>
      </c>
      <c r="J1608" s="230"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33">
        <f>IF(ISBLANK(INDEX('Policy Characteristics'!F:F,MATCH($C1608,'Policy Characteristics'!$C:$C,0))),"",INDEX('Policy Characteristics'!F:F,MATCH($C1608,'Policy Characteristics'!$C:$C,0)))</f>
        <v>0</v>
      </c>
      <c r="M1608" s="233">
        <f>IF(ISBLANK(INDEX('Policy Characteristics'!G:G,MATCH($C1608,'Policy Characteristics'!$C:$C,0))),"",INDEX('Policy Characteristics'!G:G,MATCH($C1608,'Policy Characteristics'!$C:$C,0)))</f>
        <v>1</v>
      </c>
      <c r="N1608" s="233">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25">
      <c r="A1609" s="76" t="str">
        <f>IF(ISBLANK(INDEX('Policy Characteristics'!A:A,MATCH($C1609,'Policy Characteristics'!$C:$C,0))),"",INDEX('Policy Characteristics'!A:A,MATCH($C1609,'Policy Characteristics'!$C:$C,0)))</f>
        <v>Agriculture, Land Use, and Forestry</v>
      </c>
      <c r="B1609" s="228"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41" t="s">
        <v>43</v>
      </c>
      <c r="J1609" s="230"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33">
        <f>IF(ISBLANK(INDEX('Policy Characteristics'!F:F,MATCH($C1609,'Policy Characteristics'!$C:$C,0))),"",INDEX('Policy Characteristics'!F:F,MATCH($C1609,'Policy Characteristics'!$C:$C,0)))</f>
        <v>0</v>
      </c>
      <c r="M1609" s="233">
        <f>IF(ISBLANK(INDEX('Policy Characteristics'!G:G,MATCH($C1609,'Policy Characteristics'!$C:$C,0))),"",INDEX('Policy Characteristics'!G:G,MATCH($C1609,'Policy Characteristics'!$C:$C,0)))</f>
        <v>1</v>
      </c>
      <c r="N1609" s="233">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25">
      <c r="A1610" s="76" t="str">
        <f>IF(ISBLANK(INDEX('Policy Characteristics'!A:A,MATCH($C1610,'Policy Characteristics'!$C:$C,0))),"",INDEX('Policy Characteristics'!A:A,MATCH($C1610,'Policy Characteristics'!$C:$C,0)))</f>
        <v>Agriculture, Land Use, and Forestry</v>
      </c>
      <c r="B1610" s="228" t="str">
        <f>IF(ISBLANK(INDEX('Policy Characteristics'!B:B,MATCH($C1610,'Policy Characteristics'!$C:$C,0))),"",INDEX('Policy Characteristics'!B:B,MATCH($C1610,'Policy Characteristics'!$C:$C,0)))</f>
        <v>Improved Soil Measures</v>
      </c>
      <c r="C1610" t="s">
        <v>1537</v>
      </c>
      <c r="D1610" s="88"/>
      <c r="E1610" s="88"/>
      <c r="F1610" s="88"/>
      <c r="G1610" s="88"/>
      <c r="H1610" s="15">
        <v>1654</v>
      </c>
      <c r="I1610" s="241" t="s">
        <v>44</v>
      </c>
      <c r="J1610" s="230"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33">
        <f>IF(ISBLANK(INDEX('Policy Characteristics'!F:F,MATCH($C1610,'Policy Characteristics'!$C:$C,0))),"",INDEX('Policy Characteristics'!F:F,MATCH($C1610,'Policy Characteristics'!$C:$C,0)))</f>
        <v>0</v>
      </c>
      <c r="M1610" s="233">
        <f>IF(ISBLANK(INDEX('Policy Characteristics'!G:G,MATCH($C1610,'Policy Characteristics'!$C:$C,0))),"",INDEX('Policy Characteristics'!G:G,MATCH($C1610,'Policy Characteristics'!$C:$C,0)))</f>
        <v>1</v>
      </c>
      <c r="N1610" s="233">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25">
      <c r="A1611" s="76" t="str">
        <f>IF(ISBLANK(INDEX('Policy Characteristics'!A:A,MATCH($C1611,'Policy Characteristics'!$C:$C,0))),"",INDEX('Policy Characteristics'!A:A,MATCH($C1611,'Policy Characteristics'!$C:$C,0)))</f>
        <v>Agriculture, Land Use, and Forestry</v>
      </c>
      <c r="B1611" s="228"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41" t="s">
        <v>43</v>
      </c>
      <c r="J1611" s="230"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33">
        <f>IF(ISBLANK(INDEX('Policy Characteristics'!F:F,MATCH($C1611,'Policy Characteristics'!$C:$C,0))),"",INDEX('Policy Characteristics'!F:F,MATCH($C1611,'Policy Characteristics'!$C:$C,0)))</f>
        <v>0</v>
      </c>
      <c r="M1611" s="233">
        <f>IF(ISBLANK(INDEX('Policy Characteristics'!G:G,MATCH($C1611,'Policy Characteristics'!$C:$C,0))),"",INDEX('Policy Characteristics'!G:G,MATCH($C1611,'Policy Characteristics'!$C:$C,0)))</f>
        <v>1</v>
      </c>
      <c r="N1611" s="233">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A negative values implies less sequestration compared to the BAU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25">
      <c r="A1612" s="76" t="str">
        <f>IF(ISBLANK(INDEX('Policy Characteristics'!A:A,MATCH($C1612,'Policy Characteristics'!$C:$C,0))),"",INDEX('Policy Characteristics'!A:A,MATCH($C1612,'Policy Characteristics'!$C:$C,0)))</f>
        <v>Agriculture, Land Use, and Forestry</v>
      </c>
      <c r="B1612" s="228" t="str">
        <f>IF(ISBLANK(INDEX('Policy Characteristics'!B:B,MATCH($C1612,'Policy Characteristics'!$C:$C,0))),"",INDEX('Policy Characteristics'!B:B,MATCH($C1612,'Policy Characteristics'!$C:$C,0)))</f>
        <v>Livestock Measures</v>
      </c>
      <c r="C1612" t="s">
        <v>1043</v>
      </c>
      <c r="D1612" s="88"/>
      <c r="E1612" s="88"/>
      <c r="F1612" s="88"/>
      <c r="G1612" s="88"/>
      <c r="H1612" s="15">
        <v>64</v>
      </c>
      <c r="I1612" s="241" t="s">
        <v>43</v>
      </c>
      <c r="J1612" s="230"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33">
        <f>IF(ISBLANK(INDEX('Policy Characteristics'!F:F,MATCH($C1612,'Policy Characteristics'!$C:$C,0))),"",INDEX('Policy Characteristics'!F:F,MATCH($C1612,'Policy Characteristics'!$C:$C,0)))</f>
        <v>0</v>
      </c>
      <c r="M1612" s="233">
        <f>IF(ISBLANK(INDEX('Policy Characteristics'!G:G,MATCH($C1612,'Policy Characteristics'!$C:$C,0))),"",INDEX('Policy Characteristics'!G:G,MATCH($C1612,'Policy Characteristics'!$C:$C,0)))</f>
        <v>1</v>
      </c>
      <c r="N1612" s="233">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25">
      <c r="A1613" s="76" t="str">
        <f>IF(ISBLANK(INDEX('Policy Characteristics'!A:A,MATCH($C1613,'Policy Characteristics'!$C:$C,0))),"",INDEX('Policy Characteristics'!A:A,MATCH($C1613,'Policy Characteristics'!$C:$C,0)))</f>
        <v>Agriculture, Land Use, and Forestry</v>
      </c>
      <c r="B1613" s="228" t="str">
        <f>IF(ISBLANK(INDEX('Policy Characteristics'!B:B,MATCH($C1613,'Policy Characteristics'!$C:$C,0))),"",INDEX('Policy Characteristics'!B:B,MATCH($C1613,'Policy Characteristics'!$C:$C,0)))</f>
        <v>Wetland Restoration</v>
      </c>
      <c r="C1613" t="s">
        <v>431</v>
      </c>
      <c r="D1613" s="88"/>
      <c r="E1613" s="88"/>
      <c r="F1613" s="88"/>
      <c r="G1613" s="88"/>
      <c r="H1613" s="15">
        <v>178</v>
      </c>
      <c r="I1613" s="241" t="s">
        <v>43</v>
      </c>
      <c r="J1613" s="230"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33">
        <f>IF(ISBLANK(INDEX('Policy Characteristics'!F:F,MATCH($C1613,'Policy Characteristics'!$C:$C,0))),"",INDEX('Policy Characteristics'!F:F,MATCH($C1613,'Policy Characteristics'!$C:$C,0)))</f>
        <v>0</v>
      </c>
      <c r="M1613" s="233">
        <f>IF(ISBLANK(INDEX('Policy Characteristics'!G:G,MATCH($C1613,'Policy Characteristics'!$C:$C,0))),"",INDEX('Policy Characteristics'!G:G,MATCH($C1613,'Policy Characteristics'!$C:$C,0)))</f>
        <v>1</v>
      </c>
      <c r="N1613" s="233">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25">
      <c r="A1614" s="76" t="str">
        <f>IF(ISBLANK(INDEX('Policy Characteristics'!A:A,MATCH($C1614,'Policy Characteristics'!$C:$C,0))),"",INDEX('Policy Characteristics'!A:A,MATCH($C1614,'Policy Characteristics'!$C:$C,0)))</f>
        <v>Agriculture, Land Use, and Forestry</v>
      </c>
      <c r="B1614" s="228"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41" t="s">
        <v>43</v>
      </c>
      <c r="J1614" s="230"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33">
        <f>IF(ISBLANK(INDEX('Policy Characteristics'!F:F,MATCH($C1614,'Policy Characteristics'!$C:$C,0))),"",INDEX('Policy Characteristics'!F:F,MATCH($C1614,'Policy Characteristics'!$C:$C,0)))</f>
        <v>0</v>
      </c>
      <c r="M1614" s="233">
        <f>IF(ISBLANK(INDEX('Policy Characteristics'!G:G,MATCH($C1614,'Policy Characteristics'!$C:$C,0))),"",INDEX('Policy Characteristics'!G:G,MATCH($C1614,'Policy Characteristics'!$C:$C,0)))</f>
        <v>1</v>
      </c>
      <c r="N1614" s="233">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25">
      <c r="A1615" s="76" t="str">
        <f>IF(ISBLANK(INDEX('Policy Characteristics'!A:A,MATCH($C1615,'Policy Characteristics'!$C:$C,0))),"",INDEX('Policy Characteristics'!A:A,MATCH($C1615,'Policy Characteristics'!$C:$C,0)))</f>
        <v>District Heat and Hydrogen</v>
      </c>
      <c r="B1615" s="228"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29" t="s">
        <v>43</v>
      </c>
      <c r="J1615" s="230"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33">
        <f>IF(ISBLANK(INDEX('Policy Characteristics'!F:F,MATCH($C1615,'Policy Characteristics'!$C:$C,0))),"",INDEX('Policy Characteristics'!F:F,MATCH($C1615,'Policy Characteristics'!$C:$C,0)))</f>
        <v>0</v>
      </c>
      <c r="M1615" s="233">
        <f>IF(ISBLANK(INDEX('Policy Characteristics'!G:G,MATCH($C1615,'Policy Characteristics'!$C:$C,0))),"",INDEX('Policy Characteristics'!G:G,MATCH($C1615,'Policy Characteristics'!$C:$C,0)))</f>
        <v>1</v>
      </c>
      <c r="N1615" s="233">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25">
      <c r="A1616" s="76" t="str">
        <f>IF(ISBLANK(INDEX('Policy Characteristics'!A:A,MATCH($C1616,'Policy Characteristics'!$C:$C,0))),"",INDEX('Policy Characteristics'!A:A,MATCH($C1616,'Policy Characteristics'!$C:$C,0)))</f>
        <v>District Heat and Hydrogen</v>
      </c>
      <c r="B1616" s="228"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29" t="s">
        <v>43</v>
      </c>
      <c r="J1616" s="230"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33">
        <f>IF(ISBLANK(INDEX('Policy Characteristics'!F:F,MATCH($C1616,'Policy Characteristics'!$C:$C,0))),"",INDEX('Policy Characteristics'!F:F,MATCH($C1616,'Policy Characteristics'!$C:$C,0)))</f>
        <v>0</v>
      </c>
      <c r="M1616" s="233">
        <f>IF(ISBLANK(INDEX('Policy Characteristics'!G:G,MATCH($C1616,'Policy Characteristics'!$C:$C,0))),"",INDEX('Policy Characteristics'!G:G,MATCH($C1616,'Policy Characteristics'!$C:$C,0)))</f>
        <v>1</v>
      </c>
      <c r="N1616" s="233">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25">
      <c r="A1617" s="76" t="str">
        <f>IF(ISBLANK(INDEX('Policy Characteristics'!A:A,MATCH($C1617,'Policy Characteristics'!$C:$C,0))),"",INDEX('Policy Characteristics'!A:A,MATCH($C1617,'Policy Characteristics'!$C:$C,0)))</f>
        <v>District Heat and Hydrogen</v>
      </c>
      <c r="B1617" s="228"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29" t="s">
        <v>43</v>
      </c>
      <c r="J1617" s="230"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33">
        <f>IF(ISBLANK(INDEX('Policy Characteristics'!F:F,MATCH($C1617,'Policy Characteristics'!$C:$C,0))),"",INDEX('Policy Characteristics'!F:F,MATCH($C1617,'Policy Characteristics'!$C:$C,0)))</f>
        <v>0</v>
      </c>
      <c r="M1617" s="233">
        <f>IF(ISBLANK(INDEX('Policy Characteristics'!G:G,MATCH($C1617,'Policy Characteristics'!$C:$C,0))),"",INDEX('Policy Characteristics'!G:G,MATCH($C1617,'Policy Characteristics'!$C:$C,0)))</f>
        <v>1</v>
      </c>
      <c r="N1617" s="233">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25">
      <c r="A1618" s="76" t="str">
        <f>IF(ISBLANK(INDEX('Policy Characteristics'!A:A,MATCH($C1618,'Policy Characteristics'!$C:$C,0))),"",INDEX('Policy Characteristics'!A:A,MATCH($C1618,'Policy Characteristics'!$C:$C,0)))</f>
        <v>District Heat and Hydrogen</v>
      </c>
      <c r="B1618" s="228" t="str">
        <f>IF(ISBLANK(INDEX('Policy Characteristics'!B:B,MATCH($C1618,'Policy Characteristics'!$C:$C,0))),"",INDEX('Policy Characteristics'!B:B,MATCH($C1618,'Policy Characteristics'!$C:$C,0)))</f>
        <v>Non BAU Hydrogen Production Shifting</v>
      </c>
      <c r="C1618" t="s">
        <v>1947</v>
      </c>
      <c r="D1618" s="78"/>
      <c r="E1618" s="78"/>
      <c r="F1618" s="78"/>
      <c r="G1618" s="78"/>
      <c r="H1618" s="15">
        <v>2722</v>
      </c>
      <c r="I1618" s="229" t="s">
        <v>43</v>
      </c>
      <c r="J1618" s="230"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33">
        <f>IF(ISBLANK(INDEX('Policy Characteristics'!F:F,MATCH($C1618,'Policy Characteristics'!$C:$C,0))),"",INDEX('Policy Characteristics'!F:F,MATCH($C1618,'Policy Characteristics'!$C:$C,0)))</f>
        <v>0</v>
      </c>
      <c r="M1618" s="233">
        <f>IF(ISBLANK(INDEX('Policy Characteristics'!G:G,MATCH($C1618,'Policy Characteristics'!$C:$C,0))),"",INDEX('Policy Characteristics'!G:G,MATCH($C1618,'Policy Characteristics'!$C:$C,0)))</f>
        <v>1</v>
      </c>
      <c r="N1618" s="233">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25">
      <c r="A1619" s="76" t="str">
        <f>IF(ISBLANK(INDEX('Policy Characteristics'!A:A,MATCH($C1619,'Policy Characteristics'!$C:$C,0))),"",INDEX('Policy Characteristics'!A:A,MATCH($C1619,'Policy Characteristics'!$C:$C,0)))</f>
        <v>Cross-Sector</v>
      </c>
      <c r="B1619" s="228"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41" t="s">
        <v>43</v>
      </c>
      <c r="J1619" s="230"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25">
      <c r="A1620" s="76" t="str">
        <f>IF(ISBLANK(INDEX('Policy Characteristics'!A:A,MATCH($C1620,'Policy Characteristics'!$C:$C,0))),"",INDEX('Policy Characteristics'!A:A,MATCH($C1620,'Policy Characteristics'!$C:$C,0)))</f>
        <v>Cross-Sector</v>
      </c>
      <c r="B1620" s="228"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41" t="s">
        <v>43</v>
      </c>
      <c r="J1620" s="230"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25">
      <c r="A1621" s="76" t="str">
        <f>IF(ISBLANK(INDEX('Policy Characteristics'!A:A,MATCH($C1621,'Policy Characteristics'!$C:$C,0))),"",INDEX('Policy Characteristics'!A:A,MATCH($C1621,'Policy Characteristics'!$C:$C,0)))</f>
        <v>Cross-Sector</v>
      </c>
      <c r="B1621" s="228"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41" t="s">
        <v>43</v>
      </c>
      <c r="J1621" s="230"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25">
      <c r="A1622" s="76" t="str">
        <f>IF(ISBLANK(INDEX('Policy Characteristics'!A:A,MATCH($C1622,'Policy Characteristics'!$C:$C,0))),"",INDEX('Policy Characteristics'!A:A,MATCH($C1622,'Policy Characteristics'!$C:$C,0)))</f>
        <v>Cross-Sector</v>
      </c>
      <c r="B1622" s="228"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41" t="s">
        <v>43</v>
      </c>
      <c r="J1622" s="230"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25">
      <c r="A1623" s="76" t="str">
        <f>IF(ISBLANK(INDEX('Policy Characteristics'!A:A,MATCH($C1623,'Policy Characteristics'!$C:$C,0))),"",INDEX('Policy Characteristics'!A:A,MATCH($C1623,'Policy Characteristics'!$C:$C,0)))</f>
        <v>Cross-Sector</v>
      </c>
      <c r="B1623" s="228"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41" t="s">
        <v>43</v>
      </c>
      <c r="J1623" s="230"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25">
      <c r="A1624" s="76" t="str">
        <f>IF(ISBLANK(INDEX('Policy Characteristics'!A:A,MATCH($C1624,'Policy Characteristics'!$C:$C,0))),"",INDEX('Policy Characteristics'!A:A,MATCH($C1624,'Policy Characteristics'!$C:$C,0)))</f>
        <v>Cross-Sector</v>
      </c>
      <c r="B1624" s="228"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41" t="s">
        <v>43</v>
      </c>
      <c r="J1624" s="230"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25">
      <c r="A1625" s="76" t="str">
        <f>IF(ISBLANK(INDEX('Policy Characteristics'!A:A,MATCH($C1625,'Policy Characteristics'!$C:$C,0))),"",INDEX('Policy Characteristics'!A:A,MATCH($C1625,'Policy Characteristics'!$C:$C,0)))</f>
        <v>Cross-Sector</v>
      </c>
      <c r="B1625" s="228"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29" t="s">
        <v>44</v>
      </c>
      <c r="J1625" s="230"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33">
        <f>IF(ISBLANK(INDEX('Policy Characteristics'!F:F,MATCH($C1625,'Policy Characteristics'!$C:$C,0))),"",INDEX('Policy Characteristics'!F:F,MATCH($C1625,'Policy Characteristics'!$C:$C,0)))</f>
        <v>0</v>
      </c>
      <c r="M1625" s="233">
        <f>IF(ISBLANK(INDEX('Policy Characteristics'!G:G,MATCH($C1625,'Policy Characteristics'!$C:$C,0))),"",INDEX('Policy Characteristics'!G:G,MATCH($C1625,'Policy Characteristics'!$C:$C,0)))</f>
        <v>1</v>
      </c>
      <c r="N1625" s="233">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25">
      <c r="A1626" s="76" t="str">
        <f>IF(ISBLANK(INDEX('Policy Characteristics'!A:A,MATCH($C1626,'Policy Characteristics'!$C:$C,0))),"",INDEX('Policy Characteristics'!A:A,MATCH($C1626,'Policy Characteristics'!$C:$C,0)))</f>
        <v>Cross-Sector</v>
      </c>
      <c r="B1626" s="228"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29" t="s">
        <v>43</v>
      </c>
      <c r="J1626" s="230"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33">
        <f>IF(ISBLANK(INDEX('Policy Characteristics'!F:F,MATCH($C1626,'Policy Characteristics'!$C:$C,0))),"",INDEX('Policy Characteristics'!F:F,MATCH($C1626,'Policy Characteristics'!$C:$C,0)))</f>
        <v>0</v>
      </c>
      <c r="M1626" s="233">
        <f>IF(ISBLANK(INDEX('Policy Characteristics'!G:G,MATCH($C1626,'Policy Characteristics'!$C:$C,0))),"",INDEX('Policy Characteristics'!G:G,MATCH($C1626,'Policy Characteristics'!$C:$C,0)))</f>
        <v>1</v>
      </c>
      <c r="N1626" s="233">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25">
      <c r="A1627" s="76" t="str">
        <f>IF(ISBLANK(INDEX('Policy Characteristics'!A:A,MATCH($C1627,'Policy Characteristics'!$C:$C,0))),"",INDEX('Policy Characteristics'!A:A,MATCH($C1627,'Policy Characteristics'!$C:$C,0)))</f>
        <v>Cross-Sector</v>
      </c>
      <c r="B1627" s="228"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29" t="s">
        <v>43</v>
      </c>
      <c r="J1627" s="230"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33">
        <f>IF(ISBLANK(INDEX('Policy Characteristics'!F:F,MATCH($C1627,'Policy Characteristics'!$C:$C,0))),"",INDEX('Policy Characteristics'!F:F,MATCH($C1627,'Policy Characteristics'!$C:$C,0)))</f>
        <v>0</v>
      </c>
      <c r="M1627" s="233">
        <f>IF(ISBLANK(INDEX('Policy Characteristics'!G:G,MATCH($C1627,'Policy Characteristics'!$C:$C,0))),"",INDEX('Policy Characteristics'!G:G,MATCH($C1627,'Policy Characteristics'!$C:$C,0)))</f>
        <v>1</v>
      </c>
      <c r="N1627" s="233">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25">
      <c r="A1628" s="76" t="str">
        <f>IF(ISBLANK(INDEX('Policy Characteristics'!A:A,MATCH($C1628,'Policy Characteristics'!$C:$C,0))),"",INDEX('Policy Characteristics'!A:A,MATCH($C1628,'Policy Characteristics'!$C:$C,0)))</f>
        <v>Cross-Sector</v>
      </c>
      <c r="B1628" s="228"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29" t="s">
        <v>43</v>
      </c>
      <c r="J1628" s="230"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33">
        <f>IF(ISBLANK(INDEX('Policy Characteristics'!F:F,MATCH($C1628,'Policy Characteristics'!$C:$C,0))),"",INDEX('Policy Characteristics'!F:F,MATCH($C1628,'Policy Characteristics'!$C:$C,0)))</f>
        <v>0</v>
      </c>
      <c r="M1628" s="233">
        <f>IF(ISBLANK(INDEX('Policy Characteristics'!G:G,MATCH($C1628,'Policy Characteristics'!$C:$C,0))),"",INDEX('Policy Characteristics'!G:G,MATCH($C1628,'Policy Characteristics'!$C:$C,0)))</f>
        <v>1</v>
      </c>
      <c r="N1628" s="233">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25">
      <c r="A1629" s="76" t="str">
        <f>IF(ISBLANK(INDEX('Policy Characteristics'!A:A,MATCH($C1629,'Policy Characteristics'!$C:$C,0))),"",INDEX('Policy Characteristics'!A:A,MATCH($C1629,'Policy Characteristics'!$C:$C,0)))</f>
        <v>Cross-Sector</v>
      </c>
      <c r="B1629" s="228"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29" t="s">
        <v>44</v>
      </c>
      <c r="J1629" s="230"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33">
        <f>IF(ISBLANK(INDEX('Policy Characteristics'!F:F,MATCH($C1629,'Policy Characteristics'!$C:$C,0))),"",INDEX('Policy Characteristics'!F:F,MATCH($C1629,'Policy Characteristics'!$C:$C,0)))</f>
        <v>0</v>
      </c>
      <c r="M1629" s="233">
        <f>IF(ISBLANK(INDEX('Policy Characteristics'!G:G,MATCH($C1629,'Policy Characteristics'!$C:$C,0))),"",INDEX('Policy Characteristics'!G:G,MATCH($C1629,'Policy Characteristics'!$C:$C,0)))</f>
        <v>1</v>
      </c>
      <c r="N1629" s="233">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25">
      <c r="A1630" s="76" t="str">
        <f>IF(ISBLANK(INDEX('Policy Characteristics'!A:A,MATCH($C1630,'Policy Characteristics'!$C:$C,0))),"",INDEX('Policy Characteristics'!A:A,MATCH($C1630,'Policy Characteristics'!$C:$C,0)))</f>
        <v>Cross-Sector</v>
      </c>
      <c r="B1630" s="228"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449</v>
      </c>
      <c r="G1630" s="88"/>
      <c r="H1630" s="15">
        <v>73</v>
      </c>
      <c r="I1630" s="229" t="s">
        <v>43</v>
      </c>
      <c r="J1630" s="230"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33">
        <f>IF(ISBLANK(INDEX('Policy Characteristics'!F:F,MATCH($C1630,'Policy Characteristics'!$C:$C,0))),"",INDEX('Policy Characteristics'!F:F,MATCH($C1630,'Policy Characteristics'!$C:$C,0)))</f>
        <v>0</v>
      </c>
      <c r="M1630" s="233">
        <f>IF(ISBLANK(INDEX('Policy Characteristics'!G:G,MATCH($C1630,'Policy Characteristics'!$C:$C,0))),"",INDEX('Policy Characteristics'!G:G,MATCH($C1630,'Policy Characteristics'!$C:$C,0)))</f>
        <v>1</v>
      </c>
      <c r="N1630" s="233">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25">
      <c r="A1631" s="76" t="str">
        <f>IF(ISBLANK(INDEX('Policy Characteristics'!A:A,MATCH($C1631,'Policy Characteristics'!$C:$C,0))),"",INDEX('Policy Characteristics'!A:A,MATCH($C1631,'Policy Characteristics'!$C:$C,0)))</f>
        <v>Cross-Sector</v>
      </c>
      <c r="B1631" s="228"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29" t="s">
        <v>43</v>
      </c>
      <c r="J1631" s="230"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33">
        <f>IF(ISBLANK(INDEX('Policy Characteristics'!F:F,MATCH($C1631,'Policy Characteristics'!$C:$C,0))),"",INDEX('Policy Characteristics'!F:F,MATCH($C1631,'Policy Characteristics'!$C:$C,0)))</f>
        <v>0</v>
      </c>
      <c r="M1631" s="233">
        <f>IF(ISBLANK(INDEX('Policy Characteristics'!G:G,MATCH($C1631,'Policy Characteristics'!$C:$C,0))),"",INDEX('Policy Characteristics'!G:G,MATCH($C1631,'Policy Characteristics'!$C:$C,0)))</f>
        <v>1</v>
      </c>
      <c r="N1631" s="233">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25">
      <c r="A1632" s="76" t="str">
        <f>IF(ISBLANK(INDEX('Policy Characteristics'!A:A,MATCH($C1632,'Policy Characteristics'!$C:$C,0))),"",INDEX('Policy Characteristics'!A:A,MATCH($C1632,'Policy Characteristics'!$C:$C,0)))</f>
        <v>Cross-Sector</v>
      </c>
      <c r="B1632" s="228"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29" t="s">
        <v>44</v>
      </c>
      <c r="J1632" s="230"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33">
        <f>IF(ISBLANK(INDEX('Policy Characteristics'!F:F,MATCH($C1632,'Policy Characteristics'!$C:$C,0))),"",INDEX('Policy Characteristics'!F:F,MATCH($C1632,'Policy Characteristics'!$C:$C,0)))</f>
        <v>0</v>
      </c>
      <c r="M1632" s="233">
        <f>IF(ISBLANK(INDEX('Policy Characteristics'!G:G,MATCH($C1632,'Policy Characteristics'!$C:$C,0))),"",INDEX('Policy Characteristics'!G:G,MATCH($C1632,'Policy Characteristics'!$C:$C,0)))</f>
        <v>1</v>
      </c>
      <c r="N1632" s="233">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25">
      <c r="A1633" s="76" t="str">
        <f>IF(ISBLANK(INDEX('Policy Characteristics'!A:A,MATCH($C1633,'Policy Characteristics'!$C:$C,0))),"",INDEX('Policy Characteristics'!A:A,MATCH($C1633,'Policy Characteristics'!$C:$C,0)))</f>
        <v>Cross-Sector</v>
      </c>
      <c r="B1633" s="228"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29" t="s">
        <v>43</v>
      </c>
      <c r="J1633" s="230"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33">
        <f>IF(ISBLANK(INDEX('Policy Characteristics'!F:F,MATCH($C1633,'Policy Characteristics'!$C:$C,0))),"",INDEX('Policy Characteristics'!F:F,MATCH($C1633,'Policy Characteristics'!$C:$C,0)))</f>
        <v>0</v>
      </c>
      <c r="M1633" s="233">
        <f>IF(ISBLANK(INDEX('Policy Characteristics'!G:G,MATCH($C1633,'Policy Characteristics'!$C:$C,0))),"",INDEX('Policy Characteristics'!G:G,MATCH($C1633,'Policy Characteristics'!$C:$C,0)))</f>
        <v>1</v>
      </c>
      <c r="N1633" s="233">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25">
      <c r="A1634" s="76" t="str">
        <f>IF(ISBLANK(INDEX('Policy Characteristics'!A:A,MATCH($C1634,'Policy Characteristics'!$C:$C,0))),"",INDEX('Policy Characteristics'!A:A,MATCH($C1634,'Policy Characteristics'!$C:$C,0)))</f>
        <v>Cross-Sector</v>
      </c>
      <c r="B1634" s="228"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29" t="s">
        <v>43</v>
      </c>
      <c r="J1634" s="230"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33">
        <f>IF(ISBLANK(INDEX('Policy Characteristics'!F:F,MATCH($C1634,'Policy Characteristics'!$C:$C,0))),"",INDEX('Policy Characteristics'!F:F,MATCH($C1634,'Policy Characteristics'!$C:$C,0)))</f>
        <v>0</v>
      </c>
      <c r="M1634" s="233">
        <f>IF(ISBLANK(INDEX('Policy Characteristics'!G:G,MATCH($C1634,'Policy Characteristics'!$C:$C,0))),"",INDEX('Policy Characteristics'!G:G,MATCH($C1634,'Policy Characteristics'!$C:$C,0)))</f>
        <v>1</v>
      </c>
      <c r="N1634" s="233">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25">
      <c r="A1635" s="76" t="str">
        <f>IF(ISBLANK(INDEX('Policy Characteristics'!A:A,MATCH($C1635,'Policy Characteristics'!$C:$C,0))),"",INDEX('Policy Characteristics'!A:A,MATCH($C1635,'Policy Characteristics'!$C:$C,0)))</f>
        <v>Cross-Sector</v>
      </c>
      <c r="B1635" s="228"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29" t="s">
        <v>44</v>
      </c>
      <c r="J1635" s="230"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33">
        <f>IF(ISBLANK(INDEX('Policy Characteristics'!F:F,MATCH($C1635,'Policy Characteristics'!$C:$C,0))),"",INDEX('Policy Characteristics'!F:F,MATCH($C1635,'Policy Characteristics'!$C:$C,0)))</f>
        <v>0</v>
      </c>
      <c r="M1635" s="233">
        <f>IF(ISBLANK(INDEX('Policy Characteristics'!G:G,MATCH($C1635,'Policy Characteristics'!$C:$C,0))),"",INDEX('Policy Characteristics'!G:G,MATCH($C1635,'Policy Characteristics'!$C:$C,0)))</f>
        <v>1</v>
      </c>
      <c r="N1635" s="233">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25">
      <c r="A1636" s="76" t="str">
        <f>IF(ISBLANK(INDEX('Policy Characteristics'!A:A,MATCH($C1636,'Policy Characteristics'!$C:$C,0))),"",INDEX('Policy Characteristics'!A:A,MATCH($C1636,'Policy Characteristics'!$C:$C,0)))</f>
        <v>Cross-Sector</v>
      </c>
      <c r="B1636" s="228"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29" t="s">
        <v>44</v>
      </c>
      <c r="J1636" s="230"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33">
        <f>IF(ISBLANK(INDEX('Policy Characteristics'!F:F,MATCH($C1636,'Policy Characteristics'!$C:$C,0))),"",INDEX('Policy Characteristics'!F:F,MATCH($C1636,'Policy Characteristics'!$C:$C,0)))</f>
        <v>0</v>
      </c>
      <c r="M1636" s="233">
        <f>IF(ISBLANK(INDEX('Policy Characteristics'!G:G,MATCH($C1636,'Policy Characteristics'!$C:$C,0))),"",INDEX('Policy Characteristics'!G:G,MATCH($C1636,'Policy Characteristics'!$C:$C,0)))</f>
        <v>1</v>
      </c>
      <c r="N1636" s="233">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25">
      <c r="A1637" s="76" t="str">
        <f>IF(ISBLANK(INDEX('Policy Characteristics'!A:A,MATCH($C1637,'Policy Characteristics'!$C:$C,0))),"",INDEX('Policy Characteristics'!A:A,MATCH($C1637,'Policy Characteristics'!$C:$C,0)))</f>
        <v>Cross-Sector</v>
      </c>
      <c r="B1637" s="228"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29" t="s">
        <v>44</v>
      </c>
      <c r="J1637" s="230"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33">
        <f>IF(ISBLANK(INDEX('Policy Characteristics'!F:F,MATCH($C1637,'Policy Characteristics'!$C:$C,0))),"",INDEX('Policy Characteristics'!F:F,MATCH($C1637,'Policy Characteristics'!$C:$C,0)))</f>
        <v>0</v>
      </c>
      <c r="M1637" s="233">
        <f>IF(ISBLANK(INDEX('Policy Characteristics'!G:G,MATCH($C1637,'Policy Characteristics'!$C:$C,0))),"",INDEX('Policy Characteristics'!G:G,MATCH($C1637,'Policy Characteristics'!$C:$C,0)))</f>
        <v>1</v>
      </c>
      <c r="N1637" s="233">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25">
      <c r="A1638" s="76" t="str">
        <f>IF(ISBLANK(INDEX('Policy Characteristics'!A:A,MATCH($C1638,'Policy Characteristics'!$C:$C,0))),"",INDEX('Policy Characteristics'!A:A,MATCH($C1638,'Policy Characteristics'!$C:$C,0)))</f>
        <v>Cross-Sector</v>
      </c>
      <c r="B1638" s="228"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29" t="s">
        <v>44</v>
      </c>
      <c r="J1638" s="230"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33">
        <f>IF(ISBLANK(INDEX('Policy Characteristics'!F:F,MATCH($C1638,'Policy Characteristics'!$C:$C,0))),"",INDEX('Policy Characteristics'!F:F,MATCH($C1638,'Policy Characteristics'!$C:$C,0)))</f>
        <v>0</v>
      </c>
      <c r="M1638" s="233">
        <f>IF(ISBLANK(INDEX('Policy Characteristics'!G:G,MATCH($C1638,'Policy Characteristics'!$C:$C,0))),"",INDEX('Policy Characteristics'!G:G,MATCH($C1638,'Policy Characteristics'!$C:$C,0)))</f>
        <v>1</v>
      </c>
      <c r="N1638" s="233">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25">
      <c r="A1639" s="76" t="str">
        <f>IF(ISBLANK(INDEX('Policy Characteristics'!A:A,MATCH($C1639,'Policy Characteristics'!$C:$C,0))),"",INDEX('Policy Characteristics'!A:A,MATCH($C1639,'Policy Characteristics'!$C:$C,0)))</f>
        <v>Cross-Sector</v>
      </c>
      <c r="B1639" s="228"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29" t="s">
        <v>43</v>
      </c>
      <c r="J1639" s="230"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33">
        <f>IF(ISBLANK(INDEX('Policy Characteristics'!F:F,MATCH($C1639,'Policy Characteristics'!$C:$C,0))),"",INDEX('Policy Characteristics'!F:F,MATCH($C1639,'Policy Characteristics'!$C:$C,0)))</f>
        <v>0</v>
      </c>
      <c r="M1639" s="233">
        <f>IF(ISBLANK(INDEX('Policy Characteristics'!G:G,MATCH($C1639,'Policy Characteristics'!$C:$C,0))),"",INDEX('Policy Characteristics'!G:G,MATCH($C1639,'Policy Characteristics'!$C:$C,0)))</f>
        <v>1</v>
      </c>
      <c r="N1639" s="233">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25">
      <c r="A1640" s="76" t="str">
        <f>IF(ISBLANK(INDEX('Policy Characteristics'!A:A,MATCH($C1640,'Policy Characteristics'!$C:$C,0))),"",INDEX('Policy Characteristics'!A:A,MATCH($C1640,'Policy Characteristics'!$C:$C,0)))</f>
        <v>Cross-Sector</v>
      </c>
      <c r="B1640" s="228"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29" t="s">
        <v>44</v>
      </c>
      <c r="J1640" s="230"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33">
        <f>IF(ISBLANK(INDEX('Policy Characteristics'!F:F,MATCH($C1640,'Policy Characteristics'!$C:$C,0))),"",INDEX('Policy Characteristics'!F:F,MATCH($C1640,'Policy Characteristics'!$C:$C,0)))</f>
        <v>0</v>
      </c>
      <c r="M1640" s="233">
        <f>IF(ISBLANK(INDEX('Policy Characteristics'!G:G,MATCH($C1640,'Policy Characteristics'!$C:$C,0))),"",INDEX('Policy Characteristics'!G:G,MATCH($C1640,'Policy Characteristics'!$C:$C,0)))</f>
        <v>1</v>
      </c>
      <c r="N1640" s="233">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25">
      <c r="A1641" s="76" t="str">
        <f>IF(ISBLANK(INDEX('Policy Characteristics'!A:A,MATCH($C1641,'Policy Characteristics'!$C:$C,0))),"",INDEX('Policy Characteristics'!A:A,MATCH($C1641,'Policy Characteristics'!$C:$C,0)))</f>
        <v>Cross-Sector</v>
      </c>
      <c r="B1641" s="228"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29" t="s">
        <v>44</v>
      </c>
      <c r="J1641" s="230"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33">
        <f>IF(ISBLANK(INDEX('Policy Characteristics'!F:F,MATCH($C1641,'Policy Characteristics'!$C:$C,0))),"",INDEX('Policy Characteristics'!F:F,MATCH($C1641,'Policy Characteristics'!$C:$C,0)))</f>
        <v>0</v>
      </c>
      <c r="M1641" s="233">
        <f>IF(ISBLANK(INDEX('Policy Characteristics'!G:G,MATCH($C1641,'Policy Characteristics'!$C:$C,0))),"",INDEX('Policy Characteristics'!G:G,MATCH($C1641,'Policy Characteristics'!$C:$C,0)))</f>
        <v>1</v>
      </c>
      <c r="N1641" s="233">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25">
      <c r="A1642" s="76" t="str">
        <f>IF(ISBLANK(INDEX('Policy Characteristics'!A:A,MATCH($C1642,'Policy Characteristics'!$C:$C,0))),"",INDEX('Policy Characteristics'!A:A,MATCH($C1642,'Policy Characteristics'!$C:$C,0)))</f>
        <v>Cross-Sector</v>
      </c>
      <c r="B1642" s="228"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29" t="s">
        <v>44</v>
      </c>
      <c r="J1642" s="230"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33">
        <f>IF(ISBLANK(INDEX('Policy Characteristics'!F:F,MATCH($C1642,'Policy Characteristics'!$C:$C,0))),"",INDEX('Policy Characteristics'!F:F,MATCH($C1642,'Policy Characteristics'!$C:$C,0)))</f>
        <v>0</v>
      </c>
      <c r="M1642" s="233">
        <f>IF(ISBLANK(INDEX('Policy Characteristics'!G:G,MATCH($C1642,'Policy Characteristics'!$C:$C,0))),"",INDEX('Policy Characteristics'!G:G,MATCH($C1642,'Policy Characteristics'!$C:$C,0)))</f>
        <v>1</v>
      </c>
      <c r="N1642" s="233">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25">
      <c r="A1643" s="76" t="str">
        <f>IF(ISBLANK(INDEX('Policy Characteristics'!A:A,MATCH($C1643,'Policy Characteristics'!$C:$C,0))),"",INDEX('Policy Characteristics'!A:A,MATCH($C1643,'Policy Characteristics'!$C:$C,0)))</f>
        <v>Cross-Sector</v>
      </c>
      <c r="B1643" s="228"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29" t="s">
        <v>44</v>
      </c>
      <c r="J1643" s="230"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33">
        <f>IF(ISBLANK(INDEX('Policy Characteristics'!F:F,MATCH($C1643,'Policy Characteristics'!$C:$C,0))),"",INDEX('Policy Characteristics'!F:F,MATCH($C1643,'Policy Characteristics'!$C:$C,0)))</f>
        <v>0</v>
      </c>
      <c r="M1643" s="233">
        <f>IF(ISBLANK(INDEX('Policy Characteristics'!G:G,MATCH($C1643,'Policy Characteristics'!$C:$C,0))),"",INDEX('Policy Characteristics'!G:G,MATCH($C1643,'Policy Characteristics'!$C:$C,0)))</f>
        <v>1</v>
      </c>
      <c r="N1643" s="233">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25">
      <c r="A1644" s="76" t="str">
        <f>IF(ISBLANK(INDEX('Policy Characteristics'!A:A,MATCH($C1644,'Policy Characteristics'!$C:$C,0))),"",INDEX('Policy Characteristics'!A:A,MATCH($C1644,'Policy Characteristics'!$C:$C,0)))</f>
        <v>Cross-Sector</v>
      </c>
      <c r="B1644" s="228"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29" t="s">
        <v>44</v>
      </c>
      <c r="J1644" s="230"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33">
        <f>IF(ISBLANK(INDEX('Policy Characteristics'!F:F,MATCH($C1644,'Policy Characteristics'!$C:$C,0))),"",INDEX('Policy Characteristics'!F:F,MATCH($C1644,'Policy Characteristics'!$C:$C,0)))</f>
        <v>0</v>
      </c>
      <c r="M1644" s="233">
        <f>IF(ISBLANK(INDEX('Policy Characteristics'!G:G,MATCH($C1644,'Policy Characteristics'!$C:$C,0))),"",INDEX('Policy Characteristics'!G:G,MATCH($C1644,'Policy Characteristics'!$C:$C,0)))</f>
        <v>1</v>
      </c>
      <c r="N1644" s="233">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25">
      <c r="A1645" s="76" t="str">
        <f>IF(ISBLANK(INDEX('Policy Characteristics'!A:A,MATCH($C1645,'Policy Characteristics'!$C:$C,0))),"",INDEX('Policy Characteristics'!A:A,MATCH($C1645,'Policy Characteristics'!$C:$C,0)))</f>
        <v>Cross-Sector</v>
      </c>
      <c r="B1645" s="228"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29" t="s">
        <v>43</v>
      </c>
      <c r="J1645" s="230"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33">
        <f>IF(ISBLANK(INDEX('Policy Characteristics'!F:F,MATCH($C1645,'Policy Characteristics'!$C:$C,0))),"",INDEX('Policy Characteristics'!F:F,MATCH($C1645,'Policy Characteristics'!$C:$C,0)))</f>
        <v>0</v>
      </c>
      <c r="M1645" s="233">
        <f>IF(ISBLANK(INDEX('Policy Characteristics'!G:G,MATCH($C1645,'Policy Characteristics'!$C:$C,0))),"",INDEX('Policy Characteristics'!G:G,MATCH($C1645,'Policy Characteristics'!$C:$C,0)))</f>
        <v>1</v>
      </c>
      <c r="N1645" s="233">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25">
      <c r="A1646" s="76" t="str">
        <f>IF(ISBLANK(INDEX('Policy Characteristics'!A:A,MATCH($C1646,'Policy Characteristics'!$C:$C,0))),"",INDEX('Policy Characteristics'!A:A,MATCH($C1646,'Policy Characteristics'!$C:$C,0)))</f>
        <v>Cross-Sector</v>
      </c>
      <c r="B1646" s="228"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29" t="s">
        <v>44</v>
      </c>
      <c r="J1646" s="230"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25">
      <c r="A1647" s="76" t="str">
        <f>IF(ISBLANK(INDEX('Policy Characteristics'!A:A,MATCH($C1647,'Policy Characteristics'!$C:$C,0))),"",INDEX('Policy Characteristics'!A:A,MATCH($C1647,'Policy Characteristics'!$C:$C,0)))</f>
        <v>Cross-Sector</v>
      </c>
      <c r="B1647" s="228" t="str">
        <f>IF(ISBLANK(INDEX('Policy Characteristics'!B:B,MATCH($C1647,'Policy Characteristics'!$C:$C,0))),"",INDEX('Policy Characteristics'!B:B,MATCH($C1647,'Policy Characteristics'!$C:$C,0)))</f>
        <v>Exempt Process Emissions from C Tax</v>
      </c>
      <c r="C1647" t="s">
        <v>1564</v>
      </c>
      <c r="D1647" s="88" t="s">
        <v>1300</v>
      </c>
      <c r="E1647" s="78"/>
      <c r="F1647" t="s">
        <v>1325</v>
      </c>
      <c r="G1647" s="78"/>
      <c r="H1647" s="80">
        <v>1628</v>
      </c>
      <c r="I1647" s="229" t="s">
        <v>43</v>
      </c>
      <c r="J1647" s="230"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25">
      <c r="A1648" s="76" t="str">
        <f>IF(ISBLANK(INDEX('Policy Characteristics'!A:A,MATCH($C1648,'Policy Characteristics'!$C:$C,0))),"",INDEX('Policy Characteristics'!A:A,MATCH($C1648,'Policy Characteristics'!$C:$C,0)))</f>
        <v>Cross-Sector</v>
      </c>
      <c r="B1648" s="228"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29" t="s">
        <v>43</v>
      </c>
      <c r="J1648" s="230"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25">
      <c r="A1649" s="76" t="str">
        <f>IF(ISBLANK(INDEX('Policy Characteristics'!A:A,MATCH($C1649,'Policy Characteristics'!$C:$C,0))),"",INDEX('Policy Characteristics'!A:A,MATCH($C1649,'Policy Characteristics'!$C:$C,0)))</f>
        <v>Cross-Sector</v>
      </c>
      <c r="B1649" s="228"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29" t="s">
        <v>43</v>
      </c>
      <c r="J1649" s="230"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25">
      <c r="A1650" s="76" t="str">
        <f>IF(ISBLANK(INDEX('Policy Characteristics'!A:A,MATCH($C1650,'Policy Characteristics'!$C:$C,0))),"",INDEX('Policy Characteristics'!A:A,MATCH($C1650,'Policy Characteristics'!$C:$C,0)))</f>
        <v>Cross-Sector</v>
      </c>
      <c r="B1650" s="228"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29" t="s">
        <v>44</v>
      </c>
      <c r="J1650" s="230"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25">
      <c r="A1651" s="76" t="str">
        <f>IF(ISBLANK(INDEX('Policy Characteristics'!A:A,MATCH($C1651,'Policy Characteristics'!$C:$C,0))),"",INDEX('Policy Characteristics'!A:A,MATCH($C1651,'Policy Characteristics'!$C:$C,0)))</f>
        <v>Cross-Sector</v>
      </c>
      <c r="B1651" s="228"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29" t="s">
        <v>44</v>
      </c>
      <c r="J1651" s="230"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25">
      <c r="A1652" s="76" t="str">
        <f>IF(ISBLANK(INDEX('Policy Characteristics'!A:A,MATCH($C1652,'Policy Characteristics'!$C:$C,0))),"",INDEX('Policy Characteristics'!A:A,MATCH($C1652,'Policy Characteristics'!$C:$C,0)))</f>
        <v>Cross-Sector</v>
      </c>
      <c r="B1652" s="228"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29" t="s">
        <v>44</v>
      </c>
      <c r="J1652" s="230"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25">
      <c r="A1653" s="76" t="str">
        <f>IF(ISBLANK(INDEX('Policy Characteristics'!A:A,MATCH($C1653,'Policy Characteristics'!$C:$C,0))),"",INDEX('Policy Characteristics'!A:A,MATCH($C1653,'Policy Characteristics'!$C:$C,0)))</f>
        <v>Cross-Sector</v>
      </c>
      <c r="B1653" s="228"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29" t="s">
        <v>44</v>
      </c>
      <c r="J1653" s="230"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25">
      <c r="A1654" s="76" t="str">
        <f>IF(ISBLANK(INDEX('Policy Characteristics'!A:A,MATCH($C1654,'Policy Characteristics'!$C:$C,0))),"",INDEX('Policy Characteristics'!A:A,MATCH($C1654,'Policy Characteristics'!$C:$C,0)))</f>
        <v>Cross-Sector</v>
      </c>
      <c r="B1654" s="228"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29" t="s">
        <v>44</v>
      </c>
      <c r="J1654" s="230"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25">
      <c r="A1655" s="76" t="str">
        <f>IF(ISBLANK(INDEX('Policy Characteristics'!A:A,MATCH($C1655,'Policy Characteristics'!$C:$C,0))),"",INDEX('Policy Characteristics'!A:A,MATCH($C1655,'Policy Characteristics'!$C:$C,0)))</f>
        <v>Cross-Sector</v>
      </c>
      <c r="B1655" s="228"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29" t="s">
        <v>44</v>
      </c>
      <c r="J1655" s="230"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25">
      <c r="A1656" s="76" t="str">
        <f>IF(ISBLANK(INDEX('Policy Characteristics'!A:A,MATCH($C1656,'Policy Characteristics'!$C:$C,0))),"",INDEX('Policy Characteristics'!A:A,MATCH($C1656,'Policy Characteristics'!$C:$C,0)))</f>
        <v>Cross-Sector</v>
      </c>
      <c r="B1656" s="228"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29" t="s">
        <v>43</v>
      </c>
      <c r="J1656" s="230"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25">
      <c r="A1657" s="76" t="str">
        <f>IF(ISBLANK(INDEX('Policy Characteristics'!A:A,MATCH($C1657,'Policy Characteristics'!$C:$C,0))),"",INDEX('Policy Characteristics'!A:A,MATCH($C1657,'Policy Characteristics'!$C:$C,0)))</f>
        <v>Cross-Sector</v>
      </c>
      <c r="B1657" s="228"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29" t="s">
        <v>44</v>
      </c>
      <c r="J1657" s="230"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25">
      <c r="A1658" s="76" t="str">
        <f>IF(ISBLANK(INDEX('Policy Characteristics'!A:A,MATCH($C1658,'Policy Characteristics'!$C:$C,0))),"",INDEX('Policy Characteristics'!A:A,MATCH($C1658,'Policy Characteristics'!$C:$C,0)))</f>
        <v>Cross-Sector</v>
      </c>
      <c r="B1658" s="228"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29" t="s">
        <v>44</v>
      </c>
      <c r="J1658" s="230"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25">
      <c r="A1659" s="76" t="str">
        <f>IF(ISBLANK(INDEX('Policy Characteristics'!A:A,MATCH($C1659,'Policy Characteristics'!$C:$C,0))),"",INDEX('Policy Characteristics'!A:A,MATCH($C1659,'Policy Characteristics'!$C:$C,0)))</f>
        <v>Cross-Sector</v>
      </c>
      <c r="B1659" s="228"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29" t="s">
        <v>44</v>
      </c>
      <c r="J1659" s="230"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25">
      <c r="A1660" s="76" t="str">
        <f>IF(ISBLANK(INDEX('Policy Characteristics'!A:A,MATCH($C1660,'Policy Characteristics'!$C:$C,0))),"",INDEX('Policy Characteristics'!A:A,MATCH($C1660,'Policy Characteristics'!$C:$C,0)))</f>
        <v>Cross-Sector</v>
      </c>
      <c r="B1660" s="228"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29" t="s">
        <v>44</v>
      </c>
      <c r="J1660" s="230"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25">
      <c r="A1661" s="76" t="str">
        <f>IF(ISBLANK(INDEX('Policy Characteristics'!A:A,MATCH($C1661,'Policy Characteristics'!$C:$C,0))),"",INDEX('Policy Characteristics'!A:A,MATCH($C1661,'Policy Characteristics'!$C:$C,0)))</f>
        <v>Cross-Sector</v>
      </c>
      <c r="B1661" s="228"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29" t="s">
        <v>44</v>
      </c>
      <c r="J1661" s="230"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25">
      <c r="A1662" s="76" t="str">
        <f>IF(ISBLANK(INDEX('Policy Characteristics'!A:A,MATCH($C1662,'Policy Characteristics'!$C:$C,0))),"",INDEX('Policy Characteristics'!A:A,MATCH($C1662,'Policy Characteristics'!$C:$C,0)))</f>
        <v>Cross-Sector</v>
      </c>
      <c r="B1662" s="228"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29" t="s">
        <v>44</v>
      </c>
      <c r="J1662" s="230"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25">
      <c r="A1663" s="76" t="str">
        <f>IF(ISBLANK(INDEX('Policy Characteristics'!A:A,MATCH($C1663,'Policy Characteristics'!$C:$C,0))),"",INDEX('Policy Characteristics'!A:A,MATCH($C1663,'Policy Characteristics'!$C:$C,0)))</f>
        <v>Cross-Sector</v>
      </c>
      <c r="B1663" s="228"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29" t="s">
        <v>44</v>
      </c>
      <c r="J1663" s="230"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25">
      <c r="A1664" s="76" t="str">
        <f>IF(ISBLANK(INDEX('Policy Characteristics'!A:A,MATCH($C1664,'Policy Characteristics'!$C:$C,0))),"",INDEX('Policy Characteristics'!A:A,MATCH($C1664,'Policy Characteristics'!$C:$C,0)))</f>
        <v>Cross-Sector</v>
      </c>
      <c r="B1664" s="228"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29" t="s">
        <v>44</v>
      </c>
      <c r="J1664" s="230"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25">
      <c r="A1665" s="76" t="str">
        <f>IF(ISBLANK(INDEX('Policy Characteristics'!A:A,MATCH($C1665,'Policy Characteristics'!$C:$C,0))),"",INDEX('Policy Characteristics'!A:A,MATCH($C1665,'Policy Characteristics'!$C:$C,0)))</f>
        <v>Cross-Sector</v>
      </c>
      <c r="B1665" s="228"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29" t="s">
        <v>44</v>
      </c>
      <c r="J1665" s="230"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25">
      <c r="A1666" s="76" t="str">
        <f>IF(ISBLANK(INDEX('Policy Characteristics'!A:A,MATCH($C1666,'Policy Characteristics'!$C:$C,0))),"",INDEX('Policy Characteristics'!A:A,MATCH($C1666,'Policy Characteristics'!$C:$C,0)))</f>
        <v>Cross-Sector</v>
      </c>
      <c r="B1666" s="228"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29" t="s">
        <v>44</v>
      </c>
      <c r="J1666" s="230"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25">
      <c r="A1667" s="76" t="str">
        <f>IF(ISBLANK(INDEX('Policy Characteristics'!A:A,MATCH($C1667,'Policy Characteristics'!$C:$C,0))),"",INDEX('Policy Characteristics'!A:A,MATCH($C1667,'Policy Characteristics'!$C:$C,0)))</f>
        <v>Cross-Sector</v>
      </c>
      <c r="B1667" s="228"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29" t="s">
        <v>44</v>
      </c>
      <c r="J1667" s="230"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25">
      <c r="A1668" s="76" t="str">
        <f>IF(ISBLANK(INDEX('Policy Characteristics'!A:A,MATCH($C1668,'Policy Characteristics'!$C:$C,0))),"",INDEX('Policy Characteristics'!A:A,MATCH($C1668,'Policy Characteristics'!$C:$C,0)))</f>
        <v>Cross-Sector</v>
      </c>
      <c r="B1668" s="228"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29" t="s">
        <v>44</v>
      </c>
      <c r="J1668" s="230"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25">
      <c r="A1669" s="76" t="str">
        <f>IF(ISBLANK(INDEX('Policy Characteristics'!A:A,MATCH($C1669,'Policy Characteristics'!$C:$C,0))),"",INDEX('Policy Characteristics'!A:A,MATCH($C1669,'Policy Characteristics'!$C:$C,0)))</f>
        <v>Cross-Sector</v>
      </c>
      <c r="B1669" s="228"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29" t="s">
        <v>43</v>
      </c>
      <c r="J1669" s="230"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25">
      <c r="A1670" s="76" t="str">
        <f>IF(ISBLANK(INDEX('Policy Characteristics'!A:A,MATCH($C1670,'Policy Characteristics'!$C:$C,0))),"",INDEX('Policy Characteristics'!A:A,MATCH($C1670,'Policy Characteristics'!$C:$C,0)))</f>
        <v>Cross-Sector</v>
      </c>
      <c r="B1670" s="228"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29" t="s">
        <v>43</v>
      </c>
      <c r="J1670" s="230"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25">
      <c r="A1671" s="76" t="str">
        <f>IF(ISBLANK(INDEX('Policy Characteristics'!A:A,MATCH($C1671,'Policy Characteristics'!$C:$C,0))),"",INDEX('Policy Characteristics'!A:A,MATCH($C1671,'Policy Characteristics'!$C:$C,0)))</f>
        <v>Cross-Sector</v>
      </c>
      <c r="B1671" s="228"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29" t="s">
        <v>44</v>
      </c>
      <c r="J1671" s="230"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25">
      <c r="A1672" s="76" t="str">
        <f>IF(ISBLANK(INDEX('Policy Characteristics'!A:A,MATCH($C1672,'Policy Characteristics'!$C:$C,0))),"",INDEX('Policy Characteristics'!A:A,MATCH($C1672,'Policy Characteristics'!$C:$C,0)))</f>
        <v>Cross-Sector</v>
      </c>
      <c r="B1672" s="228" t="str">
        <f>IF(ISBLANK(INDEX('Policy Characteristics'!B:B,MATCH($C1672,'Policy Characteristics'!$C:$C,0))),"",INDEX('Policy Characteristics'!B:B,MATCH($C1672,'Policy Characteristics'!$C:$C,0)))</f>
        <v>Toggle Carbon Tax Border Adjustment</v>
      </c>
      <c r="C1672" t="s">
        <v>1565</v>
      </c>
      <c r="D1672" s="78"/>
      <c r="E1672" s="78"/>
      <c r="F1672" s="78"/>
      <c r="G1672" s="78"/>
      <c r="H1672" s="80">
        <v>1627</v>
      </c>
      <c r="I1672" s="229" t="s">
        <v>43</v>
      </c>
      <c r="J1672" s="230"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If set to zero, this policy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25">
      <c r="A1673" s="76" t="str">
        <f>IF(ISBLANK(INDEX('Policy Characteristics'!A:A,MATCH($C1673,'Policy Characteristics'!$C:$C,0))),"",INDEX('Policy Characteristics'!A:A,MATCH($C1673,'Policy Characteristics'!$C:$C,0)))</f>
        <v>Cross-Sector</v>
      </c>
      <c r="B1673" s="228"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29" t="s">
        <v>44</v>
      </c>
      <c r="J1673" s="230"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25">
      <c r="A1674" s="76" t="str">
        <f>IF(ISBLANK(INDEX('Policy Characteristics'!A:A,MATCH($C1674,'Policy Characteristics'!$C:$C,0))),"",INDEX('Policy Characteristics'!A:A,MATCH($C1674,'Policy Characteristics'!$C:$C,0)))</f>
        <v>Cross-Sector</v>
      </c>
      <c r="B1674" s="228"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29" t="s">
        <v>44</v>
      </c>
      <c r="J1674" s="230"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25">
      <c r="A1675" s="76" t="str">
        <f>IF(ISBLANK(INDEX('Policy Characteristics'!A:A,MATCH($C1675,'Policy Characteristics'!$C:$C,0))),"",INDEX('Policy Characteristics'!A:A,MATCH($C1675,'Policy Characteristics'!$C:$C,0)))</f>
        <v>Cross-Sector</v>
      </c>
      <c r="B1675" s="228"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29" t="s">
        <v>44</v>
      </c>
      <c r="J1675" s="230"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25">
      <c r="A1676" s="76" t="str">
        <f>IF(ISBLANK(INDEX('Policy Characteristics'!A:A,MATCH($C1676,'Policy Characteristics'!$C:$C,0))),"",INDEX('Policy Characteristics'!A:A,MATCH($C1676,'Policy Characteristics'!$C:$C,0)))</f>
        <v>Cross-Sector</v>
      </c>
      <c r="B1676" s="228"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29" t="s">
        <v>44</v>
      </c>
      <c r="J1676" s="230"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25">
      <c r="A1677" s="76" t="str">
        <f>IF(ISBLANK(INDEX('Policy Characteristics'!A:A,MATCH($C1677,'Policy Characteristics'!$C:$C,0))),"",INDEX('Policy Characteristics'!A:A,MATCH($C1677,'Policy Characteristics'!$C:$C,0)))</f>
        <v>Cross-Sector</v>
      </c>
      <c r="B1677" s="228"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29" t="s">
        <v>44</v>
      </c>
      <c r="J1677" s="230"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25">
      <c r="A1678" s="76" t="str">
        <f>IF(ISBLANK(INDEX('Policy Characteristics'!A:A,MATCH($C1678,'Policy Characteristics'!$C:$C,0))),"",INDEX('Policy Characteristics'!A:A,MATCH($C1678,'Policy Characteristics'!$C:$C,0)))</f>
        <v>Cross-Sector</v>
      </c>
      <c r="B1678" s="228"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29" t="s">
        <v>44</v>
      </c>
      <c r="J1678" s="230"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25">
      <c r="A1679" s="76" t="str">
        <f>IF(ISBLANK(INDEX('Policy Characteristics'!A:A,MATCH($C1679,'Policy Characteristics'!$C:$C,0))),"",INDEX('Policy Characteristics'!A:A,MATCH($C1679,'Policy Characteristics'!$C:$C,0)))</f>
        <v>Cross-Sector</v>
      </c>
      <c r="B1679" s="228"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29" t="s">
        <v>44</v>
      </c>
      <c r="J1679" s="230"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25">
      <c r="A1680" s="76" t="str">
        <f>IF(ISBLANK(INDEX('Policy Characteristics'!A:A,MATCH($C1680,'Policy Characteristics'!$C:$C,0))),"",INDEX('Policy Characteristics'!A:A,MATCH($C1680,'Policy Characteristics'!$C:$C,0)))</f>
        <v>Cross-Sector</v>
      </c>
      <c r="B1680" s="228"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29" t="s">
        <v>44</v>
      </c>
      <c r="J1680" s="230"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25">
      <c r="A1681" s="76" t="str">
        <f>IF(ISBLANK(INDEX('Policy Characteristics'!A:A,MATCH($C1681,'Policy Characteristics'!$C:$C,0))),"",INDEX('Policy Characteristics'!A:A,MATCH($C1681,'Policy Characteristics'!$C:$C,0)))</f>
        <v>Cross-Sector</v>
      </c>
      <c r="B1681" s="228"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29" t="s">
        <v>44</v>
      </c>
      <c r="J1681" s="230"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25">
      <c r="A1682" s="76" t="str">
        <f>IF(ISBLANK(INDEX('Policy Characteristics'!A:A,MATCH($C1682,'Policy Characteristics'!$C:$C,0))),"",INDEX('Policy Characteristics'!A:A,MATCH($C1682,'Policy Characteristics'!$C:$C,0)))</f>
        <v>Cross-Sector</v>
      </c>
      <c r="B1682" s="228"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29" t="s">
        <v>44</v>
      </c>
      <c r="J1682" s="230"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25">
      <c r="A1683" s="76" t="str">
        <f>IF(ISBLANK(INDEX('Policy Characteristics'!A:A,MATCH($C1683,'Policy Characteristics'!$C:$C,0))),"",INDEX('Policy Characteristics'!A:A,MATCH($C1683,'Policy Characteristics'!$C:$C,0)))</f>
        <v>Cross-Sector</v>
      </c>
      <c r="B1683" s="228"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29" t="s">
        <v>44</v>
      </c>
      <c r="J1683" s="230"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25">
      <c r="A1684" s="76" t="str">
        <f>IF(ISBLANK(INDEX('Policy Characteristics'!A:A,MATCH($C1684,'Policy Characteristics'!$C:$C,0))),"",INDEX('Policy Characteristics'!A:A,MATCH($C1684,'Policy Characteristics'!$C:$C,0)))</f>
        <v>Cross-Sector</v>
      </c>
      <c r="B1684" s="228"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29" t="s">
        <v>44</v>
      </c>
      <c r="J1684" s="230"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25">
      <c r="A1685" s="76" t="str">
        <f>IF(ISBLANK(INDEX('Policy Characteristics'!A:A,MATCH($C1685,'Policy Characteristics'!$C:$C,0))),"",INDEX('Policy Characteristics'!A:A,MATCH($C1685,'Policy Characteristics'!$C:$C,0)))</f>
        <v>Cross-Sector</v>
      </c>
      <c r="B1685" s="228"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29" t="s">
        <v>44</v>
      </c>
      <c r="J1685" s="230"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25">
      <c r="A1686" s="76" t="str">
        <f>IF(ISBLANK(INDEX('Policy Characteristics'!A:A,MATCH($C1686,'Policy Characteristics'!$C:$C,0))),"",INDEX('Policy Characteristics'!A:A,MATCH($C1686,'Policy Characteristics'!$C:$C,0)))</f>
        <v>Cross-Sector</v>
      </c>
      <c r="B1686" s="228"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29" t="s">
        <v>44</v>
      </c>
      <c r="J1686" s="230"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25">
      <c r="A1687" s="76" t="str">
        <f>IF(ISBLANK(INDEX('Policy Characteristics'!A:A,MATCH($C1687,'Policy Characteristics'!$C:$C,0))),"",INDEX('Policy Characteristics'!A:A,MATCH($C1687,'Policy Characteristics'!$C:$C,0)))</f>
        <v>Cross-Sector</v>
      </c>
      <c r="B1687" s="228"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29" t="s">
        <v>44</v>
      </c>
      <c r="J1687" s="230"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25">
      <c r="A1688" s="76" t="str">
        <f>IF(ISBLANK(INDEX('Policy Characteristics'!A:A,MATCH($C1688,'Policy Characteristics'!$C:$C,0))),"",INDEX('Policy Characteristics'!A:A,MATCH($C1688,'Policy Characteristics'!$C:$C,0)))</f>
        <v>Cross-Sector</v>
      </c>
      <c r="B1688" s="228"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29" t="s">
        <v>44</v>
      </c>
      <c r="J1688" s="230"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33">
        <f>IF(ISBLANK(INDEX('Policy Characteristics'!F:F,MATCH($C1688,'Policy Characteristics'!$C:$C,0))),"",INDEX('Policy Characteristics'!F:F,MATCH($C1688,'Policy Characteristics'!$C:$C,0)))</f>
        <v>0</v>
      </c>
      <c r="M1688" s="233">
        <f>IF(ISBLANK(INDEX('Policy Characteristics'!G:G,MATCH($C1688,'Policy Characteristics'!$C:$C,0))),"",INDEX('Policy Characteristics'!G:G,MATCH($C1688,'Policy Characteristics'!$C:$C,0)))</f>
        <v>1</v>
      </c>
      <c r="N1688" s="233">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25">
      <c r="A1689" s="76" t="str">
        <f>IF(ISBLANK(INDEX('Policy Characteristics'!A:A,MATCH($C1689,'Policy Characteristics'!$C:$C,0))),"",INDEX('Policy Characteristics'!A:A,MATCH($C1689,'Policy Characteristics'!$C:$C,0)))</f>
        <v>Cross-Sector</v>
      </c>
      <c r="B1689" s="228"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29" t="s">
        <v>44</v>
      </c>
      <c r="J1689" s="230"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33">
        <f>IF(ISBLANK(INDEX('Policy Characteristics'!F:F,MATCH($C1689,'Policy Characteristics'!$C:$C,0))),"",INDEX('Policy Characteristics'!F:F,MATCH($C1689,'Policy Characteristics'!$C:$C,0)))</f>
        <v>0</v>
      </c>
      <c r="M1689" s="233">
        <f>IF(ISBLANK(INDEX('Policy Characteristics'!G:G,MATCH($C1689,'Policy Characteristics'!$C:$C,0))),"",INDEX('Policy Characteristics'!G:G,MATCH($C1689,'Policy Characteristics'!$C:$C,0)))</f>
        <v>1</v>
      </c>
      <c r="N1689" s="233">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25">
      <c r="A1690" s="76" t="str">
        <f>IF(ISBLANK(INDEX('Policy Characteristics'!A:A,MATCH($C1690,'Policy Characteristics'!$C:$C,0))),"",INDEX('Policy Characteristics'!A:A,MATCH($C1690,'Policy Characteristics'!$C:$C,0)))</f>
        <v>Cross-Sector</v>
      </c>
      <c r="B1690" s="228"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29" t="s">
        <v>44</v>
      </c>
      <c r="J1690" s="230"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33">
        <f>IF(ISBLANK(INDEX('Policy Characteristics'!F:F,MATCH($C1690,'Policy Characteristics'!$C:$C,0))),"",INDEX('Policy Characteristics'!F:F,MATCH($C1690,'Policy Characteristics'!$C:$C,0)))</f>
        <v>0</v>
      </c>
      <c r="M1690" s="233">
        <f>IF(ISBLANK(INDEX('Policy Characteristics'!G:G,MATCH($C1690,'Policy Characteristics'!$C:$C,0))),"",INDEX('Policy Characteristics'!G:G,MATCH($C1690,'Policy Characteristics'!$C:$C,0)))</f>
        <v>1</v>
      </c>
      <c r="N1690" s="233">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25">
      <c r="A1691" s="76" t="str">
        <f>IF(ISBLANK(INDEX('Policy Characteristics'!A:A,MATCH($C1691,'Policy Characteristics'!$C:$C,0))),"",INDEX('Policy Characteristics'!A:A,MATCH($C1691,'Policy Characteristics'!$C:$C,0)))</f>
        <v>Cross-Sector</v>
      </c>
      <c r="B1691" s="228"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29" t="s">
        <v>44</v>
      </c>
      <c r="J1691" s="230"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33">
        <f>IF(ISBLANK(INDEX('Policy Characteristics'!F:F,MATCH($C1691,'Policy Characteristics'!$C:$C,0))),"",INDEX('Policy Characteristics'!F:F,MATCH($C1691,'Policy Characteristics'!$C:$C,0)))</f>
        <v>0</v>
      </c>
      <c r="M1691" s="233">
        <f>IF(ISBLANK(INDEX('Policy Characteristics'!G:G,MATCH($C1691,'Policy Characteristics'!$C:$C,0))),"",INDEX('Policy Characteristics'!G:G,MATCH($C1691,'Policy Characteristics'!$C:$C,0)))</f>
        <v>1</v>
      </c>
      <c r="N1691" s="233">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25">
      <c r="A1692" s="76" t="str">
        <f>IF(ISBLANK(INDEX('Policy Characteristics'!A:A,MATCH($C1692,'Policy Characteristics'!$C:$C,0))),"",INDEX('Policy Characteristics'!A:A,MATCH($C1692,'Policy Characteristics'!$C:$C,0)))</f>
        <v>Cross-Sector</v>
      </c>
      <c r="B1692" s="228"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29" t="s">
        <v>44</v>
      </c>
      <c r="J1692" s="230"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33">
        <f>IF(ISBLANK(INDEX('Policy Characteristics'!F:F,MATCH($C1692,'Policy Characteristics'!$C:$C,0))),"",INDEX('Policy Characteristics'!F:F,MATCH($C1692,'Policy Characteristics'!$C:$C,0)))</f>
        <v>0</v>
      </c>
      <c r="M1692" s="233">
        <f>IF(ISBLANK(INDEX('Policy Characteristics'!G:G,MATCH($C1692,'Policy Characteristics'!$C:$C,0))),"",INDEX('Policy Characteristics'!G:G,MATCH($C1692,'Policy Characteristics'!$C:$C,0)))</f>
        <v>1</v>
      </c>
      <c r="N1692" s="233">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25">
      <c r="A1693" s="76" t="str">
        <f>IF(ISBLANK(INDEX('Policy Characteristics'!A:A,MATCH($C1693,'Policy Characteristics'!$C:$C,0))),"",INDEX('Policy Characteristics'!A:A,MATCH($C1693,'Policy Characteristics'!$C:$C,0)))</f>
        <v>Cross-Sector</v>
      </c>
      <c r="B1693" s="228"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29" t="s">
        <v>44</v>
      </c>
      <c r="J1693" s="230"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33">
        <f>IF(ISBLANK(INDEX('Policy Characteristics'!F:F,MATCH($C1693,'Policy Characteristics'!$C:$C,0))),"",INDEX('Policy Characteristics'!F:F,MATCH($C1693,'Policy Characteristics'!$C:$C,0)))</f>
        <v>0</v>
      </c>
      <c r="M1693" s="233">
        <f>IF(ISBLANK(INDEX('Policy Characteristics'!G:G,MATCH($C1693,'Policy Characteristics'!$C:$C,0))),"",INDEX('Policy Characteristics'!G:G,MATCH($C1693,'Policy Characteristics'!$C:$C,0)))</f>
        <v>1</v>
      </c>
      <c r="N1693" s="233">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25">
      <c r="A1694" s="76" t="str">
        <f>IF(ISBLANK(INDEX('Policy Characteristics'!A:A,MATCH($C1694,'Policy Characteristics'!$C:$C,0))),"",INDEX('Policy Characteristics'!A:A,MATCH($C1694,'Policy Characteristics'!$C:$C,0)))</f>
        <v>Cross-Sector</v>
      </c>
      <c r="B1694" s="228"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29" t="s">
        <v>44</v>
      </c>
      <c r="J1694" s="230"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33">
        <f>IF(ISBLANK(INDEX('Policy Characteristics'!F:F,MATCH($C1694,'Policy Characteristics'!$C:$C,0))),"",INDEX('Policy Characteristics'!F:F,MATCH($C1694,'Policy Characteristics'!$C:$C,0)))</f>
        <v>0</v>
      </c>
      <c r="M1694" s="233">
        <f>IF(ISBLANK(INDEX('Policy Characteristics'!G:G,MATCH($C1694,'Policy Characteristics'!$C:$C,0))),"",INDEX('Policy Characteristics'!G:G,MATCH($C1694,'Policy Characteristics'!$C:$C,0)))</f>
        <v>1</v>
      </c>
      <c r="N1694" s="233">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25">
      <c r="A1695" s="76" t="str">
        <f>IF(ISBLANK(INDEX('Policy Characteristics'!A:A,MATCH($C1695,'Policy Characteristics'!$C:$C,0))),"",INDEX('Policy Characteristics'!A:A,MATCH($C1695,'Policy Characteristics'!$C:$C,0)))</f>
        <v>Cross-Sector</v>
      </c>
      <c r="B1695" s="228"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29" t="s">
        <v>44</v>
      </c>
      <c r="J1695" s="230"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33">
        <f>IF(ISBLANK(INDEX('Policy Characteristics'!F:F,MATCH($C1695,'Policy Characteristics'!$C:$C,0))),"",INDEX('Policy Characteristics'!F:F,MATCH($C1695,'Policy Characteristics'!$C:$C,0)))</f>
        <v>0</v>
      </c>
      <c r="M1695" s="233">
        <f>IF(ISBLANK(INDEX('Policy Characteristics'!G:G,MATCH($C1695,'Policy Characteristics'!$C:$C,0))),"",INDEX('Policy Characteristics'!G:G,MATCH($C1695,'Policy Characteristics'!$C:$C,0)))</f>
        <v>1</v>
      </c>
      <c r="N1695" s="233">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25">
      <c r="A1696" s="76" t="str">
        <f>IF(ISBLANK(INDEX('Policy Characteristics'!A:A,MATCH($C1696,'Policy Characteristics'!$C:$C,0))),"",INDEX('Policy Characteristics'!A:A,MATCH($C1696,'Policy Characteristics'!$C:$C,0)))</f>
        <v>Cross-Sector</v>
      </c>
      <c r="B1696" s="228"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29" t="s">
        <v>44</v>
      </c>
      <c r="J1696" s="230"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33">
        <f>IF(ISBLANK(INDEX('Policy Characteristics'!F:F,MATCH($C1696,'Policy Characteristics'!$C:$C,0))),"",INDEX('Policy Characteristics'!F:F,MATCH($C1696,'Policy Characteristics'!$C:$C,0)))</f>
        <v>0</v>
      </c>
      <c r="M1696" s="233">
        <f>IF(ISBLANK(INDEX('Policy Characteristics'!G:G,MATCH($C1696,'Policy Characteristics'!$C:$C,0))),"",INDEX('Policy Characteristics'!G:G,MATCH($C1696,'Policy Characteristics'!$C:$C,0)))</f>
        <v>1</v>
      </c>
      <c r="N1696" s="233">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25">
      <c r="A1697" s="76" t="str">
        <f>IF(ISBLANK(INDEX('Policy Characteristics'!A:A,MATCH($C1697,'Policy Characteristics'!$C:$C,0))),"",INDEX('Policy Characteristics'!A:A,MATCH($C1697,'Policy Characteristics'!$C:$C,0)))</f>
        <v>Cross-Sector</v>
      </c>
      <c r="B1697" s="228"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29" t="s">
        <v>44</v>
      </c>
      <c r="J1697" s="230"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33">
        <f>IF(ISBLANK(INDEX('Policy Characteristics'!F:F,MATCH($C1697,'Policy Characteristics'!$C:$C,0))),"",INDEX('Policy Characteristics'!F:F,MATCH($C1697,'Policy Characteristics'!$C:$C,0)))</f>
        <v>0</v>
      </c>
      <c r="M1697" s="233">
        <f>IF(ISBLANK(INDEX('Policy Characteristics'!G:G,MATCH($C1697,'Policy Characteristics'!$C:$C,0))),"",INDEX('Policy Characteristics'!G:G,MATCH($C1697,'Policy Characteristics'!$C:$C,0)))</f>
        <v>1</v>
      </c>
      <c r="N1697" s="233">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25">
      <c r="A1698" s="76" t="str">
        <f>IF(ISBLANK(INDEX('Policy Characteristics'!A:A,MATCH($C1698,'Policy Characteristics'!$C:$C,0))),"",INDEX('Policy Characteristics'!A:A,MATCH($C1698,'Policy Characteristics'!$C:$C,0)))</f>
        <v>Cross-Sector</v>
      </c>
      <c r="B1698" s="228"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29" t="s">
        <v>44</v>
      </c>
      <c r="J1698" s="230"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33">
        <f>IF(ISBLANK(INDEX('Policy Characteristics'!F:F,MATCH($C1698,'Policy Characteristics'!$C:$C,0))),"",INDEX('Policy Characteristics'!F:F,MATCH($C1698,'Policy Characteristics'!$C:$C,0)))</f>
        <v>0</v>
      </c>
      <c r="M1698" s="233">
        <f>IF(ISBLANK(INDEX('Policy Characteristics'!G:G,MATCH($C1698,'Policy Characteristics'!$C:$C,0))),"",INDEX('Policy Characteristics'!G:G,MATCH($C1698,'Policy Characteristics'!$C:$C,0)))</f>
        <v>1</v>
      </c>
      <c r="N1698" s="233">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25">
      <c r="A1699" s="76" t="str">
        <f>IF(ISBLANK(INDEX('Policy Characteristics'!A:A,MATCH($C1699,'Policy Characteristics'!$C:$C,0))),"",INDEX('Policy Characteristics'!A:A,MATCH($C1699,'Policy Characteristics'!$C:$C,0)))</f>
        <v>Cross-Sector</v>
      </c>
      <c r="B1699" s="228"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29" t="s">
        <v>44</v>
      </c>
      <c r="J1699" s="230"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33">
        <f>IF(ISBLANK(INDEX('Policy Characteristics'!F:F,MATCH($C1699,'Policy Characteristics'!$C:$C,0))),"",INDEX('Policy Characteristics'!F:F,MATCH($C1699,'Policy Characteristics'!$C:$C,0)))</f>
        <v>0</v>
      </c>
      <c r="M1699" s="233">
        <f>IF(ISBLANK(INDEX('Policy Characteristics'!G:G,MATCH($C1699,'Policy Characteristics'!$C:$C,0))),"",INDEX('Policy Characteristics'!G:G,MATCH($C1699,'Policy Characteristics'!$C:$C,0)))</f>
        <v>1</v>
      </c>
      <c r="N1699" s="233">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25">
      <c r="A1700" s="76" t="str">
        <f>IF(ISBLANK(INDEX('Policy Characteristics'!A:A,MATCH($C1700,'Policy Characteristics'!$C:$C,0))),"",INDEX('Policy Characteristics'!A:A,MATCH($C1700,'Policy Characteristics'!$C:$C,0)))</f>
        <v>Cross-Sector</v>
      </c>
      <c r="B1700" s="228"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29" t="s">
        <v>44</v>
      </c>
      <c r="J1700" s="230"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33">
        <f>IF(ISBLANK(INDEX('Policy Characteristics'!F:F,MATCH($C1700,'Policy Characteristics'!$C:$C,0))),"",INDEX('Policy Characteristics'!F:F,MATCH($C1700,'Policy Characteristics'!$C:$C,0)))</f>
        <v>0</v>
      </c>
      <c r="M1700" s="233">
        <f>IF(ISBLANK(INDEX('Policy Characteristics'!G:G,MATCH($C1700,'Policy Characteristics'!$C:$C,0))),"",INDEX('Policy Characteristics'!G:G,MATCH($C1700,'Policy Characteristics'!$C:$C,0)))</f>
        <v>1</v>
      </c>
      <c r="N1700" s="233">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25">
      <c r="A1701" s="76" t="str">
        <f>IF(ISBLANK(INDEX('Policy Characteristics'!A:A,MATCH($C1701,'Policy Characteristics'!$C:$C,0))),"",INDEX('Policy Characteristics'!A:A,MATCH($C1701,'Policy Characteristics'!$C:$C,0)))</f>
        <v>Cross-Sector</v>
      </c>
      <c r="B1701" s="228"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29" t="s">
        <v>44</v>
      </c>
      <c r="J1701" s="230"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33">
        <f>IF(ISBLANK(INDEX('Policy Characteristics'!F:F,MATCH($C1701,'Policy Characteristics'!$C:$C,0))),"",INDEX('Policy Characteristics'!F:F,MATCH($C1701,'Policy Characteristics'!$C:$C,0)))</f>
        <v>0</v>
      </c>
      <c r="M1701" s="233">
        <f>IF(ISBLANK(INDEX('Policy Characteristics'!G:G,MATCH($C1701,'Policy Characteristics'!$C:$C,0))),"",INDEX('Policy Characteristics'!G:G,MATCH($C1701,'Policy Characteristics'!$C:$C,0)))</f>
        <v>1</v>
      </c>
      <c r="N1701" s="233">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25">
      <c r="A1702" s="76" t="str">
        <f>IF(ISBLANK(INDEX('Policy Characteristics'!A:A,MATCH($C1702,'Policy Characteristics'!$C:$C,0))),"",INDEX('Policy Characteristics'!A:A,MATCH($C1702,'Policy Characteristics'!$C:$C,0)))</f>
        <v>Cross-Sector</v>
      </c>
      <c r="B1702" s="228"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29" t="s">
        <v>44</v>
      </c>
      <c r="J1702" s="230"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33">
        <f>IF(ISBLANK(INDEX('Policy Characteristics'!F:F,MATCH($C1702,'Policy Characteristics'!$C:$C,0))),"",INDEX('Policy Characteristics'!F:F,MATCH($C1702,'Policy Characteristics'!$C:$C,0)))</f>
        <v>0</v>
      </c>
      <c r="M1702" s="233">
        <f>IF(ISBLANK(INDEX('Policy Characteristics'!G:G,MATCH($C1702,'Policy Characteristics'!$C:$C,0))),"",INDEX('Policy Characteristics'!G:G,MATCH($C1702,'Policy Characteristics'!$C:$C,0)))</f>
        <v>1</v>
      </c>
      <c r="N1702" s="233">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25">
      <c r="A1703" s="76" t="str">
        <f>IF(ISBLANK(INDEX('Policy Characteristics'!A:A,MATCH($C1703,'Policy Characteristics'!$C:$C,0))),"",INDEX('Policy Characteristics'!A:A,MATCH($C1703,'Policy Characteristics'!$C:$C,0)))</f>
        <v>Cross-Sector</v>
      </c>
      <c r="B1703" s="228" t="str">
        <f>IF(ISBLANK(INDEX('Policy Characteristics'!B:B,MATCH($C1703,'Policy Characteristics'!$C:$C,0))),"",INDEX('Policy Characteristics'!B:B,MATCH($C1703,'Policy Characteristics'!$C:$C,0)))</f>
        <v>Fuel Taxes or Subsidies</v>
      </c>
      <c r="C1703" t="s">
        <v>1467</v>
      </c>
      <c r="D1703" s="88" t="s">
        <v>52</v>
      </c>
      <c r="E1703" s="88" t="s">
        <v>330</v>
      </c>
      <c r="F1703" s="88" t="s">
        <v>93</v>
      </c>
      <c r="G1703" s="88" t="s">
        <v>4</v>
      </c>
      <c r="H1703" s="15">
        <v>78</v>
      </c>
      <c r="I1703" s="241" t="s">
        <v>43</v>
      </c>
      <c r="J1703" s="230"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33">
        <f>IF(ISBLANK(INDEX('Policy Characteristics'!F:F,MATCH($C1703,'Policy Characteristics'!$C:$C,0))),"",INDEX('Policy Characteristics'!F:F,MATCH($C1703,'Policy Characteristics'!$C:$C,0)))</f>
        <v>-0.9</v>
      </c>
      <c r="M1703" s="233">
        <f>IF(ISBLANK(INDEX('Policy Characteristics'!G:G,MATCH($C1703,'Policy Characteristics'!$C:$C,0))),"",INDEX('Policy Characteristics'!G:G,MATCH($C1703,'Policy Characteristics'!$C:$C,0)))</f>
        <v>0.9</v>
      </c>
      <c r="N1703" s="233">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25">
      <c r="A1704" s="76" t="str">
        <f>IF(ISBLANK(INDEX('Policy Characteristics'!A:A,MATCH($C1704,'Policy Characteristics'!$C:$C,0))),"",INDEX('Policy Characteristics'!A:A,MATCH($C1704,'Policy Characteristics'!$C:$C,0)))</f>
        <v>Cross-Sector</v>
      </c>
      <c r="B1704" s="228" t="str">
        <f>IF(ISBLANK(INDEX('Policy Characteristics'!B:B,MATCH($C1704,'Policy Characteristics'!$C:$C,0))),"",INDEX('Policy Characteristics'!B:B,MATCH($C1704,'Policy Characteristics'!$C:$C,0)))</f>
        <v>Fuel Taxes or Subsidies</v>
      </c>
      <c r="C1704" s="236" t="str">
        <f t="shared" ref="C1704:C1767" si="54">C$1703</f>
        <v>Additional Fuel Tax or Subsidy Rate by Fuel</v>
      </c>
      <c r="D1704" s="78" t="s">
        <v>447</v>
      </c>
      <c r="E1704" s="88" t="s">
        <v>330</v>
      </c>
      <c r="F1704" s="78" t="s">
        <v>444</v>
      </c>
      <c r="G1704" s="88" t="s">
        <v>4</v>
      </c>
      <c r="H1704" s="15">
        <v>79</v>
      </c>
      <c r="I1704" s="229" t="s">
        <v>44</v>
      </c>
      <c r="J1704" s="230"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33">
        <f>IF(ISBLANK(INDEX('Policy Characteristics'!F:F,MATCH($C1704,'Policy Characteristics'!$C:$C,0))),"",INDEX('Policy Characteristics'!F:F,MATCH($C1704,'Policy Characteristics'!$C:$C,0)))</f>
        <v>-0.9</v>
      </c>
      <c r="M1704" s="233">
        <f>IF(ISBLANK(INDEX('Policy Characteristics'!G:G,MATCH($C1704,'Policy Characteristics'!$C:$C,0))),"",INDEX('Policy Characteristics'!G:G,MATCH($C1704,'Policy Characteristics'!$C:$C,0)))</f>
        <v>0.9</v>
      </c>
      <c r="N1704" s="233">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25">
      <c r="A1705" s="76" t="str">
        <f>IF(ISBLANK(INDEX('Policy Characteristics'!A:A,MATCH($C1705,'Policy Characteristics'!$C:$C,0))),"",INDEX('Policy Characteristics'!A:A,MATCH($C1705,'Policy Characteristics'!$C:$C,0)))</f>
        <v>Cross-Sector</v>
      </c>
      <c r="B1705" s="228" t="str">
        <f>IF(ISBLANK(INDEX('Policy Characteristics'!B:B,MATCH($C1705,'Policy Characteristics'!$C:$C,0))),"",INDEX('Policy Characteristics'!B:B,MATCH($C1705,'Policy Characteristics'!$C:$C,0)))</f>
        <v>Fuel Taxes or Subsidies</v>
      </c>
      <c r="C1705" s="236" t="str">
        <f t="shared" si="54"/>
        <v>Additional Fuel Tax or Subsidy Rate by Fuel</v>
      </c>
      <c r="D1705" s="78" t="s">
        <v>46</v>
      </c>
      <c r="E1705" s="88" t="s">
        <v>330</v>
      </c>
      <c r="F1705" s="78" t="s">
        <v>87</v>
      </c>
      <c r="G1705" s="88" t="s">
        <v>4</v>
      </c>
      <c r="H1705" s="15">
        <v>80</v>
      </c>
      <c r="I1705" s="229" t="s">
        <v>43</v>
      </c>
      <c r="J1705" s="230"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33">
        <f>IF(ISBLANK(INDEX('Policy Characteristics'!F:F,MATCH($C1705,'Policy Characteristics'!$C:$C,0))),"",INDEX('Policy Characteristics'!F:F,MATCH($C1705,'Policy Characteristics'!$C:$C,0)))</f>
        <v>-0.9</v>
      </c>
      <c r="M1705" s="233">
        <f>IF(ISBLANK(INDEX('Policy Characteristics'!G:G,MATCH($C1705,'Policy Characteristics'!$C:$C,0))),"",INDEX('Policy Characteristics'!G:G,MATCH($C1705,'Policy Characteristics'!$C:$C,0)))</f>
        <v>0.9</v>
      </c>
      <c r="N1705" s="233">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25">
      <c r="A1706" s="76" t="str">
        <f>IF(ISBLANK(INDEX('Policy Characteristics'!A:A,MATCH($C1706,'Policy Characteristics'!$C:$C,0))),"",INDEX('Policy Characteristics'!A:A,MATCH($C1706,'Policy Characteristics'!$C:$C,0)))</f>
        <v>Cross-Sector</v>
      </c>
      <c r="B1706" s="228" t="str">
        <f>IF(ISBLANK(INDEX('Policy Characteristics'!B:B,MATCH($C1706,'Policy Characteristics'!$C:$C,0))),"",INDEX('Policy Characteristics'!B:B,MATCH($C1706,'Policy Characteristics'!$C:$C,0)))</f>
        <v>Fuel Taxes or Subsidies</v>
      </c>
      <c r="C1706" s="236" t="str">
        <f t="shared" si="54"/>
        <v>Additional Fuel Tax or Subsidy Rate by Fuel</v>
      </c>
      <c r="D1706" s="78" t="s">
        <v>47</v>
      </c>
      <c r="E1706" s="88" t="s">
        <v>330</v>
      </c>
      <c r="F1706" s="78" t="s">
        <v>88</v>
      </c>
      <c r="G1706" s="88" t="s">
        <v>4</v>
      </c>
      <c r="H1706" s="15">
        <v>738</v>
      </c>
      <c r="I1706" s="229" t="s">
        <v>44</v>
      </c>
      <c r="J1706" s="230"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33">
        <f>IF(ISBLANK(INDEX('Policy Characteristics'!F:F,MATCH($C1706,'Policy Characteristics'!$C:$C,0))),"",INDEX('Policy Characteristics'!F:F,MATCH($C1706,'Policy Characteristics'!$C:$C,0)))</f>
        <v>-0.9</v>
      </c>
      <c r="M1706" s="233">
        <f>IF(ISBLANK(INDEX('Policy Characteristics'!G:G,MATCH($C1706,'Policy Characteristics'!$C:$C,0))),"",INDEX('Policy Characteristics'!G:G,MATCH($C1706,'Policy Characteristics'!$C:$C,0)))</f>
        <v>0.9</v>
      </c>
      <c r="N1706" s="233">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25">
      <c r="A1707" s="76" t="str">
        <f>IF(ISBLANK(INDEX('Policy Characteristics'!A:A,MATCH($C1707,'Policy Characteristics'!$C:$C,0))),"",INDEX('Policy Characteristics'!A:A,MATCH($C1707,'Policy Characteristics'!$C:$C,0)))</f>
        <v>Cross-Sector</v>
      </c>
      <c r="B1707" s="228" t="str">
        <f>IF(ISBLANK(INDEX('Policy Characteristics'!B:B,MATCH($C1707,'Policy Characteristics'!$C:$C,0))),"",INDEX('Policy Characteristics'!B:B,MATCH($C1707,'Policy Characteristics'!$C:$C,0)))</f>
        <v>Fuel Taxes or Subsidies</v>
      </c>
      <c r="C1707" s="236" t="str">
        <f t="shared" si="54"/>
        <v>Additional Fuel Tax or Subsidy Rate by Fuel</v>
      </c>
      <c r="D1707" s="78" t="s">
        <v>51</v>
      </c>
      <c r="E1707" s="88" t="s">
        <v>330</v>
      </c>
      <c r="F1707" s="78" t="s">
        <v>92</v>
      </c>
      <c r="G1707" s="88" t="s">
        <v>4</v>
      </c>
      <c r="H1707" s="15">
        <v>739</v>
      </c>
      <c r="I1707" s="229" t="s">
        <v>44</v>
      </c>
      <c r="J1707" s="230"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33">
        <f>IF(ISBLANK(INDEX('Policy Characteristics'!F:F,MATCH($C1707,'Policy Characteristics'!$C:$C,0))),"",INDEX('Policy Characteristics'!F:F,MATCH($C1707,'Policy Characteristics'!$C:$C,0)))</f>
        <v>-0.9</v>
      </c>
      <c r="M1707" s="233">
        <f>IF(ISBLANK(INDEX('Policy Characteristics'!G:G,MATCH($C1707,'Policy Characteristics'!$C:$C,0))),"",INDEX('Policy Characteristics'!G:G,MATCH($C1707,'Policy Characteristics'!$C:$C,0)))</f>
        <v>0.9</v>
      </c>
      <c r="N1707" s="233">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25">
      <c r="A1708" s="76" t="str">
        <f>IF(ISBLANK(INDEX('Policy Characteristics'!A:A,MATCH($C1708,'Policy Characteristics'!$C:$C,0))),"",INDEX('Policy Characteristics'!A:A,MATCH($C1708,'Policy Characteristics'!$C:$C,0)))</f>
        <v>Cross-Sector</v>
      </c>
      <c r="B1708" s="228" t="str">
        <f>IF(ISBLANK(INDEX('Policy Characteristics'!B:B,MATCH($C1708,'Policy Characteristics'!$C:$C,0))),"",INDEX('Policy Characteristics'!B:B,MATCH($C1708,'Policy Characteristics'!$C:$C,0)))</f>
        <v>Fuel Taxes or Subsidies</v>
      </c>
      <c r="C1708" s="236" t="str">
        <f t="shared" si="54"/>
        <v>Additional Fuel Tax or Subsidy Rate by Fuel</v>
      </c>
      <c r="D1708" s="78" t="s">
        <v>53</v>
      </c>
      <c r="E1708" s="88" t="s">
        <v>330</v>
      </c>
      <c r="F1708" s="78" t="s">
        <v>95</v>
      </c>
      <c r="G1708" s="88" t="s">
        <v>4</v>
      </c>
      <c r="H1708" s="15">
        <v>81</v>
      </c>
      <c r="I1708" s="229" t="s">
        <v>43</v>
      </c>
      <c r="J1708" s="230"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33">
        <f>IF(ISBLANK(INDEX('Policy Characteristics'!F:F,MATCH($C1708,'Policy Characteristics'!$C:$C,0))),"",INDEX('Policy Characteristics'!F:F,MATCH($C1708,'Policy Characteristics'!$C:$C,0)))</f>
        <v>-0.9</v>
      </c>
      <c r="M1708" s="233">
        <f>IF(ISBLANK(INDEX('Policy Characteristics'!G:G,MATCH($C1708,'Policy Characteristics'!$C:$C,0))),"",INDEX('Policy Characteristics'!G:G,MATCH($C1708,'Policy Characteristics'!$C:$C,0)))</f>
        <v>0.9</v>
      </c>
      <c r="N1708" s="233">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25">
      <c r="A1709" s="76" t="str">
        <f>IF(ISBLANK(INDEX('Policy Characteristics'!A:A,MATCH($C1709,'Policy Characteristics'!$C:$C,0))),"",INDEX('Policy Characteristics'!A:A,MATCH($C1709,'Policy Characteristics'!$C:$C,0)))</f>
        <v>Cross-Sector</v>
      </c>
      <c r="B1709" s="228" t="str">
        <f>IF(ISBLANK(INDEX('Policy Characteristics'!B:B,MATCH($C1709,'Policy Characteristics'!$C:$C,0))),"",INDEX('Policy Characteristics'!B:B,MATCH($C1709,'Policy Characteristics'!$C:$C,0)))</f>
        <v>Fuel Taxes or Subsidies</v>
      </c>
      <c r="C1709" s="236" t="str">
        <f t="shared" si="54"/>
        <v>Additional Fuel Tax or Subsidy Rate by Fuel</v>
      </c>
      <c r="D1709" s="78" t="s">
        <v>54</v>
      </c>
      <c r="E1709" s="88" t="s">
        <v>330</v>
      </c>
      <c r="F1709" s="78" t="s">
        <v>96</v>
      </c>
      <c r="G1709" s="88" t="s">
        <v>4</v>
      </c>
      <c r="H1709" s="15">
        <v>82</v>
      </c>
      <c r="I1709" s="229" t="s">
        <v>43</v>
      </c>
      <c r="J1709" s="230"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33">
        <f>IF(ISBLANK(INDEX('Policy Characteristics'!F:F,MATCH($C1709,'Policy Characteristics'!$C:$C,0))),"",INDEX('Policy Characteristics'!F:F,MATCH($C1709,'Policy Characteristics'!$C:$C,0)))</f>
        <v>-0.9</v>
      </c>
      <c r="M1709" s="233">
        <f>IF(ISBLANK(INDEX('Policy Characteristics'!G:G,MATCH($C1709,'Policy Characteristics'!$C:$C,0))),"",INDEX('Policy Characteristics'!G:G,MATCH($C1709,'Policy Characteristics'!$C:$C,0)))</f>
        <v>0.9</v>
      </c>
      <c r="N1709" s="233">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25">
      <c r="A1710" s="76" t="str">
        <f>IF(ISBLANK(INDEX('Policy Characteristics'!A:A,MATCH($C1710,'Policy Characteristics'!$C:$C,0))),"",INDEX('Policy Characteristics'!A:A,MATCH($C1710,'Policy Characteristics'!$C:$C,0)))</f>
        <v>Cross-Sector</v>
      </c>
      <c r="B1710" s="228" t="str">
        <f>IF(ISBLANK(INDEX('Policy Characteristics'!B:B,MATCH($C1710,'Policy Characteristics'!$C:$C,0))),"",INDEX('Policy Characteristics'!B:B,MATCH($C1710,'Policy Characteristics'!$C:$C,0)))</f>
        <v>Fuel Taxes or Subsidies</v>
      </c>
      <c r="C1710" s="236" t="str">
        <f t="shared" si="54"/>
        <v>Additional Fuel Tax or Subsidy Rate by Fuel</v>
      </c>
      <c r="D1710" s="78" t="s">
        <v>55</v>
      </c>
      <c r="E1710" s="88" t="s">
        <v>330</v>
      </c>
      <c r="F1710" s="78" t="s">
        <v>97</v>
      </c>
      <c r="G1710" s="88" t="s">
        <v>4</v>
      </c>
      <c r="H1710" s="15">
        <v>740</v>
      </c>
      <c r="I1710" s="229" t="s">
        <v>43</v>
      </c>
      <c r="J1710" s="230"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33">
        <f>IF(ISBLANK(INDEX('Policy Characteristics'!F:F,MATCH($C1710,'Policy Characteristics'!$C:$C,0))),"",INDEX('Policy Characteristics'!F:F,MATCH($C1710,'Policy Characteristics'!$C:$C,0)))</f>
        <v>-0.9</v>
      </c>
      <c r="M1710" s="233">
        <f>IF(ISBLANK(INDEX('Policy Characteristics'!G:G,MATCH($C1710,'Policy Characteristics'!$C:$C,0))),"",INDEX('Policy Characteristics'!G:G,MATCH($C1710,'Policy Characteristics'!$C:$C,0)))</f>
        <v>0.9</v>
      </c>
      <c r="N1710" s="233">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25">
      <c r="A1711" s="76" t="str">
        <f>IF(ISBLANK(INDEX('Policy Characteristics'!A:A,MATCH($C1711,'Policy Characteristics'!$C:$C,0))),"",INDEX('Policy Characteristics'!A:A,MATCH($C1711,'Policy Characteristics'!$C:$C,0)))</f>
        <v>Cross-Sector</v>
      </c>
      <c r="B1711" s="228" t="str">
        <f>IF(ISBLANK(INDEX('Policy Characteristics'!B:B,MATCH($C1711,'Policy Characteristics'!$C:$C,0))),"",INDEX('Policy Characteristics'!B:B,MATCH($C1711,'Policy Characteristics'!$C:$C,0)))</f>
        <v>Fuel Taxes or Subsidies</v>
      </c>
      <c r="C1711" s="236" t="str">
        <f t="shared" si="54"/>
        <v>Additional Fuel Tax or Subsidy Rate by Fuel</v>
      </c>
      <c r="D1711" s="78" t="s">
        <v>56</v>
      </c>
      <c r="E1711" s="88" t="s">
        <v>330</v>
      </c>
      <c r="F1711" s="78" t="s">
        <v>98</v>
      </c>
      <c r="G1711" s="88" t="s">
        <v>4</v>
      </c>
      <c r="H1711" s="15">
        <v>741</v>
      </c>
      <c r="I1711" s="229" t="s">
        <v>43</v>
      </c>
      <c r="J1711" s="230"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33">
        <f>IF(ISBLANK(INDEX('Policy Characteristics'!F:F,MATCH($C1711,'Policy Characteristics'!$C:$C,0))),"",INDEX('Policy Characteristics'!F:F,MATCH($C1711,'Policy Characteristics'!$C:$C,0)))</f>
        <v>-0.9</v>
      </c>
      <c r="M1711" s="233">
        <f>IF(ISBLANK(INDEX('Policy Characteristics'!G:G,MATCH($C1711,'Policy Characteristics'!$C:$C,0))),"",INDEX('Policy Characteristics'!G:G,MATCH($C1711,'Policy Characteristics'!$C:$C,0)))</f>
        <v>0.9</v>
      </c>
      <c r="N1711" s="233">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25">
      <c r="A1712" s="76" t="str">
        <f>IF(ISBLANK(INDEX('Policy Characteristics'!A:A,MATCH($C1712,'Policy Characteristics'!$C:$C,0))),"",INDEX('Policy Characteristics'!A:A,MATCH($C1712,'Policy Characteristics'!$C:$C,0)))</f>
        <v>Cross-Sector</v>
      </c>
      <c r="B1712" s="228" t="str">
        <f>IF(ISBLANK(INDEX('Policy Characteristics'!B:B,MATCH($C1712,'Policy Characteristics'!$C:$C,0))),"",INDEX('Policy Characteristics'!B:B,MATCH($C1712,'Policy Characteristics'!$C:$C,0)))</f>
        <v>Fuel Taxes or Subsidies</v>
      </c>
      <c r="C1712" s="236" t="str">
        <f t="shared" si="54"/>
        <v>Additional Fuel Tax or Subsidy Rate by Fuel</v>
      </c>
      <c r="D1712" s="78" t="s">
        <v>716</v>
      </c>
      <c r="E1712" s="88" t="s">
        <v>330</v>
      </c>
      <c r="F1712" s="78" t="s">
        <v>717</v>
      </c>
      <c r="G1712" s="88" t="s">
        <v>4</v>
      </c>
      <c r="H1712" s="15">
        <v>742</v>
      </c>
      <c r="I1712" s="229" t="s">
        <v>43</v>
      </c>
      <c r="J1712" s="230"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33">
        <f>IF(ISBLANK(INDEX('Policy Characteristics'!F:F,MATCH($C1712,'Policy Characteristics'!$C:$C,0))),"",INDEX('Policy Characteristics'!F:F,MATCH($C1712,'Policy Characteristics'!$C:$C,0)))</f>
        <v>-0.9</v>
      </c>
      <c r="M1712" s="233">
        <f>IF(ISBLANK(INDEX('Policy Characteristics'!G:G,MATCH($C1712,'Policy Characteristics'!$C:$C,0))),"",INDEX('Policy Characteristics'!G:G,MATCH($C1712,'Policy Characteristics'!$C:$C,0)))</f>
        <v>0.9</v>
      </c>
      <c r="N1712" s="233">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25">
      <c r="A1713" s="76" t="str">
        <f>IF(ISBLANK(INDEX('Policy Characteristics'!A:A,MATCH($C1713,'Policy Characteristics'!$C:$C,0))),"",INDEX('Policy Characteristics'!A:A,MATCH($C1713,'Policy Characteristics'!$C:$C,0)))</f>
        <v>Cross-Sector</v>
      </c>
      <c r="B1713" s="228" t="str">
        <f>IF(ISBLANK(INDEX('Policy Characteristics'!B:B,MATCH($C1713,'Policy Characteristics'!$C:$C,0))),"",INDEX('Policy Characteristics'!B:B,MATCH($C1713,'Policy Characteristics'!$C:$C,0)))</f>
        <v>Fuel Taxes or Subsidies</v>
      </c>
      <c r="C1713" s="236" t="str">
        <f t="shared" si="54"/>
        <v>Additional Fuel Tax or Subsidy Rate by Fuel</v>
      </c>
      <c r="D1713" s="78" t="s">
        <v>75</v>
      </c>
      <c r="E1713" s="88" t="s">
        <v>330</v>
      </c>
      <c r="F1713" s="78" t="s">
        <v>99</v>
      </c>
      <c r="G1713" s="88" t="s">
        <v>4</v>
      </c>
      <c r="H1713" s="15">
        <v>743</v>
      </c>
      <c r="I1713" s="229" t="s">
        <v>44</v>
      </c>
      <c r="J1713" s="230"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33">
        <f>IF(ISBLANK(INDEX('Policy Characteristics'!F:F,MATCH($C1713,'Policy Characteristics'!$C:$C,0))),"",INDEX('Policy Characteristics'!F:F,MATCH($C1713,'Policy Characteristics'!$C:$C,0)))</f>
        <v>-0.9</v>
      </c>
      <c r="M1713" s="233">
        <f>IF(ISBLANK(INDEX('Policy Characteristics'!G:G,MATCH($C1713,'Policy Characteristics'!$C:$C,0))),"",INDEX('Policy Characteristics'!G:G,MATCH($C1713,'Policy Characteristics'!$C:$C,0)))</f>
        <v>0.9</v>
      </c>
      <c r="N1713" s="233">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25">
      <c r="A1714" s="76" t="str">
        <f>IF(ISBLANK(INDEX('Policy Characteristics'!A:A,MATCH($C1714,'Policy Characteristics'!$C:$C,0))),"",INDEX('Policy Characteristics'!A:A,MATCH($C1714,'Policy Characteristics'!$C:$C,0)))</f>
        <v>Cross-Sector</v>
      </c>
      <c r="B1714" s="228" t="str">
        <f>IF(ISBLANK(INDEX('Policy Characteristics'!B:B,MATCH($C1714,'Policy Characteristics'!$C:$C,0))),"",INDEX('Policy Characteristics'!B:B,MATCH($C1714,'Policy Characteristics'!$C:$C,0)))</f>
        <v>Fuel Taxes or Subsidies</v>
      </c>
      <c r="C1714" s="236" t="str">
        <f t="shared" si="54"/>
        <v>Additional Fuel Tax or Subsidy Rate by Fuel</v>
      </c>
      <c r="D1714" s="78" t="s">
        <v>440</v>
      </c>
      <c r="E1714" s="88" t="s">
        <v>330</v>
      </c>
      <c r="F1714" s="78" t="s">
        <v>441</v>
      </c>
      <c r="G1714" s="88" t="s">
        <v>4</v>
      </c>
      <c r="H1714" s="15">
        <v>744</v>
      </c>
      <c r="I1714" s="229" t="s">
        <v>44</v>
      </c>
      <c r="J1714" s="230"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33">
        <f>IF(ISBLANK(INDEX('Policy Characteristics'!F:F,MATCH($C1714,'Policy Characteristics'!$C:$C,0))),"",INDEX('Policy Characteristics'!F:F,MATCH($C1714,'Policy Characteristics'!$C:$C,0)))</f>
        <v>-0.9</v>
      </c>
      <c r="M1714" s="233">
        <f>IF(ISBLANK(INDEX('Policy Characteristics'!G:G,MATCH($C1714,'Policy Characteristics'!$C:$C,0))),"",INDEX('Policy Characteristics'!G:G,MATCH($C1714,'Policy Characteristics'!$C:$C,0)))</f>
        <v>0.9</v>
      </c>
      <c r="N1714" s="233">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25">
      <c r="A1715" s="76" t="str">
        <f>IF(ISBLANK(INDEX('Policy Characteristics'!A:A,MATCH($C1715,'Policy Characteristics'!$C:$C,0))),"",INDEX('Policy Characteristics'!A:A,MATCH($C1715,'Policy Characteristics'!$C:$C,0)))</f>
        <v>Cross-Sector</v>
      </c>
      <c r="B1715" s="228" t="str">
        <f>IF(ISBLANK(INDEX('Policy Characteristics'!B:B,MATCH($C1715,'Policy Characteristics'!$C:$C,0))),"",INDEX('Policy Characteristics'!B:B,MATCH($C1715,'Policy Characteristics'!$C:$C,0)))</f>
        <v>Fuel Taxes or Subsidies</v>
      </c>
      <c r="C1715" s="236" t="str">
        <f t="shared" si="54"/>
        <v>Additional Fuel Tax or Subsidy Rate by Fuel</v>
      </c>
      <c r="D1715" s="78" t="s">
        <v>708</v>
      </c>
      <c r="E1715" s="88" t="s">
        <v>330</v>
      </c>
      <c r="F1715" s="78" t="s">
        <v>712</v>
      </c>
      <c r="G1715" s="88" t="s">
        <v>4</v>
      </c>
      <c r="H1715" s="15">
        <v>745</v>
      </c>
      <c r="I1715" s="229" t="s">
        <v>44</v>
      </c>
      <c r="J1715" s="230"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33">
        <f>IF(ISBLANK(INDEX('Policy Characteristics'!F:F,MATCH($C1715,'Policy Characteristics'!$C:$C,0))),"",INDEX('Policy Characteristics'!F:F,MATCH($C1715,'Policy Characteristics'!$C:$C,0)))</f>
        <v>-0.9</v>
      </c>
      <c r="M1715" s="233">
        <f>IF(ISBLANK(INDEX('Policy Characteristics'!G:G,MATCH($C1715,'Policy Characteristics'!$C:$C,0))),"",INDEX('Policy Characteristics'!G:G,MATCH($C1715,'Policy Characteristics'!$C:$C,0)))</f>
        <v>0.9</v>
      </c>
      <c r="N1715" s="233">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25">
      <c r="A1716" s="76" t="str">
        <f>IF(ISBLANK(INDEX('Policy Characteristics'!A:A,MATCH($C1716,'Policy Characteristics'!$C:$C,0))),"",INDEX('Policy Characteristics'!A:A,MATCH($C1716,'Policy Characteristics'!$C:$C,0)))</f>
        <v>Cross-Sector</v>
      </c>
      <c r="B1716" s="228" t="str">
        <f>IF(ISBLANK(INDEX('Policy Characteristics'!B:B,MATCH($C1716,'Policy Characteristics'!$C:$C,0))),"",INDEX('Policy Characteristics'!B:B,MATCH($C1716,'Policy Characteristics'!$C:$C,0)))</f>
        <v>Fuel Taxes or Subsidies</v>
      </c>
      <c r="C1716" s="236" t="str">
        <f t="shared" si="54"/>
        <v>Additional Fuel Tax or Subsidy Rate by Fuel</v>
      </c>
      <c r="D1716" s="78" t="s">
        <v>718</v>
      </c>
      <c r="E1716" s="88" t="s">
        <v>330</v>
      </c>
      <c r="F1716" s="78" t="s">
        <v>719</v>
      </c>
      <c r="G1716" s="88" t="s">
        <v>4</v>
      </c>
      <c r="H1716" s="15">
        <v>746</v>
      </c>
      <c r="I1716" s="229" t="s">
        <v>44</v>
      </c>
      <c r="J1716" s="230"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33">
        <f>IF(ISBLANK(INDEX('Policy Characteristics'!F:F,MATCH($C1716,'Policy Characteristics'!$C:$C,0))),"",INDEX('Policy Characteristics'!F:F,MATCH($C1716,'Policy Characteristics'!$C:$C,0)))</f>
        <v>-0.9</v>
      </c>
      <c r="M1716" s="233">
        <f>IF(ISBLANK(INDEX('Policy Characteristics'!G:G,MATCH($C1716,'Policy Characteristics'!$C:$C,0))),"",INDEX('Policy Characteristics'!G:G,MATCH($C1716,'Policy Characteristics'!$C:$C,0)))</f>
        <v>0.9</v>
      </c>
      <c r="N1716" s="233">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25">
      <c r="A1717" s="76" t="str">
        <f>IF(ISBLANK(INDEX('Policy Characteristics'!A:A,MATCH($C1717,'Policy Characteristics'!$C:$C,0))),"",INDEX('Policy Characteristics'!A:A,MATCH($C1717,'Policy Characteristics'!$C:$C,0)))</f>
        <v>Cross-Sector</v>
      </c>
      <c r="B1717" s="228" t="str">
        <f>IF(ISBLANK(INDEX('Policy Characteristics'!B:B,MATCH($C1717,'Policy Characteristics'!$C:$C,0))),"",INDEX('Policy Characteristics'!B:B,MATCH($C1717,'Policy Characteristics'!$C:$C,0)))</f>
        <v>Fuel Taxes or Subsidies</v>
      </c>
      <c r="C1717" s="236" t="str">
        <f t="shared" si="54"/>
        <v>Additional Fuel Tax or Subsidy Rate by Fuel</v>
      </c>
      <c r="D1717" s="78" t="s">
        <v>709</v>
      </c>
      <c r="E1717" s="88" t="s">
        <v>330</v>
      </c>
      <c r="F1717" s="78" t="s">
        <v>713</v>
      </c>
      <c r="G1717" s="88" t="s">
        <v>4</v>
      </c>
      <c r="H1717" s="15">
        <v>747</v>
      </c>
      <c r="I1717" s="229" t="s">
        <v>44</v>
      </c>
      <c r="J1717" s="230"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33">
        <f>IF(ISBLANK(INDEX('Policy Characteristics'!F:F,MATCH($C1717,'Policy Characteristics'!$C:$C,0))),"",INDEX('Policy Characteristics'!F:F,MATCH($C1717,'Policy Characteristics'!$C:$C,0)))</f>
        <v>-0.9</v>
      </c>
      <c r="M1717" s="233">
        <f>IF(ISBLANK(INDEX('Policy Characteristics'!G:G,MATCH($C1717,'Policy Characteristics'!$C:$C,0))),"",INDEX('Policy Characteristics'!G:G,MATCH($C1717,'Policy Characteristics'!$C:$C,0)))</f>
        <v>0.9</v>
      </c>
      <c r="N1717" s="233">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25">
      <c r="A1718" s="76" t="str">
        <f>IF(ISBLANK(INDEX('Policy Characteristics'!A:A,MATCH($C1718,'Policy Characteristics'!$C:$C,0))),"",INDEX('Policy Characteristics'!A:A,MATCH($C1718,'Policy Characteristics'!$C:$C,0)))</f>
        <v>Cross-Sector</v>
      </c>
      <c r="B1718" s="228" t="str">
        <f>IF(ISBLANK(INDEX('Policy Characteristics'!B:B,MATCH($C1718,'Policy Characteristics'!$C:$C,0))),"",INDEX('Policy Characteristics'!B:B,MATCH($C1718,'Policy Characteristics'!$C:$C,0)))</f>
        <v>Fuel Taxes or Subsidies</v>
      </c>
      <c r="C1718" s="236" t="str">
        <f t="shared" si="54"/>
        <v>Additional Fuel Tax or Subsidy Rate by Fuel</v>
      </c>
      <c r="D1718" s="78" t="s">
        <v>710</v>
      </c>
      <c r="E1718" s="88" t="s">
        <v>330</v>
      </c>
      <c r="F1718" s="78" t="s">
        <v>714</v>
      </c>
      <c r="G1718" s="88" t="s">
        <v>4</v>
      </c>
      <c r="H1718" s="15">
        <v>748</v>
      </c>
      <c r="I1718" s="229" t="s">
        <v>44</v>
      </c>
      <c r="J1718" s="230"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33">
        <f>IF(ISBLANK(INDEX('Policy Characteristics'!F:F,MATCH($C1718,'Policy Characteristics'!$C:$C,0))),"",INDEX('Policy Characteristics'!F:F,MATCH($C1718,'Policy Characteristics'!$C:$C,0)))</f>
        <v>-0.9</v>
      </c>
      <c r="M1718" s="233">
        <f>IF(ISBLANK(INDEX('Policy Characteristics'!G:G,MATCH($C1718,'Policy Characteristics'!$C:$C,0))),"",INDEX('Policy Characteristics'!G:G,MATCH($C1718,'Policy Characteristics'!$C:$C,0)))</f>
        <v>0.9</v>
      </c>
      <c r="N1718" s="233">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25">
      <c r="A1719" s="76" t="str">
        <f>IF(ISBLANK(INDEX('Policy Characteristics'!A:A,MATCH($C1719,'Policy Characteristics'!$C:$C,0))),"",INDEX('Policy Characteristics'!A:A,MATCH($C1719,'Policy Characteristics'!$C:$C,0)))</f>
        <v>Cross-Sector</v>
      </c>
      <c r="B1719" s="228" t="str">
        <f>IF(ISBLANK(INDEX('Policy Characteristics'!B:B,MATCH($C1719,'Policy Characteristics'!$C:$C,0))),"",INDEX('Policy Characteristics'!B:B,MATCH($C1719,'Policy Characteristics'!$C:$C,0)))</f>
        <v>Fuel Taxes or Subsidies</v>
      </c>
      <c r="C1719" s="236" t="str">
        <f t="shared" si="54"/>
        <v>Additional Fuel Tax or Subsidy Rate by Fuel</v>
      </c>
      <c r="D1719" s="78" t="s">
        <v>711</v>
      </c>
      <c r="E1719" s="88" t="s">
        <v>330</v>
      </c>
      <c r="F1719" s="78" t="s">
        <v>715</v>
      </c>
      <c r="G1719" s="88" t="s">
        <v>4</v>
      </c>
      <c r="H1719" s="15">
        <v>749</v>
      </c>
      <c r="I1719" s="229" t="s">
        <v>43</v>
      </c>
      <c r="J1719" s="230"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33">
        <f>IF(ISBLANK(INDEX('Policy Characteristics'!F:F,MATCH($C1719,'Policy Characteristics'!$C:$C,0))),"",INDEX('Policy Characteristics'!F:F,MATCH($C1719,'Policy Characteristics'!$C:$C,0)))</f>
        <v>-0.9</v>
      </c>
      <c r="M1719" s="233">
        <f>IF(ISBLANK(INDEX('Policy Characteristics'!G:G,MATCH($C1719,'Policy Characteristics'!$C:$C,0))),"",INDEX('Policy Characteristics'!G:G,MATCH($C1719,'Policy Characteristics'!$C:$C,0)))</f>
        <v>0.9</v>
      </c>
      <c r="N1719" s="233">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25">
      <c r="A1720" s="76" t="str">
        <f>IF(ISBLANK(INDEX('Policy Characteristics'!A:A,MATCH($C1720,'Policy Characteristics'!$C:$C,0))),"",INDEX('Policy Characteristics'!A:A,MATCH($C1720,'Policy Characteristics'!$C:$C,0)))</f>
        <v>Cross-Sector</v>
      </c>
      <c r="B1720" s="228" t="str">
        <f>IF(ISBLANK(INDEX('Policy Characteristics'!B:B,MATCH($C1720,'Policy Characteristics'!$C:$C,0))),"",INDEX('Policy Characteristics'!B:B,MATCH($C1720,'Policy Characteristics'!$C:$C,0)))</f>
        <v>Fuel Taxes or Subsidies</v>
      </c>
      <c r="C1720" s="236" t="str">
        <f t="shared" si="54"/>
        <v>Additional Fuel Tax or Subsidy Rate by Fuel</v>
      </c>
      <c r="D1720" s="88" t="s">
        <v>52</v>
      </c>
      <c r="E1720" s="88" t="s">
        <v>338</v>
      </c>
      <c r="F1720" s="88" t="s">
        <v>93</v>
      </c>
      <c r="G1720" s="88" t="s">
        <v>93</v>
      </c>
      <c r="H1720" s="15">
        <v>2314</v>
      </c>
      <c r="I1720" s="241" t="s">
        <v>44</v>
      </c>
      <c r="J1720" s="230"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33">
        <f>IF(ISBLANK(INDEX('Policy Characteristics'!F:F,MATCH($C1720,'Policy Characteristics'!$C:$C,0))),"",INDEX('Policy Characteristics'!F:F,MATCH($C1720,'Policy Characteristics'!$C:$C,0)))</f>
        <v>-0.9</v>
      </c>
      <c r="M1720" s="233">
        <f>IF(ISBLANK(INDEX('Policy Characteristics'!G:G,MATCH($C1720,'Policy Characteristics'!$C:$C,0))),"",INDEX('Policy Characteristics'!G:G,MATCH($C1720,'Policy Characteristics'!$C:$C,0)))</f>
        <v>0.9</v>
      </c>
      <c r="N1720" s="233">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25">
      <c r="A1721" s="76" t="str">
        <f>IF(ISBLANK(INDEX('Policy Characteristics'!A:A,MATCH($C1721,'Policy Characteristics'!$C:$C,0))),"",INDEX('Policy Characteristics'!A:A,MATCH($C1721,'Policy Characteristics'!$C:$C,0)))</f>
        <v>Cross-Sector</v>
      </c>
      <c r="B1721" s="228" t="str">
        <f>IF(ISBLANK(INDEX('Policy Characteristics'!B:B,MATCH($C1721,'Policy Characteristics'!$C:$C,0))),"",INDEX('Policy Characteristics'!B:B,MATCH($C1721,'Policy Characteristics'!$C:$C,0)))</f>
        <v>Fuel Taxes or Subsidies</v>
      </c>
      <c r="C1721" s="236" t="str">
        <f t="shared" si="54"/>
        <v>Additional Fuel Tax or Subsidy Rate by Fuel</v>
      </c>
      <c r="D1721" s="78" t="s">
        <v>447</v>
      </c>
      <c r="E1721" s="88" t="s">
        <v>338</v>
      </c>
      <c r="F1721" s="78" t="s">
        <v>444</v>
      </c>
      <c r="G1721" s="88" t="s">
        <v>93</v>
      </c>
      <c r="H1721" s="15">
        <v>2315</v>
      </c>
      <c r="I1721" s="229" t="s">
        <v>43</v>
      </c>
      <c r="J1721" s="230"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33">
        <f>IF(ISBLANK(INDEX('Policy Characteristics'!F:F,MATCH($C1721,'Policy Characteristics'!$C:$C,0))),"",INDEX('Policy Characteristics'!F:F,MATCH($C1721,'Policy Characteristics'!$C:$C,0)))</f>
        <v>-0.9</v>
      </c>
      <c r="M1721" s="233">
        <f>IF(ISBLANK(INDEX('Policy Characteristics'!G:G,MATCH($C1721,'Policy Characteristics'!$C:$C,0))),"",INDEX('Policy Characteristics'!G:G,MATCH($C1721,'Policy Characteristics'!$C:$C,0)))</f>
        <v>0.9</v>
      </c>
      <c r="N1721" s="233">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25">
      <c r="A1722" s="76" t="str">
        <f>IF(ISBLANK(INDEX('Policy Characteristics'!A:A,MATCH($C1722,'Policy Characteristics'!$C:$C,0))),"",INDEX('Policy Characteristics'!A:A,MATCH($C1722,'Policy Characteristics'!$C:$C,0)))</f>
        <v>Cross-Sector</v>
      </c>
      <c r="B1722" s="228" t="str">
        <f>IF(ISBLANK(INDEX('Policy Characteristics'!B:B,MATCH($C1722,'Policy Characteristics'!$C:$C,0))),"",INDEX('Policy Characteristics'!B:B,MATCH($C1722,'Policy Characteristics'!$C:$C,0)))</f>
        <v>Fuel Taxes or Subsidies</v>
      </c>
      <c r="C1722" s="236" t="str">
        <f t="shared" si="54"/>
        <v>Additional Fuel Tax or Subsidy Rate by Fuel</v>
      </c>
      <c r="D1722" s="78" t="s">
        <v>46</v>
      </c>
      <c r="E1722" s="88" t="s">
        <v>338</v>
      </c>
      <c r="F1722" s="78" t="s">
        <v>87</v>
      </c>
      <c r="G1722" s="88" t="s">
        <v>93</v>
      </c>
      <c r="H1722" s="15">
        <v>2316</v>
      </c>
      <c r="I1722" s="229" t="s">
        <v>43</v>
      </c>
      <c r="J1722" s="230"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33">
        <f>IF(ISBLANK(INDEX('Policy Characteristics'!F:F,MATCH($C1722,'Policy Characteristics'!$C:$C,0))),"",INDEX('Policy Characteristics'!F:F,MATCH($C1722,'Policy Characteristics'!$C:$C,0)))</f>
        <v>-0.9</v>
      </c>
      <c r="M1722" s="233">
        <f>IF(ISBLANK(INDEX('Policy Characteristics'!G:G,MATCH($C1722,'Policy Characteristics'!$C:$C,0))),"",INDEX('Policy Characteristics'!G:G,MATCH($C1722,'Policy Characteristics'!$C:$C,0)))</f>
        <v>0.9</v>
      </c>
      <c r="N1722" s="233">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25">
      <c r="A1723" s="76" t="str">
        <f>IF(ISBLANK(INDEX('Policy Characteristics'!A:A,MATCH($C1723,'Policy Characteristics'!$C:$C,0))),"",INDEX('Policy Characteristics'!A:A,MATCH($C1723,'Policy Characteristics'!$C:$C,0)))</f>
        <v>Cross-Sector</v>
      </c>
      <c r="B1723" s="228" t="str">
        <f>IF(ISBLANK(INDEX('Policy Characteristics'!B:B,MATCH($C1723,'Policy Characteristics'!$C:$C,0))),"",INDEX('Policy Characteristics'!B:B,MATCH($C1723,'Policy Characteristics'!$C:$C,0)))</f>
        <v>Fuel Taxes or Subsidies</v>
      </c>
      <c r="C1723" s="236" t="str">
        <f t="shared" si="54"/>
        <v>Additional Fuel Tax or Subsidy Rate by Fuel</v>
      </c>
      <c r="D1723" s="78" t="s">
        <v>47</v>
      </c>
      <c r="E1723" s="88" t="s">
        <v>338</v>
      </c>
      <c r="F1723" s="78" t="s">
        <v>88</v>
      </c>
      <c r="G1723" s="88" t="s">
        <v>93</v>
      </c>
      <c r="H1723" s="15">
        <v>2317</v>
      </c>
      <c r="I1723" s="229" t="s">
        <v>44</v>
      </c>
      <c r="J1723" s="230"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33">
        <f>IF(ISBLANK(INDEX('Policy Characteristics'!F:F,MATCH($C1723,'Policy Characteristics'!$C:$C,0))),"",INDEX('Policy Characteristics'!F:F,MATCH($C1723,'Policy Characteristics'!$C:$C,0)))</f>
        <v>-0.9</v>
      </c>
      <c r="M1723" s="233">
        <f>IF(ISBLANK(INDEX('Policy Characteristics'!G:G,MATCH($C1723,'Policy Characteristics'!$C:$C,0))),"",INDEX('Policy Characteristics'!G:G,MATCH($C1723,'Policy Characteristics'!$C:$C,0)))</f>
        <v>0.9</v>
      </c>
      <c r="N1723" s="233">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25">
      <c r="A1724" s="76" t="str">
        <f>IF(ISBLANK(INDEX('Policy Characteristics'!A:A,MATCH($C1724,'Policy Characteristics'!$C:$C,0))),"",INDEX('Policy Characteristics'!A:A,MATCH($C1724,'Policy Characteristics'!$C:$C,0)))</f>
        <v>Cross-Sector</v>
      </c>
      <c r="B1724" s="228" t="str">
        <f>IF(ISBLANK(INDEX('Policy Characteristics'!B:B,MATCH($C1724,'Policy Characteristics'!$C:$C,0))),"",INDEX('Policy Characteristics'!B:B,MATCH($C1724,'Policy Characteristics'!$C:$C,0)))</f>
        <v>Fuel Taxes or Subsidies</v>
      </c>
      <c r="C1724" s="236" t="str">
        <f t="shared" si="54"/>
        <v>Additional Fuel Tax or Subsidy Rate by Fuel</v>
      </c>
      <c r="D1724" s="78" t="s">
        <v>51</v>
      </c>
      <c r="E1724" s="88" t="s">
        <v>338</v>
      </c>
      <c r="F1724" s="78" t="s">
        <v>92</v>
      </c>
      <c r="G1724" s="88" t="s">
        <v>93</v>
      </c>
      <c r="H1724" s="15">
        <v>2318</v>
      </c>
      <c r="I1724" s="229" t="s">
        <v>44</v>
      </c>
      <c r="J1724" s="230"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33">
        <f>IF(ISBLANK(INDEX('Policy Characteristics'!F:F,MATCH($C1724,'Policy Characteristics'!$C:$C,0))),"",INDEX('Policy Characteristics'!F:F,MATCH($C1724,'Policy Characteristics'!$C:$C,0)))</f>
        <v>-0.9</v>
      </c>
      <c r="M1724" s="233">
        <f>IF(ISBLANK(INDEX('Policy Characteristics'!G:G,MATCH($C1724,'Policy Characteristics'!$C:$C,0))),"",INDEX('Policy Characteristics'!G:G,MATCH($C1724,'Policy Characteristics'!$C:$C,0)))</f>
        <v>0.9</v>
      </c>
      <c r="N1724" s="233">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25">
      <c r="A1725" s="76" t="str">
        <f>IF(ISBLANK(INDEX('Policy Characteristics'!A:A,MATCH($C1725,'Policy Characteristics'!$C:$C,0))),"",INDEX('Policy Characteristics'!A:A,MATCH($C1725,'Policy Characteristics'!$C:$C,0)))</f>
        <v>Cross-Sector</v>
      </c>
      <c r="B1725" s="228" t="str">
        <f>IF(ISBLANK(INDEX('Policy Characteristics'!B:B,MATCH($C1725,'Policy Characteristics'!$C:$C,0))),"",INDEX('Policy Characteristics'!B:B,MATCH($C1725,'Policy Characteristics'!$C:$C,0)))</f>
        <v>Fuel Taxes or Subsidies</v>
      </c>
      <c r="C1725" s="236" t="str">
        <f t="shared" si="54"/>
        <v>Additional Fuel Tax or Subsidy Rate by Fuel</v>
      </c>
      <c r="D1725" s="78" t="s">
        <v>53</v>
      </c>
      <c r="E1725" s="88" t="s">
        <v>338</v>
      </c>
      <c r="F1725" s="78" t="s">
        <v>95</v>
      </c>
      <c r="G1725" s="88" t="s">
        <v>93</v>
      </c>
      <c r="H1725" s="15">
        <v>2319</v>
      </c>
      <c r="I1725" s="229" t="s">
        <v>44</v>
      </c>
      <c r="J1725" s="230"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33">
        <f>IF(ISBLANK(INDEX('Policy Characteristics'!F:F,MATCH($C1725,'Policy Characteristics'!$C:$C,0))),"",INDEX('Policy Characteristics'!F:F,MATCH($C1725,'Policy Characteristics'!$C:$C,0)))</f>
        <v>-0.9</v>
      </c>
      <c r="M1725" s="233">
        <f>IF(ISBLANK(INDEX('Policy Characteristics'!G:G,MATCH($C1725,'Policy Characteristics'!$C:$C,0))),"",INDEX('Policy Characteristics'!G:G,MATCH($C1725,'Policy Characteristics'!$C:$C,0)))</f>
        <v>0.9</v>
      </c>
      <c r="N1725" s="233">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25">
      <c r="A1726" s="76" t="str">
        <f>IF(ISBLANK(INDEX('Policy Characteristics'!A:A,MATCH($C1726,'Policy Characteristics'!$C:$C,0))),"",INDEX('Policy Characteristics'!A:A,MATCH($C1726,'Policy Characteristics'!$C:$C,0)))</f>
        <v>Cross-Sector</v>
      </c>
      <c r="B1726" s="228" t="str">
        <f>IF(ISBLANK(INDEX('Policy Characteristics'!B:B,MATCH($C1726,'Policy Characteristics'!$C:$C,0))),"",INDEX('Policy Characteristics'!B:B,MATCH($C1726,'Policy Characteristics'!$C:$C,0)))</f>
        <v>Fuel Taxes or Subsidies</v>
      </c>
      <c r="C1726" s="236" t="str">
        <f t="shared" si="54"/>
        <v>Additional Fuel Tax or Subsidy Rate by Fuel</v>
      </c>
      <c r="D1726" s="78" t="s">
        <v>54</v>
      </c>
      <c r="E1726" s="88" t="s">
        <v>338</v>
      </c>
      <c r="F1726" s="78" t="s">
        <v>96</v>
      </c>
      <c r="G1726" s="88" t="s">
        <v>93</v>
      </c>
      <c r="H1726" s="15">
        <v>2320</v>
      </c>
      <c r="I1726" s="229" t="s">
        <v>44</v>
      </c>
      <c r="J1726" s="230"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33">
        <f>IF(ISBLANK(INDEX('Policy Characteristics'!F:F,MATCH($C1726,'Policy Characteristics'!$C:$C,0))),"",INDEX('Policy Characteristics'!F:F,MATCH($C1726,'Policy Characteristics'!$C:$C,0)))</f>
        <v>-0.9</v>
      </c>
      <c r="M1726" s="233">
        <f>IF(ISBLANK(INDEX('Policy Characteristics'!G:G,MATCH($C1726,'Policy Characteristics'!$C:$C,0))),"",INDEX('Policy Characteristics'!G:G,MATCH($C1726,'Policy Characteristics'!$C:$C,0)))</f>
        <v>0.9</v>
      </c>
      <c r="N1726" s="233">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25">
      <c r="A1727" s="76" t="str">
        <f>IF(ISBLANK(INDEX('Policy Characteristics'!A:A,MATCH($C1727,'Policy Characteristics'!$C:$C,0))),"",INDEX('Policy Characteristics'!A:A,MATCH($C1727,'Policy Characteristics'!$C:$C,0)))</f>
        <v>Cross-Sector</v>
      </c>
      <c r="B1727" s="228" t="str">
        <f>IF(ISBLANK(INDEX('Policy Characteristics'!B:B,MATCH($C1727,'Policy Characteristics'!$C:$C,0))),"",INDEX('Policy Characteristics'!B:B,MATCH($C1727,'Policy Characteristics'!$C:$C,0)))</f>
        <v>Fuel Taxes or Subsidies</v>
      </c>
      <c r="C1727" s="236" t="str">
        <f t="shared" si="54"/>
        <v>Additional Fuel Tax or Subsidy Rate by Fuel</v>
      </c>
      <c r="D1727" s="78" t="s">
        <v>55</v>
      </c>
      <c r="E1727" s="88" t="s">
        <v>338</v>
      </c>
      <c r="F1727" s="78" t="s">
        <v>97</v>
      </c>
      <c r="G1727" s="88" t="s">
        <v>93</v>
      </c>
      <c r="H1727" s="15">
        <v>2321</v>
      </c>
      <c r="I1727" s="229" t="s">
        <v>44</v>
      </c>
      <c r="J1727" s="230"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33">
        <f>IF(ISBLANK(INDEX('Policy Characteristics'!F:F,MATCH($C1727,'Policy Characteristics'!$C:$C,0))),"",INDEX('Policy Characteristics'!F:F,MATCH($C1727,'Policy Characteristics'!$C:$C,0)))</f>
        <v>-0.9</v>
      </c>
      <c r="M1727" s="233">
        <f>IF(ISBLANK(INDEX('Policy Characteristics'!G:G,MATCH($C1727,'Policy Characteristics'!$C:$C,0))),"",INDEX('Policy Characteristics'!G:G,MATCH($C1727,'Policy Characteristics'!$C:$C,0)))</f>
        <v>0.9</v>
      </c>
      <c r="N1727" s="233">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25">
      <c r="A1728" s="76" t="str">
        <f>IF(ISBLANK(INDEX('Policy Characteristics'!A:A,MATCH($C1728,'Policy Characteristics'!$C:$C,0))),"",INDEX('Policy Characteristics'!A:A,MATCH($C1728,'Policy Characteristics'!$C:$C,0)))</f>
        <v>Cross-Sector</v>
      </c>
      <c r="B1728" s="228" t="str">
        <f>IF(ISBLANK(INDEX('Policy Characteristics'!B:B,MATCH($C1728,'Policy Characteristics'!$C:$C,0))),"",INDEX('Policy Characteristics'!B:B,MATCH($C1728,'Policy Characteristics'!$C:$C,0)))</f>
        <v>Fuel Taxes or Subsidies</v>
      </c>
      <c r="C1728" s="236" t="str">
        <f t="shared" si="54"/>
        <v>Additional Fuel Tax or Subsidy Rate by Fuel</v>
      </c>
      <c r="D1728" s="78" t="s">
        <v>56</v>
      </c>
      <c r="E1728" s="88" t="s">
        <v>338</v>
      </c>
      <c r="F1728" s="78" t="s">
        <v>98</v>
      </c>
      <c r="G1728" s="88" t="s">
        <v>93</v>
      </c>
      <c r="H1728" s="15">
        <v>2322</v>
      </c>
      <c r="I1728" s="229" t="s">
        <v>44</v>
      </c>
      <c r="J1728" s="230"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33">
        <f>IF(ISBLANK(INDEX('Policy Characteristics'!F:F,MATCH($C1728,'Policy Characteristics'!$C:$C,0))),"",INDEX('Policy Characteristics'!F:F,MATCH($C1728,'Policy Characteristics'!$C:$C,0)))</f>
        <v>-0.9</v>
      </c>
      <c r="M1728" s="233">
        <f>IF(ISBLANK(INDEX('Policy Characteristics'!G:G,MATCH($C1728,'Policy Characteristics'!$C:$C,0))),"",INDEX('Policy Characteristics'!G:G,MATCH($C1728,'Policy Characteristics'!$C:$C,0)))</f>
        <v>0.9</v>
      </c>
      <c r="N1728" s="233">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25">
      <c r="A1729" s="76" t="str">
        <f>IF(ISBLANK(INDEX('Policy Characteristics'!A:A,MATCH($C1729,'Policy Characteristics'!$C:$C,0))),"",INDEX('Policy Characteristics'!A:A,MATCH($C1729,'Policy Characteristics'!$C:$C,0)))</f>
        <v>Cross-Sector</v>
      </c>
      <c r="B1729" s="228" t="str">
        <f>IF(ISBLANK(INDEX('Policy Characteristics'!B:B,MATCH($C1729,'Policy Characteristics'!$C:$C,0))),"",INDEX('Policy Characteristics'!B:B,MATCH($C1729,'Policy Characteristics'!$C:$C,0)))</f>
        <v>Fuel Taxes or Subsidies</v>
      </c>
      <c r="C1729" s="236" t="str">
        <f t="shared" si="54"/>
        <v>Additional Fuel Tax or Subsidy Rate by Fuel</v>
      </c>
      <c r="D1729" s="78" t="s">
        <v>716</v>
      </c>
      <c r="E1729" s="88" t="s">
        <v>338</v>
      </c>
      <c r="F1729" s="78" t="s">
        <v>717</v>
      </c>
      <c r="G1729" s="88" t="s">
        <v>93</v>
      </c>
      <c r="H1729" s="15">
        <v>2323</v>
      </c>
      <c r="I1729" s="229" t="s">
        <v>44</v>
      </c>
      <c r="J1729" s="230"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33">
        <f>IF(ISBLANK(INDEX('Policy Characteristics'!F:F,MATCH($C1729,'Policy Characteristics'!$C:$C,0))),"",INDEX('Policy Characteristics'!F:F,MATCH($C1729,'Policy Characteristics'!$C:$C,0)))</f>
        <v>-0.9</v>
      </c>
      <c r="M1729" s="233">
        <f>IF(ISBLANK(INDEX('Policy Characteristics'!G:G,MATCH($C1729,'Policy Characteristics'!$C:$C,0))),"",INDEX('Policy Characteristics'!G:G,MATCH($C1729,'Policy Characteristics'!$C:$C,0)))</f>
        <v>0.9</v>
      </c>
      <c r="N1729" s="233">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25">
      <c r="A1730" s="76" t="str">
        <f>IF(ISBLANK(INDEX('Policy Characteristics'!A:A,MATCH($C1730,'Policy Characteristics'!$C:$C,0))),"",INDEX('Policy Characteristics'!A:A,MATCH($C1730,'Policy Characteristics'!$C:$C,0)))</f>
        <v>Cross-Sector</v>
      </c>
      <c r="B1730" s="228" t="str">
        <f>IF(ISBLANK(INDEX('Policy Characteristics'!B:B,MATCH($C1730,'Policy Characteristics'!$C:$C,0))),"",INDEX('Policy Characteristics'!B:B,MATCH($C1730,'Policy Characteristics'!$C:$C,0)))</f>
        <v>Fuel Taxes or Subsidies</v>
      </c>
      <c r="C1730" s="236" t="str">
        <f t="shared" si="54"/>
        <v>Additional Fuel Tax or Subsidy Rate by Fuel</v>
      </c>
      <c r="D1730" s="78" t="s">
        <v>75</v>
      </c>
      <c r="E1730" s="88" t="s">
        <v>338</v>
      </c>
      <c r="F1730" s="78" t="s">
        <v>99</v>
      </c>
      <c r="G1730" s="88" t="s">
        <v>93</v>
      </c>
      <c r="H1730" s="15">
        <v>2324</v>
      </c>
      <c r="I1730" s="229" t="s">
        <v>44</v>
      </c>
      <c r="J1730" s="230"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33">
        <f>IF(ISBLANK(INDEX('Policy Characteristics'!F:F,MATCH($C1730,'Policy Characteristics'!$C:$C,0))),"",INDEX('Policy Characteristics'!F:F,MATCH($C1730,'Policy Characteristics'!$C:$C,0)))</f>
        <v>-0.9</v>
      </c>
      <c r="M1730" s="233">
        <f>IF(ISBLANK(INDEX('Policy Characteristics'!G:G,MATCH($C1730,'Policy Characteristics'!$C:$C,0))),"",INDEX('Policy Characteristics'!G:G,MATCH($C1730,'Policy Characteristics'!$C:$C,0)))</f>
        <v>0.9</v>
      </c>
      <c r="N1730" s="233">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25">
      <c r="A1731" s="76" t="str">
        <f>IF(ISBLANK(INDEX('Policy Characteristics'!A:A,MATCH($C1731,'Policy Characteristics'!$C:$C,0))),"",INDEX('Policy Characteristics'!A:A,MATCH($C1731,'Policy Characteristics'!$C:$C,0)))</f>
        <v>Cross-Sector</v>
      </c>
      <c r="B1731" s="228" t="str">
        <f>IF(ISBLANK(INDEX('Policy Characteristics'!B:B,MATCH($C1731,'Policy Characteristics'!$C:$C,0))),"",INDEX('Policy Characteristics'!B:B,MATCH($C1731,'Policy Characteristics'!$C:$C,0)))</f>
        <v>Fuel Taxes or Subsidies</v>
      </c>
      <c r="C1731" s="236" t="str">
        <f t="shared" si="54"/>
        <v>Additional Fuel Tax or Subsidy Rate by Fuel</v>
      </c>
      <c r="D1731" s="78" t="s">
        <v>440</v>
      </c>
      <c r="E1731" s="88" t="s">
        <v>338</v>
      </c>
      <c r="F1731" s="78" t="s">
        <v>441</v>
      </c>
      <c r="G1731" s="88" t="s">
        <v>93</v>
      </c>
      <c r="H1731" s="15">
        <v>2325</v>
      </c>
      <c r="I1731" s="229" t="s">
        <v>44</v>
      </c>
      <c r="J1731" s="230"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33">
        <f>IF(ISBLANK(INDEX('Policy Characteristics'!F:F,MATCH($C1731,'Policy Characteristics'!$C:$C,0))),"",INDEX('Policy Characteristics'!F:F,MATCH($C1731,'Policy Characteristics'!$C:$C,0)))</f>
        <v>-0.9</v>
      </c>
      <c r="M1731" s="233">
        <f>IF(ISBLANK(INDEX('Policy Characteristics'!G:G,MATCH($C1731,'Policy Characteristics'!$C:$C,0))),"",INDEX('Policy Characteristics'!G:G,MATCH($C1731,'Policy Characteristics'!$C:$C,0)))</f>
        <v>0.9</v>
      </c>
      <c r="N1731" s="233">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25">
      <c r="A1732" s="76" t="str">
        <f>IF(ISBLANK(INDEX('Policy Characteristics'!A:A,MATCH($C1732,'Policy Characteristics'!$C:$C,0))),"",INDEX('Policy Characteristics'!A:A,MATCH($C1732,'Policy Characteristics'!$C:$C,0)))</f>
        <v>Cross-Sector</v>
      </c>
      <c r="B1732" s="228" t="str">
        <f>IF(ISBLANK(INDEX('Policy Characteristics'!B:B,MATCH($C1732,'Policy Characteristics'!$C:$C,0))),"",INDEX('Policy Characteristics'!B:B,MATCH($C1732,'Policy Characteristics'!$C:$C,0)))</f>
        <v>Fuel Taxes or Subsidies</v>
      </c>
      <c r="C1732" s="236" t="str">
        <f t="shared" si="54"/>
        <v>Additional Fuel Tax or Subsidy Rate by Fuel</v>
      </c>
      <c r="D1732" s="78" t="s">
        <v>708</v>
      </c>
      <c r="E1732" s="88" t="s">
        <v>338</v>
      </c>
      <c r="F1732" s="78" t="s">
        <v>712</v>
      </c>
      <c r="G1732" s="88" t="s">
        <v>93</v>
      </c>
      <c r="H1732" s="15">
        <v>2326</v>
      </c>
      <c r="I1732" s="229" t="s">
        <v>44</v>
      </c>
      <c r="J1732" s="230"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33">
        <f>IF(ISBLANK(INDEX('Policy Characteristics'!F:F,MATCH($C1732,'Policy Characteristics'!$C:$C,0))),"",INDEX('Policy Characteristics'!F:F,MATCH($C1732,'Policy Characteristics'!$C:$C,0)))</f>
        <v>-0.9</v>
      </c>
      <c r="M1732" s="233">
        <f>IF(ISBLANK(INDEX('Policy Characteristics'!G:G,MATCH($C1732,'Policy Characteristics'!$C:$C,0))),"",INDEX('Policy Characteristics'!G:G,MATCH($C1732,'Policy Characteristics'!$C:$C,0)))</f>
        <v>0.9</v>
      </c>
      <c r="N1732" s="233">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25">
      <c r="A1733" s="76" t="str">
        <f>IF(ISBLANK(INDEX('Policy Characteristics'!A:A,MATCH($C1733,'Policy Characteristics'!$C:$C,0))),"",INDEX('Policy Characteristics'!A:A,MATCH($C1733,'Policy Characteristics'!$C:$C,0)))</f>
        <v>Cross-Sector</v>
      </c>
      <c r="B1733" s="228" t="str">
        <f>IF(ISBLANK(INDEX('Policy Characteristics'!B:B,MATCH($C1733,'Policy Characteristics'!$C:$C,0))),"",INDEX('Policy Characteristics'!B:B,MATCH($C1733,'Policy Characteristics'!$C:$C,0)))</f>
        <v>Fuel Taxes or Subsidies</v>
      </c>
      <c r="C1733" s="236" t="str">
        <f t="shared" si="54"/>
        <v>Additional Fuel Tax or Subsidy Rate by Fuel</v>
      </c>
      <c r="D1733" s="78" t="s">
        <v>718</v>
      </c>
      <c r="E1733" s="88" t="s">
        <v>338</v>
      </c>
      <c r="F1733" s="78" t="s">
        <v>719</v>
      </c>
      <c r="G1733" s="88" t="s">
        <v>93</v>
      </c>
      <c r="H1733" s="15">
        <v>2327</v>
      </c>
      <c r="I1733" s="229" t="s">
        <v>44</v>
      </c>
      <c r="J1733" s="230"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33">
        <f>IF(ISBLANK(INDEX('Policy Characteristics'!F:F,MATCH($C1733,'Policy Characteristics'!$C:$C,0))),"",INDEX('Policy Characteristics'!F:F,MATCH($C1733,'Policy Characteristics'!$C:$C,0)))</f>
        <v>-0.9</v>
      </c>
      <c r="M1733" s="233">
        <f>IF(ISBLANK(INDEX('Policy Characteristics'!G:G,MATCH($C1733,'Policy Characteristics'!$C:$C,0))),"",INDEX('Policy Characteristics'!G:G,MATCH($C1733,'Policy Characteristics'!$C:$C,0)))</f>
        <v>0.9</v>
      </c>
      <c r="N1733" s="233">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25">
      <c r="A1734" s="76" t="str">
        <f>IF(ISBLANK(INDEX('Policy Characteristics'!A:A,MATCH($C1734,'Policy Characteristics'!$C:$C,0))),"",INDEX('Policy Characteristics'!A:A,MATCH($C1734,'Policy Characteristics'!$C:$C,0)))</f>
        <v>Cross-Sector</v>
      </c>
      <c r="B1734" s="228" t="str">
        <f>IF(ISBLANK(INDEX('Policy Characteristics'!B:B,MATCH($C1734,'Policy Characteristics'!$C:$C,0))),"",INDEX('Policy Characteristics'!B:B,MATCH($C1734,'Policy Characteristics'!$C:$C,0)))</f>
        <v>Fuel Taxes or Subsidies</v>
      </c>
      <c r="C1734" s="236" t="str">
        <f t="shared" si="54"/>
        <v>Additional Fuel Tax or Subsidy Rate by Fuel</v>
      </c>
      <c r="D1734" s="78" t="s">
        <v>709</v>
      </c>
      <c r="E1734" s="88" t="s">
        <v>338</v>
      </c>
      <c r="F1734" s="78" t="s">
        <v>713</v>
      </c>
      <c r="G1734" s="88" t="s">
        <v>93</v>
      </c>
      <c r="H1734" s="15">
        <v>2328</v>
      </c>
      <c r="I1734" s="229" t="s">
        <v>44</v>
      </c>
      <c r="J1734" s="230"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33">
        <f>IF(ISBLANK(INDEX('Policy Characteristics'!F:F,MATCH($C1734,'Policy Characteristics'!$C:$C,0))),"",INDEX('Policy Characteristics'!F:F,MATCH($C1734,'Policy Characteristics'!$C:$C,0)))</f>
        <v>-0.9</v>
      </c>
      <c r="M1734" s="233">
        <f>IF(ISBLANK(INDEX('Policy Characteristics'!G:G,MATCH($C1734,'Policy Characteristics'!$C:$C,0))),"",INDEX('Policy Characteristics'!G:G,MATCH($C1734,'Policy Characteristics'!$C:$C,0)))</f>
        <v>0.9</v>
      </c>
      <c r="N1734" s="233">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25">
      <c r="A1735" s="76" t="str">
        <f>IF(ISBLANK(INDEX('Policy Characteristics'!A:A,MATCH($C1735,'Policy Characteristics'!$C:$C,0))),"",INDEX('Policy Characteristics'!A:A,MATCH($C1735,'Policy Characteristics'!$C:$C,0)))</f>
        <v>Cross-Sector</v>
      </c>
      <c r="B1735" s="228" t="str">
        <f>IF(ISBLANK(INDEX('Policy Characteristics'!B:B,MATCH($C1735,'Policy Characteristics'!$C:$C,0))),"",INDEX('Policy Characteristics'!B:B,MATCH($C1735,'Policy Characteristics'!$C:$C,0)))</f>
        <v>Fuel Taxes or Subsidies</v>
      </c>
      <c r="C1735" s="236" t="str">
        <f t="shared" si="54"/>
        <v>Additional Fuel Tax or Subsidy Rate by Fuel</v>
      </c>
      <c r="D1735" s="78" t="s">
        <v>710</v>
      </c>
      <c r="E1735" s="88" t="s">
        <v>338</v>
      </c>
      <c r="F1735" s="78" t="s">
        <v>714</v>
      </c>
      <c r="G1735" s="88" t="s">
        <v>93</v>
      </c>
      <c r="H1735" s="15">
        <v>2329</v>
      </c>
      <c r="I1735" s="229" t="s">
        <v>44</v>
      </c>
      <c r="J1735" s="230"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33">
        <f>IF(ISBLANK(INDEX('Policy Characteristics'!F:F,MATCH($C1735,'Policy Characteristics'!$C:$C,0))),"",INDEX('Policy Characteristics'!F:F,MATCH($C1735,'Policy Characteristics'!$C:$C,0)))</f>
        <v>-0.9</v>
      </c>
      <c r="M1735" s="233">
        <f>IF(ISBLANK(INDEX('Policy Characteristics'!G:G,MATCH($C1735,'Policy Characteristics'!$C:$C,0))),"",INDEX('Policy Characteristics'!G:G,MATCH($C1735,'Policy Characteristics'!$C:$C,0)))</f>
        <v>0.9</v>
      </c>
      <c r="N1735" s="233">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25">
      <c r="A1736" s="76" t="str">
        <f>IF(ISBLANK(INDEX('Policy Characteristics'!A:A,MATCH($C1736,'Policy Characteristics'!$C:$C,0))),"",INDEX('Policy Characteristics'!A:A,MATCH($C1736,'Policy Characteristics'!$C:$C,0)))</f>
        <v>Cross-Sector</v>
      </c>
      <c r="B1736" s="228" t="str">
        <f>IF(ISBLANK(INDEX('Policy Characteristics'!B:B,MATCH($C1736,'Policy Characteristics'!$C:$C,0))),"",INDEX('Policy Characteristics'!B:B,MATCH($C1736,'Policy Characteristics'!$C:$C,0)))</f>
        <v>Fuel Taxes or Subsidies</v>
      </c>
      <c r="C1736" s="236" t="str">
        <f t="shared" si="54"/>
        <v>Additional Fuel Tax or Subsidy Rate by Fuel</v>
      </c>
      <c r="D1736" s="78" t="s">
        <v>711</v>
      </c>
      <c r="E1736" s="88" t="s">
        <v>338</v>
      </c>
      <c r="F1736" s="78" t="s">
        <v>715</v>
      </c>
      <c r="G1736" s="88" t="s">
        <v>93</v>
      </c>
      <c r="H1736" s="15">
        <v>2330</v>
      </c>
      <c r="I1736" s="229" t="s">
        <v>43</v>
      </c>
      <c r="J1736" s="230"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33">
        <f>IF(ISBLANK(INDEX('Policy Characteristics'!F:F,MATCH($C1736,'Policy Characteristics'!$C:$C,0))),"",INDEX('Policy Characteristics'!F:F,MATCH($C1736,'Policy Characteristics'!$C:$C,0)))</f>
        <v>-0.9</v>
      </c>
      <c r="M1736" s="233">
        <f>IF(ISBLANK(INDEX('Policy Characteristics'!G:G,MATCH($C1736,'Policy Characteristics'!$C:$C,0))),"",INDEX('Policy Characteristics'!G:G,MATCH($C1736,'Policy Characteristics'!$C:$C,0)))</f>
        <v>0.9</v>
      </c>
      <c r="N1736" s="233">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25">
      <c r="A1737" s="76" t="str">
        <f>IF(ISBLANK(INDEX('Policy Characteristics'!A:A,MATCH($C1737,'Policy Characteristics'!$C:$C,0))),"",INDEX('Policy Characteristics'!A:A,MATCH($C1737,'Policy Characteristics'!$C:$C,0)))</f>
        <v>Cross-Sector</v>
      </c>
      <c r="B1737" s="228" t="str">
        <f>IF(ISBLANK(INDEX('Policy Characteristics'!B:B,MATCH($C1737,'Policy Characteristics'!$C:$C,0))),"",INDEX('Policy Characteristics'!B:B,MATCH($C1737,'Policy Characteristics'!$C:$C,0)))</f>
        <v>Fuel Taxes or Subsidies</v>
      </c>
      <c r="C1737" s="236" t="str">
        <f t="shared" si="54"/>
        <v>Additional Fuel Tax or Subsidy Rate by Fuel</v>
      </c>
      <c r="D1737" s="88" t="s">
        <v>52</v>
      </c>
      <c r="E1737" s="88" t="s">
        <v>332</v>
      </c>
      <c r="F1737" s="88" t="s">
        <v>93</v>
      </c>
      <c r="G1737" s="88" t="s">
        <v>1897</v>
      </c>
      <c r="H1737" s="15">
        <v>2331</v>
      </c>
      <c r="I1737" s="241" t="s">
        <v>43</v>
      </c>
      <c r="J1737" s="230"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33">
        <f>IF(ISBLANK(INDEX('Policy Characteristics'!F:F,MATCH($C1737,'Policy Characteristics'!$C:$C,0))),"",INDEX('Policy Characteristics'!F:F,MATCH($C1737,'Policy Characteristics'!$C:$C,0)))</f>
        <v>-0.9</v>
      </c>
      <c r="M1737" s="233">
        <f>IF(ISBLANK(INDEX('Policy Characteristics'!G:G,MATCH($C1737,'Policy Characteristics'!$C:$C,0))),"",INDEX('Policy Characteristics'!G:G,MATCH($C1737,'Policy Characteristics'!$C:$C,0)))</f>
        <v>0.9</v>
      </c>
      <c r="N1737" s="233">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25">
      <c r="A1738" s="76" t="str">
        <f>IF(ISBLANK(INDEX('Policy Characteristics'!A:A,MATCH($C1738,'Policy Characteristics'!$C:$C,0))),"",INDEX('Policy Characteristics'!A:A,MATCH($C1738,'Policy Characteristics'!$C:$C,0)))</f>
        <v>Cross-Sector</v>
      </c>
      <c r="B1738" s="228" t="str">
        <f>IF(ISBLANK(INDEX('Policy Characteristics'!B:B,MATCH($C1738,'Policy Characteristics'!$C:$C,0))),"",INDEX('Policy Characteristics'!B:B,MATCH($C1738,'Policy Characteristics'!$C:$C,0)))</f>
        <v>Fuel Taxes or Subsidies</v>
      </c>
      <c r="C1738" s="236" t="str">
        <f t="shared" si="54"/>
        <v>Additional Fuel Tax or Subsidy Rate by Fuel</v>
      </c>
      <c r="D1738" s="78" t="s">
        <v>447</v>
      </c>
      <c r="E1738" s="88" t="s">
        <v>332</v>
      </c>
      <c r="F1738" s="78" t="s">
        <v>444</v>
      </c>
      <c r="G1738" s="88" t="s">
        <v>1897</v>
      </c>
      <c r="H1738" s="15">
        <v>2332</v>
      </c>
      <c r="I1738" s="229" t="s">
        <v>44</v>
      </c>
      <c r="J1738" s="230"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33">
        <f>IF(ISBLANK(INDEX('Policy Characteristics'!F:F,MATCH($C1738,'Policy Characteristics'!$C:$C,0))),"",INDEX('Policy Characteristics'!F:F,MATCH($C1738,'Policy Characteristics'!$C:$C,0)))</f>
        <v>-0.9</v>
      </c>
      <c r="M1738" s="233">
        <f>IF(ISBLANK(INDEX('Policy Characteristics'!G:G,MATCH($C1738,'Policy Characteristics'!$C:$C,0))),"",INDEX('Policy Characteristics'!G:G,MATCH($C1738,'Policy Characteristics'!$C:$C,0)))</f>
        <v>0.9</v>
      </c>
      <c r="N1738" s="233">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25">
      <c r="A1739" s="76" t="str">
        <f>IF(ISBLANK(INDEX('Policy Characteristics'!A:A,MATCH($C1739,'Policy Characteristics'!$C:$C,0))),"",INDEX('Policy Characteristics'!A:A,MATCH($C1739,'Policy Characteristics'!$C:$C,0)))</f>
        <v>Cross-Sector</v>
      </c>
      <c r="B1739" s="228" t="str">
        <f>IF(ISBLANK(INDEX('Policy Characteristics'!B:B,MATCH($C1739,'Policy Characteristics'!$C:$C,0))),"",INDEX('Policy Characteristics'!B:B,MATCH($C1739,'Policy Characteristics'!$C:$C,0)))</f>
        <v>Fuel Taxes or Subsidies</v>
      </c>
      <c r="C1739" s="236" t="str">
        <f t="shared" si="54"/>
        <v>Additional Fuel Tax or Subsidy Rate by Fuel</v>
      </c>
      <c r="D1739" s="78" t="s">
        <v>46</v>
      </c>
      <c r="E1739" s="88" t="s">
        <v>332</v>
      </c>
      <c r="F1739" s="78" t="s">
        <v>87</v>
      </c>
      <c r="G1739" s="88" t="s">
        <v>1897</v>
      </c>
      <c r="H1739" s="15">
        <v>2333</v>
      </c>
      <c r="I1739" s="229" t="s">
        <v>43</v>
      </c>
      <c r="J1739" s="230"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33">
        <f>IF(ISBLANK(INDEX('Policy Characteristics'!F:F,MATCH($C1739,'Policy Characteristics'!$C:$C,0))),"",INDEX('Policy Characteristics'!F:F,MATCH($C1739,'Policy Characteristics'!$C:$C,0)))</f>
        <v>-0.9</v>
      </c>
      <c r="M1739" s="233">
        <f>IF(ISBLANK(INDEX('Policy Characteristics'!G:G,MATCH($C1739,'Policy Characteristics'!$C:$C,0))),"",INDEX('Policy Characteristics'!G:G,MATCH($C1739,'Policy Characteristics'!$C:$C,0)))</f>
        <v>0.9</v>
      </c>
      <c r="N1739" s="233">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25">
      <c r="A1740" s="76" t="str">
        <f>IF(ISBLANK(INDEX('Policy Characteristics'!A:A,MATCH($C1740,'Policy Characteristics'!$C:$C,0))),"",INDEX('Policy Characteristics'!A:A,MATCH($C1740,'Policy Characteristics'!$C:$C,0)))</f>
        <v>Cross-Sector</v>
      </c>
      <c r="B1740" s="228" t="str">
        <f>IF(ISBLANK(INDEX('Policy Characteristics'!B:B,MATCH($C1740,'Policy Characteristics'!$C:$C,0))),"",INDEX('Policy Characteristics'!B:B,MATCH($C1740,'Policy Characteristics'!$C:$C,0)))</f>
        <v>Fuel Taxes or Subsidies</v>
      </c>
      <c r="C1740" s="236" t="str">
        <f t="shared" si="54"/>
        <v>Additional Fuel Tax or Subsidy Rate by Fuel</v>
      </c>
      <c r="D1740" s="78" t="s">
        <v>47</v>
      </c>
      <c r="E1740" s="88" t="s">
        <v>332</v>
      </c>
      <c r="F1740" s="78" t="s">
        <v>88</v>
      </c>
      <c r="G1740" s="88" t="s">
        <v>1897</v>
      </c>
      <c r="H1740" s="15">
        <v>2334</v>
      </c>
      <c r="I1740" s="229" t="s">
        <v>44</v>
      </c>
      <c r="J1740" s="230"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33">
        <f>IF(ISBLANK(INDEX('Policy Characteristics'!F:F,MATCH($C1740,'Policy Characteristics'!$C:$C,0))),"",INDEX('Policy Characteristics'!F:F,MATCH($C1740,'Policy Characteristics'!$C:$C,0)))</f>
        <v>-0.9</v>
      </c>
      <c r="M1740" s="233">
        <f>IF(ISBLANK(INDEX('Policy Characteristics'!G:G,MATCH($C1740,'Policy Characteristics'!$C:$C,0))),"",INDEX('Policy Characteristics'!G:G,MATCH($C1740,'Policy Characteristics'!$C:$C,0)))</f>
        <v>0.9</v>
      </c>
      <c r="N1740" s="233">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25">
      <c r="A1741" s="76" t="str">
        <f>IF(ISBLANK(INDEX('Policy Characteristics'!A:A,MATCH($C1741,'Policy Characteristics'!$C:$C,0))),"",INDEX('Policy Characteristics'!A:A,MATCH($C1741,'Policy Characteristics'!$C:$C,0)))</f>
        <v>Cross-Sector</v>
      </c>
      <c r="B1741" s="228" t="str">
        <f>IF(ISBLANK(INDEX('Policy Characteristics'!B:B,MATCH($C1741,'Policy Characteristics'!$C:$C,0))),"",INDEX('Policy Characteristics'!B:B,MATCH($C1741,'Policy Characteristics'!$C:$C,0)))</f>
        <v>Fuel Taxes or Subsidies</v>
      </c>
      <c r="C1741" s="236" t="str">
        <f t="shared" si="54"/>
        <v>Additional Fuel Tax or Subsidy Rate by Fuel</v>
      </c>
      <c r="D1741" s="78" t="s">
        <v>51</v>
      </c>
      <c r="E1741" s="88" t="s">
        <v>332</v>
      </c>
      <c r="F1741" s="78" t="s">
        <v>92</v>
      </c>
      <c r="G1741" s="88" t="s">
        <v>1897</v>
      </c>
      <c r="H1741" s="15">
        <v>2335</v>
      </c>
      <c r="I1741" s="229" t="s">
        <v>44</v>
      </c>
      <c r="J1741" s="230"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33">
        <f>IF(ISBLANK(INDEX('Policy Characteristics'!F:F,MATCH($C1741,'Policy Characteristics'!$C:$C,0))),"",INDEX('Policy Characteristics'!F:F,MATCH($C1741,'Policy Characteristics'!$C:$C,0)))</f>
        <v>-0.9</v>
      </c>
      <c r="M1741" s="233">
        <f>IF(ISBLANK(INDEX('Policy Characteristics'!G:G,MATCH($C1741,'Policy Characteristics'!$C:$C,0))),"",INDEX('Policy Characteristics'!G:G,MATCH($C1741,'Policy Characteristics'!$C:$C,0)))</f>
        <v>0.9</v>
      </c>
      <c r="N1741" s="233">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25">
      <c r="A1742" s="76" t="str">
        <f>IF(ISBLANK(INDEX('Policy Characteristics'!A:A,MATCH($C1742,'Policy Characteristics'!$C:$C,0))),"",INDEX('Policy Characteristics'!A:A,MATCH($C1742,'Policy Characteristics'!$C:$C,0)))</f>
        <v>Cross-Sector</v>
      </c>
      <c r="B1742" s="228" t="str">
        <f>IF(ISBLANK(INDEX('Policy Characteristics'!B:B,MATCH($C1742,'Policy Characteristics'!$C:$C,0))),"",INDEX('Policy Characteristics'!B:B,MATCH($C1742,'Policy Characteristics'!$C:$C,0)))</f>
        <v>Fuel Taxes or Subsidies</v>
      </c>
      <c r="C1742" s="236" t="str">
        <f t="shared" si="54"/>
        <v>Additional Fuel Tax or Subsidy Rate by Fuel</v>
      </c>
      <c r="D1742" s="78" t="s">
        <v>53</v>
      </c>
      <c r="E1742" s="88" t="s">
        <v>332</v>
      </c>
      <c r="F1742" s="78" t="s">
        <v>95</v>
      </c>
      <c r="G1742" s="88" t="s">
        <v>1897</v>
      </c>
      <c r="H1742" s="15">
        <v>2336</v>
      </c>
      <c r="I1742" s="229" t="s">
        <v>44</v>
      </c>
      <c r="J1742" s="230"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33">
        <f>IF(ISBLANK(INDEX('Policy Characteristics'!F:F,MATCH($C1742,'Policy Characteristics'!$C:$C,0))),"",INDEX('Policy Characteristics'!F:F,MATCH($C1742,'Policy Characteristics'!$C:$C,0)))</f>
        <v>-0.9</v>
      </c>
      <c r="M1742" s="233">
        <f>IF(ISBLANK(INDEX('Policy Characteristics'!G:G,MATCH($C1742,'Policy Characteristics'!$C:$C,0))),"",INDEX('Policy Characteristics'!G:G,MATCH($C1742,'Policy Characteristics'!$C:$C,0)))</f>
        <v>0.9</v>
      </c>
      <c r="N1742" s="233">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25">
      <c r="A1743" s="76" t="str">
        <f>IF(ISBLANK(INDEX('Policy Characteristics'!A:A,MATCH($C1743,'Policy Characteristics'!$C:$C,0))),"",INDEX('Policy Characteristics'!A:A,MATCH($C1743,'Policy Characteristics'!$C:$C,0)))</f>
        <v>Cross-Sector</v>
      </c>
      <c r="B1743" s="228" t="str">
        <f>IF(ISBLANK(INDEX('Policy Characteristics'!B:B,MATCH($C1743,'Policy Characteristics'!$C:$C,0))),"",INDEX('Policy Characteristics'!B:B,MATCH($C1743,'Policy Characteristics'!$C:$C,0)))</f>
        <v>Fuel Taxes or Subsidies</v>
      </c>
      <c r="C1743" s="236" t="str">
        <f t="shared" si="54"/>
        <v>Additional Fuel Tax or Subsidy Rate by Fuel</v>
      </c>
      <c r="D1743" s="78" t="s">
        <v>54</v>
      </c>
      <c r="E1743" s="88" t="s">
        <v>332</v>
      </c>
      <c r="F1743" s="78" t="s">
        <v>96</v>
      </c>
      <c r="G1743" s="88" t="s">
        <v>1897</v>
      </c>
      <c r="H1743" s="15">
        <v>2337</v>
      </c>
      <c r="I1743" s="229" t="s">
        <v>43</v>
      </c>
      <c r="J1743" s="230"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33">
        <f>IF(ISBLANK(INDEX('Policy Characteristics'!F:F,MATCH($C1743,'Policy Characteristics'!$C:$C,0))),"",INDEX('Policy Characteristics'!F:F,MATCH($C1743,'Policy Characteristics'!$C:$C,0)))</f>
        <v>-0.9</v>
      </c>
      <c r="M1743" s="233">
        <f>IF(ISBLANK(INDEX('Policy Characteristics'!G:G,MATCH($C1743,'Policy Characteristics'!$C:$C,0))),"",INDEX('Policy Characteristics'!G:G,MATCH($C1743,'Policy Characteristics'!$C:$C,0)))</f>
        <v>0.9</v>
      </c>
      <c r="N1743" s="233">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25">
      <c r="A1744" s="76" t="str">
        <f>IF(ISBLANK(INDEX('Policy Characteristics'!A:A,MATCH($C1744,'Policy Characteristics'!$C:$C,0))),"",INDEX('Policy Characteristics'!A:A,MATCH($C1744,'Policy Characteristics'!$C:$C,0)))</f>
        <v>Cross-Sector</v>
      </c>
      <c r="B1744" s="228" t="str">
        <f>IF(ISBLANK(INDEX('Policy Characteristics'!B:B,MATCH($C1744,'Policy Characteristics'!$C:$C,0))),"",INDEX('Policy Characteristics'!B:B,MATCH($C1744,'Policy Characteristics'!$C:$C,0)))</f>
        <v>Fuel Taxes or Subsidies</v>
      </c>
      <c r="C1744" s="236" t="str">
        <f t="shared" si="54"/>
        <v>Additional Fuel Tax or Subsidy Rate by Fuel</v>
      </c>
      <c r="D1744" s="78" t="s">
        <v>55</v>
      </c>
      <c r="E1744" s="88" t="s">
        <v>332</v>
      </c>
      <c r="F1744" s="78" t="s">
        <v>97</v>
      </c>
      <c r="G1744" s="88" t="s">
        <v>1897</v>
      </c>
      <c r="H1744" s="15">
        <v>2338</v>
      </c>
      <c r="I1744" s="229" t="s">
        <v>44</v>
      </c>
      <c r="J1744" s="230"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33">
        <f>IF(ISBLANK(INDEX('Policy Characteristics'!F:F,MATCH($C1744,'Policy Characteristics'!$C:$C,0))),"",INDEX('Policy Characteristics'!F:F,MATCH($C1744,'Policy Characteristics'!$C:$C,0)))</f>
        <v>-0.9</v>
      </c>
      <c r="M1744" s="233">
        <f>IF(ISBLANK(INDEX('Policy Characteristics'!G:G,MATCH($C1744,'Policy Characteristics'!$C:$C,0))),"",INDEX('Policy Characteristics'!G:G,MATCH($C1744,'Policy Characteristics'!$C:$C,0)))</f>
        <v>0.9</v>
      </c>
      <c r="N1744" s="233">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25">
      <c r="A1745" s="76" t="str">
        <f>IF(ISBLANK(INDEX('Policy Characteristics'!A:A,MATCH($C1745,'Policy Characteristics'!$C:$C,0))),"",INDEX('Policy Characteristics'!A:A,MATCH($C1745,'Policy Characteristics'!$C:$C,0)))</f>
        <v>Cross-Sector</v>
      </c>
      <c r="B1745" s="228" t="str">
        <f>IF(ISBLANK(INDEX('Policy Characteristics'!B:B,MATCH($C1745,'Policy Characteristics'!$C:$C,0))),"",INDEX('Policy Characteristics'!B:B,MATCH($C1745,'Policy Characteristics'!$C:$C,0)))</f>
        <v>Fuel Taxes or Subsidies</v>
      </c>
      <c r="C1745" s="236" t="str">
        <f t="shared" si="54"/>
        <v>Additional Fuel Tax or Subsidy Rate by Fuel</v>
      </c>
      <c r="D1745" s="78" t="s">
        <v>56</v>
      </c>
      <c r="E1745" s="88" t="s">
        <v>332</v>
      </c>
      <c r="F1745" s="78" t="s">
        <v>98</v>
      </c>
      <c r="G1745" s="88" t="s">
        <v>1897</v>
      </c>
      <c r="H1745" s="15">
        <v>2339</v>
      </c>
      <c r="I1745" s="229" t="s">
        <v>44</v>
      </c>
      <c r="J1745" s="230"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33">
        <f>IF(ISBLANK(INDEX('Policy Characteristics'!F:F,MATCH($C1745,'Policy Characteristics'!$C:$C,0))),"",INDEX('Policy Characteristics'!F:F,MATCH($C1745,'Policy Characteristics'!$C:$C,0)))</f>
        <v>-0.9</v>
      </c>
      <c r="M1745" s="233">
        <f>IF(ISBLANK(INDEX('Policy Characteristics'!G:G,MATCH($C1745,'Policy Characteristics'!$C:$C,0))),"",INDEX('Policy Characteristics'!G:G,MATCH($C1745,'Policy Characteristics'!$C:$C,0)))</f>
        <v>0.9</v>
      </c>
      <c r="N1745" s="233">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25">
      <c r="A1746" s="76" t="str">
        <f>IF(ISBLANK(INDEX('Policy Characteristics'!A:A,MATCH($C1746,'Policy Characteristics'!$C:$C,0))),"",INDEX('Policy Characteristics'!A:A,MATCH($C1746,'Policy Characteristics'!$C:$C,0)))</f>
        <v>Cross-Sector</v>
      </c>
      <c r="B1746" s="228" t="str">
        <f>IF(ISBLANK(INDEX('Policy Characteristics'!B:B,MATCH($C1746,'Policy Characteristics'!$C:$C,0))),"",INDEX('Policy Characteristics'!B:B,MATCH($C1746,'Policy Characteristics'!$C:$C,0)))</f>
        <v>Fuel Taxes or Subsidies</v>
      </c>
      <c r="C1746" s="236" t="str">
        <f t="shared" si="54"/>
        <v>Additional Fuel Tax or Subsidy Rate by Fuel</v>
      </c>
      <c r="D1746" s="78" t="s">
        <v>716</v>
      </c>
      <c r="E1746" s="88" t="s">
        <v>332</v>
      </c>
      <c r="F1746" s="78" t="s">
        <v>717</v>
      </c>
      <c r="G1746" s="88" t="s">
        <v>1897</v>
      </c>
      <c r="H1746" s="15">
        <v>2340</v>
      </c>
      <c r="I1746" s="229" t="s">
        <v>44</v>
      </c>
      <c r="J1746" s="230"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33">
        <f>IF(ISBLANK(INDEX('Policy Characteristics'!F:F,MATCH($C1746,'Policy Characteristics'!$C:$C,0))),"",INDEX('Policy Characteristics'!F:F,MATCH($C1746,'Policy Characteristics'!$C:$C,0)))</f>
        <v>-0.9</v>
      </c>
      <c r="M1746" s="233">
        <f>IF(ISBLANK(INDEX('Policy Characteristics'!G:G,MATCH($C1746,'Policy Characteristics'!$C:$C,0))),"",INDEX('Policy Characteristics'!G:G,MATCH($C1746,'Policy Characteristics'!$C:$C,0)))</f>
        <v>0.9</v>
      </c>
      <c r="N1746" s="233">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25">
      <c r="A1747" s="76" t="str">
        <f>IF(ISBLANK(INDEX('Policy Characteristics'!A:A,MATCH($C1747,'Policy Characteristics'!$C:$C,0))),"",INDEX('Policy Characteristics'!A:A,MATCH($C1747,'Policy Characteristics'!$C:$C,0)))</f>
        <v>Cross-Sector</v>
      </c>
      <c r="B1747" s="228" t="str">
        <f>IF(ISBLANK(INDEX('Policy Characteristics'!B:B,MATCH($C1747,'Policy Characteristics'!$C:$C,0))),"",INDEX('Policy Characteristics'!B:B,MATCH($C1747,'Policy Characteristics'!$C:$C,0)))</f>
        <v>Fuel Taxes or Subsidies</v>
      </c>
      <c r="C1747" s="236" t="str">
        <f t="shared" si="54"/>
        <v>Additional Fuel Tax or Subsidy Rate by Fuel</v>
      </c>
      <c r="D1747" s="78" t="s">
        <v>75</v>
      </c>
      <c r="E1747" s="88" t="s">
        <v>332</v>
      </c>
      <c r="F1747" s="78" t="s">
        <v>99</v>
      </c>
      <c r="G1747" s="88" t="s">
        <v>1897</v>
      </c>
      <c r="H1747" s="15">
        <v>2341</v>
      </c>
      <c r="I1747" s="229" t="s">
        <v>44</v>
      </c>
      <c r="J1747" s="230"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33">
        <f>IF(ISBLANK(INDEX('Policy Characteristics'!F:F,MATCH($C1747,'Policy Characteristics'!$C:$C,0))),"",INDEX('Policy Characteristics'!F:F,MATCH($C1747,'Policy Characteristics'!$C:$C,0)))</f>
        <v>-0.9</v>
      </c>
      <c r="M1747" s="233">
        <f>IF(ISBLANK(INDEX('Policy Characteristics'!G:G,MATCH($C1747,'Policy Characteristics'!$C:$C,0))),"",INDEX('Policy Characteristics'!G:G,MATCH($C1747,'Policy Characteristics'!$C:$C,0)))</f>
        <v>0.9</v>
      </c>
      <c r="N1747" s="233">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25">
      <c r="A1748" s="76" t="str">
        <f>IF(ISBLANK(INDEX('Policy Characteristics'!A:A,MATCH($C1748,'Policy Characteristics'!$C:$C,0))),"",INDEX('Policy Characteristics'!A:A,MATCH($C1748,'Policy Characteristics'!$C:$C,0)))</f>
        <v>Cross-Sector</v>
      </c>
      <c r="B1748" s="228" t="str">
        <f>IF(ISBLANK(INDEX('Policy Characteristics'!B:B,MATCH($C1748,'Policy Characteristics'!$C:$C,0))),"",INDEX('Policy Characteristics'!B:B,MATCH($C1748,'Policy Characteristics'!$C:$C,0)))</f>
        <v>Fuel Taxes or Subsidies</v>
      </c>
      <c r="C1748" s="236" t="str">
        <f t="shared" si="54"/>
        <v>Additional Fuel Tax or Subsidy Rate by Fuel</v>
      </c>
      <c r="D1748" s="78" t="s">
        <v>440</v>
      </c>
      <c r="E1748" s="88" t="s">
        <v>332</v>
      </c>
      <c r="F1748" s="78" t="s">
        <v>441</v>
      </c>
      <c r="G1748" s="88" t="s">
        <v>1897</v>
      </c>
      <c r="H1748" s="15">
        <v>2342</v>
      </c>
      <c r="I1748" s="229" t="s">
        <v>44</v>
      </c>
      <c r="J1748" s="230"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33">
        <f>IF(ISBLANK(INDEX('Policy Characteristics'!F:F,MATCH($C1748,'Policy Characteristics'!$C:$C,0))),"",INDEX('Policy Characteristics'!F:F,MATCH($C1748,'Policy Characteristics'!$C:$C,0)))</f>
        <v>-0.9</v>
      </c>
      <c r="M1748" s="233">
        <f>IF(ISBLANK(INDEX('Policy Characteristics'!G:G,MATCH($C1748,'Policy Characteristics'!$C:$C,0))),"",INDEX('Policy Characteristics'!G:G,MATCH($C1748,'Policy Characteristics'!$C:$C,0)))</f>
        <v>0.9</v>
      </c>
      <c r="N1748" s="233">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25">
      <c r="A1749" s="76" t="str">
        <f>IF(ISBLANK(INDEX('Policy Characteristics'!A:A,MATCH($C1749,'Policy Characteristics'!$C:$C,0))),"",INDEX('Policy Characteristics'!A:A,MATCH($C1749,'Policy Characteristics'!$C:$C,0)))</f>
        <v>Cross-Sector</v>
      </c>
      <c r="B1749" s="228" t="str">
        <f>IF(ISBLANK(INDEX('Policy Characteristics'!B:B,MATCH($C1749,'Policy Characteristics'!$C:$C,0))),"",INDEX('Policy Characteristics'!B:B,MATCH($C1749,'Policy Characteristics'!$C:$C,0)))</f>
        <v>Fuel Taxes or Subsidies</v>
      </c>
      <c r="C1749" s="236" t="str">
        <f t="shared" si="54"/>
        <v>Additional Fuel Tax or Subsidy Rate by Fuel</v>
      </c>
      <c r="D1749" s="78" t="s">
        <v>708</v>
      </c>
      <c r="E1749" s="88" t="s">
        <v>332</v>
      </c>
      <c r="F1749" s="78" t="s">
        <v>712</v>
      </c>
      <c r="G1749" s="88" t="s">
        <v>1897</v>
      </c>
      <c r="H1749" s="15">
        <v>2343</v>
      </c>
      <c r="I1749" s="229" t="s">
        <v>44</v>
      </c>
      <c r="J1749" s="230"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33">
        <f>IF(ISBLANK(INDEX('Policy Characteristics'!F:F,MATCH($C1749,'Policy Characteristics'!$C:$C,0))),"",INDEX('Policy Characteristics'!F:F,MATCH($C1749,'Policy Characteristics'!$C:$C,0)))</f>
        <v>-0.9</v>
      </c>
      <c r="M1749" s="233">
        <f>IF(ISBLANK(INDEX('Policy Characteristics'!G:G,MATCH($C1749,'Policy Characteristics'!$C:$C,0))),"",INDEX('Policy Characteristics'!G:G,MATCH($C1749,'Policy Characteristics'!$C:$C,0)))</f>
        <v>0.9</v>
      </c>
      <c r="N1749" s="233">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25">
      <c r="A1750" s="76" t="str">
        <f>IF(ISBLANK(INDEX('Policy Characteristics'!A:A,MATCH($C1750,'Policy Characteristics'!$C:$C,0))),"",INDEX('Policy Characteristics'!A:A,MATCH($C1750,'Policy Characteristics'!$C:$C,0)))</f>
        <v>Cross-Sector</v>
      </c>
      <c r="B1750" s="228" t="str">
        <f>IF(ISBLANK(INDEX('Policy Characteristics'!B:B,MATCH($C1750,'Policy Characteristics'!$C:$C,0))),"",INDEX('Policy Characteristics'!B:B,MATCH($C1750,'Policy Characteristics'!$C:$C,0)))</f>
        <v>Fuel Taxes or Subsidies</v>
      </c>
      <c r="C1750" s="236" t="str">
        <f t="shared" si="54"/>
        <v>Additional Fuel Tax or Subsidy Rate by Fuel</v>
      </c>
      <c r="D1750" s="78" t="s">
        <v>718</v>
      </c>
      <c r="E1750" s="88" t="s">
        <v>332</v>
      </c>
      <c r="F1750" s="78" t="s">
        <v>719</v>
      </c>
      <c r="G1750" s="88" t="s">
        <v>1897</v>
      </c>
      <c r="H1750" s="15">
        <v>2344</v>
      </c>
      <c r="I1750" s="229" t="s">
        <v>44</v>
      </c>
      <c r="J1750" s="230"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33">
        <f>IF(ISBLANK(INDEX('Policy Characteristics'!F:F,MATCH($C1750,'Policy Characteristics'!$C:$C,0))),"",INDEX('Policy Characteristics'!F:F,MATCH($C1750,'Policy Characteristics'!$C:$C,0)))</f>
        <v>-0.9</v>
      </c>
      <c r="M1750" s="233">
        <f>IF(ISBLANK(INDEX('Policy Characteristics'!G:G,MATCH($C1750,'Policy Characteristics'!$C:$C,0))),"",INDEX('Policy Characteristics'!G:G,MATCH($C1750,'Policy Characteristics'!$C:$C,0)))</f>
        <v>0.9</v>
      </c>
      <c r="N1750" s="233">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25">
      <c r="A1751" s="76" t="str">
        <f>IF(ISBLANK(INDEX('Policy Characteristics'!A:A,MATCH($C1751,'Policy Characteristics'!$C:$C,0))),"",INDEX('Policy Characteristics'!A:A,MATCH($C1751,'Policy Characteristics'!$C:$C,0)))</f>
        <v>Cross-Sector</v>
      </c>
      <c r="B1751" s="228" t="str">
        <f>IF(ISBLANK(INDEX('Policy Characteristics'!B:B,MATCH($C1751,'Policy Characteristics'!$C:$C,0))),"",INDEX('Policy Characteristics'!B:B,MATCH($C1751,'Policy Characteristics'!$C:$C,0)))</f>
        <v>Fuel Taxes or Subsidies</v>
      </c>
      <c r="C1751" s="236" t="str">
        <f t="shared" si="54"/>
        <v>Additional Fuel Tax or Subsidy Rate by Fuel</v>
      </c>
      <c r="D1751" s="78" t="s">
        <v>709</v>
      </c>
      <c r="E1751" s="88" t="s">
        <v>332</v>
      </c>
      <c r="F1751" s="78" t="s">
        <v>713</v>
      </c>
      <c r="G1751" s="88" t="s">
        <v>1897</v>
      </c>
      <c r="H1751" s="15">
        <v>2345</v>
      </c>
      <c r="I1751" s="229" t="s">
        <v>44</v>
      </c>
      <c r="J1751" s="230"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33">
        <f>IF(ISBLANK(INDEX('Policy Characteristics'!F:F,MATCH($C1751,'Policy Characteristics'!$C:$C,0))),"",INDEX('Policy Characteristics'!F:F,MATCH($C1751,'Policy Characteristics'!$C:$C,0)))</f>
        <v>-0.9</v>
      </c>
      <c r="M1751" s="233">
        <f>IF(ISBLANK(INDEX('Policy Characteristics'!G:G,MATCH($C1751,'Policy Characteristics'!$C:$C,0))),"",INDEX('Policy Characteristics'!G:G,MATCH($C1751,'Policy Characteristics'!$C:$C,0)))</f>
        <v>0.9</v>
      </c>
      <c r="N1751" s="233">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25">
      <c r="A1752" s="76" t="str">
        <f>IF(ISBLANK(INDEX('Policy Characteristics'!A:A,MATCH($C1752,'Policy Characteristics'!$C:$C,0))),"",INDEX('Policy Characteristics'!A:A,MATCH($C1752,'Policy Characteristics'!$C:$C,0)))</f>
        <v>Cross-Sector</v>
      </c>
      <c r="B1752" s="228" t="str">
        <f>IF(ISBLANK(INDEX('Policy Characteristics'!B:B,MATCH($C1752,'Policy Characteristics'!$C:$C,0))),"",INDEX('Policy Characteristics'!B:B,MATCH($C1752,'Policy Characteristics'!$C:$C,0)))</f>
        <v>Fuel Taxes or Subsidies</v>
      </c>
      <c r="C1752" s="236" t="str">
        <f t="shared" si="54"/>
        <v>Additional Fuel Tax or Subsidy Rate by Fuel</v>
      </c>
      <c r="D1752" s="78" t="s">
        <v>710</v>
      </c>
      <c r="E1752" s="88" t="s">
        <v>332</v>
      </c>
      <c r="F1752" s="78" t="s">
        <v>714</v>
      </c>
      <c r="G1752" s="88" t="s">
        <v>1897</v>
      </c>
      <c r="H1752" s="15">
        <v>2346</v>
      </c>
      <c r="I1752" s="229" t="s">
        <v>44</v>
      </c>
      <c r="J1752" s="230"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33">
        <f>IF(ISBLANK(INDEX('Policy Characteristics'!F:F,MATCH($C1752,'Policy Characteristics'!$C:$C,0))),"",INDEX('Policy Characteristics'!F:F,MATCH($C1752,'Policy Characteristics'!$C:$C,0)))</f>
        <v>-0.9</v>
      </c>
      <c r="M1752" s="233">
        <f>IF(ISBLANK(INDEX('Policy Characteristics'!G:G,MATCH($C1752,'Policy Characteristics'!$C:$C,0))),"",INDEX('Policy Characteristics'!G:G,MATCH($C1752,'Policy Characteristics'!$C:$C,0)))</f>
        <v>0.9</v>
      </c>
      <c r="N1752" s="233">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25">
      <c r="A1753" s="76" t="str">
        <f>IF(ISBLANK(INDEX('Policy Characteristics'!A:A,MATCH($C1753,'Policy Characteristics'!$C:$C,0))),"",INDEX('Policy Characteristics'!A:A,MATCH($C1753,'Policy Characteristics'!$C:$C,0)))</f>
        <v>Cross-Sector</v>
      </c>
      <c r="B1753" s="228" t="str">
        <f>IF(ISBLANK(INDEX('Policy Characteristics'!B:B,MATCH($C1753,'Policy Characteristics'!$C:$C,0))),"",INDEX('Policy Characteristics'!B:B,MATCH($C1753,'Policy Characteristics'!$C:$C,0)))</f>
        <v>Fuel Taxes or Subsidies</v>
      </c>
      <c r="C1753" s="236" t="str">
        <f t="shared" si="54"/>
        <v>Additional Fuel Tax or Subsidy Rate by Fuel</v>
      </c>
      <c r="D1753" s="78" t="s">
        <v>711</v>
      </c>
      <c r="E1753" s="88" t="s">
        <v>332</v>
      </c>
      <c r="F1753" s="78" t="s">
        <v>715</v>
      </c>
      <c r="G1753" s="88" t="s">
        <v>1897</v>
      </c>
      <c r="H1753" s="15">
        <v>2347</v>
      </c>
      <c r="I1753" s="229" t="s">
        <v>44</v>
      </c>
      <c r="J1753" s="230"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33">
        <f>IF(ISBLANK(INDEX('Policy Characteristics'!F:F,MATCH($C1753,'Policy Characteristics'!$C:$C,0))),"",INDEX('Policy Characteristics'!F:F,MATCH($C1753,'Policy Characteristics'!$C:$C,0)))</f>
        <v>-0.9</v>
      </c>
      <c r="M1753" s="233">
        <f>IF(ISBLANK(INDEX('Policy Characteristics'!G:G,MATCH($C1753,'Policy Characteristics'!$C:$C,0))),"",INDEX('Policy Characteristics'!G:G,MATCH($C1753,'Policy Characteristics'!$C:$C,0)))</f>
        <v>0.9</v>
      </c>
      <c r="N1753" s="233">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25">
      <c r="A1754" s="76" t="str">
        <f>IF(ISBLANK(INDEX('Policy Characteristics'!A:A,MATCH($C1754,'Policy Characteristics'!$C:$C,0))),"",INDEX('Policy Characteristics'!A:A,MATCH($C1754,'Policy Characteristics'!$C:$C,0)))</f>
        <v>Cross-Sector</v>
      </c>
      <c r="B1754" s="228" t="str">
        <f>IF(ISBLANK(INDEX('Policy Characteristics'!B:B,MATCH($C1754,'Policy Characteristics'!$C:$C,0))),"",INDEX('Policy Characteristics'!B:B,MATCH($C1754,'Policy Characteristics'!$C:$C,0)))</f>
        <v>Fuel Taxes or Subsidies</v>
      </c>
      <c r="C1754" s="236" t="str">
        <f t="shared" si="54"/>
        <v>Additional Fuel Tax or Subsidy Rate by Fuel</v>
      </c>
      <c r="D1754" s="88" t="s">
        <v>52</v>
      </c>
      <c r="E1754" s="88" t="s">
        <v>333</v>
      </c>
      <c r="F1754" s="88" t="s">
        <v>93</v>
      </c>
      <c r="G1754" s="88" t="s">
        <v>826</v>
      </c>
      <c r="H1754" s="15">
        <v>2348</v>
      </c>
      <c r="I1754" s="241" t="s">
        <v>43</v>
      </c>
      <c r="J1754" s="230"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33">
        <f>IF(ISBLANK(INDEX('Policy Characteristics'!F:F,MATCH($C1754,'Policy Characteristics'!$C:$C,0))),"",INDEX('Policy Characteristics'!F:F,MATCH($C1754,'Policy Characteristics'!$C:$C,0)))</f>
        <v>-0.9</v>
      </c>
      <c r="M1754" s="233">
        <f>IF(ISBLANK(INDEX('Policy Characteristics'!G:G,MATCH($C1754,'Policy Characteristics'!$C:$C,0))),"",INDEX('Policy Characteristics'!G:G,MATCH($C1754,'Policy Characteristics'!$C:$C,0)))</f>
        <v>0.9</v>
      </c>
      <c r="N1754" s="233">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25">
      <c r="A1755" s="76" t="str">
        <f>IF(ISBLANK(INDEX('Policy Characteristics'!A:A,MATCH($C1755,'Policy Characteristics'!$C:$C,0))),"",INDEX('Policy Characteristics'!A:A,MATCH($C1755,'Policy Characteristics'!$C:$C,0)))</f>
        <v>Cross-Sector</v>
      </c>
      <c r="B1755" s="228" t="str">
        <f>IF(ISBLANK(INDEX('Policy Characteristics'!B:B,MATCH($C1755,'Policy Characteristics'!$C:$C,0))),"",INDEX('Policy Characteristics'!B:B,MATCH($C1755,'Policy Characteristics'!$C:$C,0)))</f>
        <v>Fuel Taxes or Subsidies</v>
      </c>
      <c r="C1755" s="236" t="str">
        <f t="shared" si="54"/>
        <v>Additional Fuel Tax or Subsidy Rate by Fuel</v>
      </c>
      <c r="D1755" s="78" t="s">
        <v>447</v>
      </c>
      <c r="E1755" s="88" t="s">
        <v>333</v>
      </c>
      <c r="F1755" s="78" t="s">
        <v>444</v>
      </c>
      <c r="G1755" s="88" t="s">
        <v>826</v>
      </c>
      <c r="H1755" s="15">
        <v>2349</v>
      </c>
      <c r="I1755" s="229" t="s">
        <v>44</v>
      </c>
      <c r="J1755" s="230"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33">
        <f>IF(ISBLANK(INDEX('Policy Characteristics'!F:F,MATCH($C1755,'Policy Characteristics'!$C:$C,0))),"",INDEX('Policy Characteristics'!F:F,MATCH($C1755,'Policy Characteristics'!$C:$C,0)))</f>
        <v>-0.9</v>
      </c>
      <c r="M1755" s="233">
        <f>IF(ISBLANK(INDEX('Policy Characteristics'!G:G,MATCH($C1755,'Policy Characteristics'!$C:$C,0))),"",INDEX('Policy Characteristics'!G:G,MATCH($C1755,'Policy Characteristics'!$C:$C,0)))</f>
        <v>0.9</v>
      </c>
      <c r="N1755" s="233">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25">
      <c r="A1756" s="76" t="str">
        <f>IF(ISBLANK(INDEX('Policy Characteristics'!A:A,MATCH($C1756,'Policy Characteristics'!$C:$C,0))),"",INDEX('Policy Characteristics'!A:A,MATCH($C1756,'Policy Characteristics'!$C:$C,0)))</f>
        <v>Cross-Sector</v>
      </c>
      <c r="B1756" s="228" t="str">
        <f>IF(ISBLANK(INDEX('Policy Characteristics'!B:B,MATCH($C1756,'Policy Characteristics'!$C:$C,0))),"",INDEX('Policy Characteristics'!B:B,MATCH($C1756,'Policy Characteristics'!$C:$C,0)))</f>
        <v>Fuel Taxes or Subsidies</v>
      </c>
      <c r="C1756" s="236" t="str">
        <f t="shared" si="54"/>
        <v>Additional Fuel Tax or Subsidy Rate by Fuel</v>
      </c>
      <c r="D1756" s="78" t="s">
        <v>46</v>
      </c>
      <c r="E1756" s="88" t="s">
        <v>333</v>
      </c>
      <c r="F1756" s="78" t="s">
        <v>87</v>
      </c>
      <c r="G1756" s="88" t="s">
        <v>826</v>
      </c>
      <c r="H1756" s="15">
        <v>2350</v>
      </c>
      <c r="I1756" s="229" t="s">
        <v>43</v>
      </c>
      <c r="J1756" s="230"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33">
        <f>IF(ISBLANK(INDEX('Policy Characteristics'!F:F,MATCH($C1756,'Policy Characteristics'!$C:$C,0))),"",INDEX('Policy Characteristics'!F:F,MATCH($C1756,'Policy Characteristics'!$C:$C,0)))</f>
        <v>-0.9</v>
      </c>
      <c r="M1756" s="233">
        <f>IF(ISBLANK(INDEX('Policy Characteristics'!G:G,MATCH($C1756,'Policy Characteristics'!$C:$C,0))),"",INDEX('Policy Characteristics'!G:G,MATCH($C1756,'Policy Characteristics'!$C:$C,0)))</f>
        <v>0.9</v>
      </c>
      <c r="N1756" s="233">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25">
      <c r="A1757" s="76" t="str">
        <f>IF(ISBLANK(INDEX('Policy Characteristics'!A:A,MATCH($C1757,'Policy Characteristics'!$C:$C,0))),"",INDEX('Policy Characteristics'!A:A,MATCH($C1757,'Policy Characteristics'!$C:$C,0)))</f>
        <v>Cross-Sector</v>
      </c>
      <c r="B1757" s="228" t="str">
        <f>IF(ISBLANK(INDEX('Policy Characteristics'!B:B,MATCH($C1757,'Policy Characteristics'!$C:$C,0))),"",INDEX('Policy Characteristics'!B:B,MATCH($C1757,'Policy Characteristics'!$C:$C,0)))</f>
        <v>Fuel Taxes or Subsidies</v>
      </c>
      <c r="C1757" s="236" t="str">
        <f t="shared" si="54"/>
        <v>Additional Fuel Tax or Subsidy Rate by Fuel</v>
      </c>
      <c r="D1757" s="78" t="s">
        <v>47</v>
      </c>
      <c r="E1757" s="88" t="s">
        <v>333</v>
      </c>
      <c r="F1757" s="78" t="s">
        <v>88</v>
      </c>
      <c r="G1757" s="88" t="s">
        <v>826</v>
      </c>
      <c r="H1757" s="15">
        <v>2351</v>
      </c>
      <c r="I1757" s="229" t="s">
        <v>44</v>
      </c>
      <c r="J1757" s="230"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33">
        <f>IF(ISBLANK(INDEX('Policy Characteristics'!F:F,MATCH($C1757,'Policy Characteristics'!$C:$C,0))),"",INDEX('Policy Characteristics'!F:F,MATCH($C1757,'Policy Characteristics'!$C:$C,0)))</f>
        <v>-0.9</v>
      </c>
      <c r="M1757" s="233">
        <f>IF(ISBLANK(INDEX('Policy Characteristics'!G:G,MATCH($C1757,'Policy Characteristics'!$C:$C,0))),"",INDEX('Policy Characteristics'!G:G,MATCH($C1757,'Policy Characteristics'!$C:$C,0)))</f>
        <v>0.9</v>
      </c>
      <c r="N1757" s="233">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25">
      <c r="A1758" s="76" t="str">
        <f>IF(ISBLANK(INDEX('Policy Characteristics'!A:A,MATCH($C1758,'Policy Characteristics'!$C:$C,0))),"",INDEX('Policy Characteristics'!A:A,MATCH($C1758,'Policy Characteristics'!$C:$C,0)))</f>
        <v>Cross-Sector</v>
      </c>
      <c r="B1758" s="228" t="str">
        <f>IF(ISBLANK(INDEX('Policy Characteristics'!B:B,MATCH($C1758,'Policy Characteristics'!$C:$C,0))),"",INDEX('Policy Characteristics'!B:B,MATCH($C1758,'Policy Characteristics'!$C:$C,0)))</f>
        <v>Fuel Taxes or Subsidies</v>
      </c>
      <c r="C1758" s="236" t="str">
        <f t="shared" si="54"/>
        <v>Additional Fuel Tax or Subsidy Rate by Fuel</v>
      </c>
      <c r="D1758" s="78" t="s">
        <v>51</v>
      </c>
      <c r="E1758" s="88" t="s">
        <v>333</v>
      </c>
      <c r="F1758" s="78" t="s">
        <v>92</v>
      </c>
      <c r="G1758" s="88" t="s">
        <v>826</v>
      </c>
      <c r="H1758" s="15">
        <v>2352</v>
      </c>
      <c r="I1758" s="229" t="s">
        <v>44</v>
      </c>
      <c r="J1758" s="230"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33">
        <f>IF(ISBLANK(INDEX('Policy Characteristics'!F:F,MATCH($C1758,'Policy Characteristics'!$C:$C,0))),"",INDEX('Policy Characteristics'!F:F,MATCH($C1758,'Policy Characteristics'!$C:$C,0)))</f>
        <v>-0.9</v>
      </c>
      <c r="M1758" s="233">
        <f>IF(ISBLANK(INDEX('Policy Characteristics'!G:G,MATCH($C1758,'Policy Characteristics'!$C:$C,0))),"",INDEX('Policy Characteristics'!G:G,MATCH($C1758,'Policy Characteristics'!$C:$C,0)))</f>
        <v>0.9</v>
      </c>
      <c r="N1758" s="233">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25">
      <c r="A1759" s="76" t="str">
        <f>IF(ISBLANK(INDEX('Policy Characteristics'!A:A,MATCH($C1759,'Policy Characteristics'!$C:$C,0))),"",INDEX('Policy Characteristics'!A:A,MATCH($C1759,'Policy Characteristics'!$C:$C,0)))</f>
        <v>Cross-Sector</v>
      </c>
      <c r="B1759" s="228" t="str">
        <f>IF(ISBLANK(INDEX('Policy Characteristics'!B:B,MATCH($C1759,'Policy Characteristics'!$C:$C,0))),"",INDEX('Policy Characteristics'!B:B,MATCH($C1759,'Policy Characteristics'!$C:$C,0)))</f>
        <v>Fuel Taxes or Subsidies</v>
      </c>
      <c r="C1759" s="236" t="str">
        <f t="shared" si="54"/>
        <v>Additional Fuel Tax or Subsidy Rate by Fuel</v>
      </c>
      <c r="D1759" s="78" t="s">
        <v>53</v>
      </c>
      <c r="E1759" s="88" t="s">
        <v>333</v>
      </c>
      <c r="F1759" s="78" t="s">
        <v>95</v>
      </c>
      <c r="G1759" s="88" t="s">
        <v>826</v>
      </c>
      <c r="H1759" s="15">
        <v>2353</v>
      </c>
      <c r="I1759" s="229" t="s">
        <v>44</v>
      </c>
      <c r="J1759" s="230"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33">
        <f>IF(ISBLANK(INDEX('Policy Characteristics'!F:F,MATCH($C1759,'Policy Characteristics'!$C:$C,0))),"",INDEX('Policy Characteristics'!F:F,MATCH($C1759,'Policy Characteristics'!$C:$C,0)))</f>
        <v>-0.9</v>
      </c>
      <c r="M1759" s="233">
        <f>IF(ISBLANK(INDEX('Policy Characteristics'!G:G,MATCH($C1759,'Policy Characteristics'!$C:$C,0))),"",INDEX('Policy Characteristics'!G:G,MATCH($C1759,'Policy Characteristics'!$C:$C,0)))</f>
        <v>0.9</v>
      </c>
      <c r="N1759" s="233">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25">
      <c r="A1760" s="76" t="str">
        <f>IF(ISBLANK(INDEX('Policy Characteristics'!A:A,MATCH($C1760,'Policy Characteristics'!$C:$C,0))),"",INDEX('Policy Characteristics'!A:A,MATCH($C1760,'Policy Characteristics'!$C:$C,0)))</f>
        <v>Cross-Sector</v>
      </c>
      <c r="B1760" s="228" t="str">
        <f>IF(ISBLANK(INDEX('Policy Characteristics'!B:B,MATCH($C1760,'Policy Characteristics'!$C:$C,0))),"",INDEX('Policy Characteristics'!B:B,MATCH($C1760,'Policy Characteristics'!$C:$C,0)))</f>
        <v>Fuel Taxes or Subsidies</v>
      </c>
      <c r="C1760" s="236" t="str">
        <f t="shared" si="54"/>
        <v>Additional Fuel Tax or Subsidy Rate by Fuel</v>
      </c>
      <c r="D1760" s="78" t="s">
        <v>54</v>
      </c>
      <c r="E1760" s="88" t="s">
        <v>333</v>
      </c>
      <c r="F1760" s="78" t="s">
        <v>96</v>
      </c>
      <c r="G1760" s="88" t="s">
        <v>826</v>
      </c>
      <c r="H1760" s="15">
        <v>2354</v>
      </c>
      <c r="I1760" s="229" t="s">
        <v>43</v>
      </c>
      <c r="J1760" s="230"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33">
        <f>IF(ISBLANK(INDEX('Policy Characteristics'!F:F,MATCH($C1760,'Policy Characteristics'!$C:$C,0))),"",INDEX('Policy Characteristics'!F:F,MATCH($C1760,'Policy Characteristics'!$C:$C,0)))</f>
        <v>-0.9</v>
      </c>
      <c r="M1760" s="233">
        <f>IF(ISBLANK(INDEX('Policy Characteristics'!G:G,MATCH($C1760,'Policy Characteristics'!$C:$C,0))),"",INDEX('Policy Characteristics'!G:G,MATCH($C1760,'Policy Characteristics'!$C:$C,0)))</f>
        <v>0.9</v>
      </c>
      <c r="N1760" s="233">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25">
      <c r="A1761" s="76" t="str">
        <f>IF(ISBLANK(INDEX('Policy Characteristics'!A:A,MATCH($C1761,'Policy Characteristics'!$C:$C,0))),"",INDEX('Policy Characteristics'!A:A,MATCH($C1761,'Policy Characteristics'!$C:$C,0)))</f>
        <v>Cross-Sector</v>
      </c>
      <c r="B1761" s="228" t="str">
        <f>IF(ISBLANK(INDEX('Policy Characteristics'!B:B,MATCH($C1761,'Policy Characteristics'!$C:$C,0))),"",INDEX('Policy Characteristics'!B:B,MATCH($C1761,'Policy Characteristics'!$C:$C,0)))</f>
        <v>Fuel Taxes or Subsidies</v>
      </c>
      <c r="C1761" s="236" t="str">
        <f t="shared" si="54"/>
        <v>Additional Fuel Tax or Subsidy Rate by Fuel</v>
      </c>
      <c r="D1761" s="78" t="s">
        <v>55</v>
      </c>
      <c r="E1761" s="88" t="s">
        <v>333</v>
      </c>
      <c r="F1761" s="78" t="s">
        <v>97</v>
      </c>
      <c r="G1761" s="88" t="s">
        <v>826</v>
      </c>
      <c r="H1761" s="15">
        <v>2355</v>
      </c>
      <c r="I1761" s="229" t="s">
        <v>44</v>
      </c>
      <c r="J1761" s="230"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33">
        <f>IF(ISBLANK(INDEX('Policy Characteristics'!F:F,MATCH($C1761,'Policy Characteristics'!$C:$C,0))),"",INDEX('Policy Characteristics'!F:F,MATCH($C1761,'Policy Characteristics'!$C:$C,0)))</f>
        <v>-0.9</v>
      </c>
      <c r="M1761" s="233">
        <f>IF(ISBLANK(INDEX('Policy Characteristics'!G:G,MATCH($C1761,'Policy Characteristics'!$C:$C,0))),"",INDEX('Policy Characteristics'!G:G,MATCH($C1761,'Policy Characteristics'!$C:$C,0)))</f>
        <v>0.9</v>
      </c>
      <c r="N1761" s="233">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25">
      <c r="A1762" s="76" t="str">
        <f>IF(ISBLANK(INDEX('Policy Characteristics'!A:A,MATCH($C1762,'Policy Characteristics'!$C:$C,0))),"",INDEX('Policy Characteristics'!A:A,MATCH($C1762,'Policy Characteristics'!$C:$C,0)))</f>
        <v>Cross-Sector</v>
      </c>
      <c r="B1762" s="228" t="str">
        <f>IF(ISBLANK(INDEX('Policy Characteristics'!B:B,MATCH($C1762,'Policy Characteristics'!$C:$C,0))),"",INDEX('Policy Characteristics'!B:B,MATCH($C1762,'Policy Characteristics'!$C:$C,0)))</f>
        <v>Fuel Taxes or Subsidies</v>
      </c>
      <c r="C1762" s="236" t="str">
        <f t="shared" si="54"/>
        <v>Additional Fuel Tax or Subsidy Rate by Fuel</v>
      </c>
      <c r="D1762" s="78" t="s">
        <v>56</v>
      </c>
      <c r="E1762" s="88" t="s">
        <v>333</v>
      </c>
      <c r="F1762" s="78" t="s">
        <v>98</v>
      </c>
      <c r="G1762" s="88" t="s">
        <v>826</v>
      </c>
      <c r="H1762" s="15">
        <v>2356</v>
      </c>
      <c r="I1762" s="229" t="s">
        <v>44</v>
      </c>
      <c r="J1762" s="230"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33">
        <f>IF(ISBLANK(INDEX('Policy Characteristics'!F:F,MATCH($C1762,'Policy Characteristics'!$C:$C,0))),"",INDEX('Policy Characteristics'!F:F,MATCH($C1762,'Policy Characteristics'!$C:$C,0)))</f>
        <v>-0.9</v>
      </c>
      <c r="M1762" s="233">
        <f>IF(ISBLANK(INDEX('Policy Characteristics'!G:G,MATCH($C1762,'Policy Characteristics'!$C:$C,0))),"",INDEX('Policy Characteristics'!G:G,MATCH($C1762,'Policy Characteristics'!$C:$C,0)))</f>
        <v>0.9</v>
      </c>
      <c r="N1762" s="233">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25">
      <c r="A1763" s="76" t="str">
        <f>IF(ISBLANK(INDEX('Policy Characteristics'!A:A,MATCH($C1763,'Policy Characteristics'!$C:$C,0))),"",INDEX('Policy Characteristics'!A:A,MATCH($C1763,'Policy Characteristics'!$C:$C,0)))</f>
        <v>Cross-Sector</v>
      </c>
      <c r="B1763" s="228" t="str">
        <f>IF(ISBLANK(INDEX('Policy Characteristics'!B:B,MATCH($C1763,'Policy Characteristics'!$C:$C,0))),"",INDEX('Policy Characteristics'!B:B,MATCH($C1763,'Policy Characteristics'!$C:$C,0)))</f>
        <v>Fuel Taxes or Subsidies</v>
      </c>
      <c r="C1763" s="236" t="str">
        <f t="shared" si="54"/>
        <v>Additional Fuel Tax or Subsidy Rate by Fuel</v>
      </c>
      <c r="D1763" s="78" t="s">
        <v>716</v>
      </c>
      <c r="E1763" s="88" t="s">
        <v>333</v>
      </c>
      <c r="F1763" s="78" t="s">
        <v>717</v>
      </c>
      <c r="G1763" s="88" t="s">
        <v>826</v>
      </c>
      <c r="H1763" s="15">
        <v>2357</v>
      </c>
      <c r="I1763" s="229" t="s">
        <v>44</v>
      </c>
      <c r="J1763" s="230"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33">
        <f>IF(ISBLANK(INDEX('Policy Characteristics'!F:F,MATCH($C1763,'Policy Characteristics'!$C:$C,0))),"",INDEX('Policy Characteristics'!F:F,MATCH($C1763,'Policy Characteristics'!$C:$C,0)))</f>
        <v>-0.9</v>
      </c>
      <c r="M1763" s="233">
        <f>IF(ISBLANK(INDEX('Policy Characteristics'!G:G,MATCH($C1763,'Policy Characteristics'!$C:$C,0))),"",INDEX('Policy Characteristics'!G:G,MATCH($C1763,'Policy Characteristics'!$C:$C,0)))</f>
        <v>0.9</v>
      </c>
      <c r="N1763" s="233">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25">
      <c r="A1764" s="76" t="str">
        <f>IF(ISBLANK(INDEX('Policy Characteristics'!A:A,MATCH($C1764,'Policy Characteristics'!$C:$C,0))),"",INDEX('Policy Characteristics'!A:A,MATCH($C1764,'Policy Characteristics'!$C:$C,0)))</f>
        <v>Cross-Sector</v>
      </c>
      <c r="B1764" s="228" t="str">
        <f>IF(ISBLANK(INDEX('Policy Characteristics'!B:B,MATCH($C1764,'Policy Characteristics'!$C:$C,0))),"",INDEX('Policy Characteristics'!B:B,MATCH($C1764,'Policy Characteristics'!$C:$C,0)))</f>
        <v>Fuel Taxes or Subsidies</v>
      </c>
      <c r="C1764" s="236" t="str">
        <f t="shared" si="54"/>
        <v>Additional Fuel Tax or Subsidy Rate by Fuel</v>
      </c>
      <c r="D1764" s="78" t="s">
        <v>75</v>
      </c>
      <c r="E1764" s="88" t="s">
        <v>333</v>
      </c>
      <c r="F1764" s="78" t="s">
        <v>99</v>
      </c>
      <c r="G1764" s="88" t="s">
        <v>826</v>
      </c>
      <c r="H1764" s="15">
        <v>2358</v>
      </c>
      <c r="I1764" s="229" t="s">
        <v>44</v>
      </c>
      <c r="J1764" s="230"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33">
        <f>IF(ISBLANK(INDEX('Policy Characteristics'!F:F,MATCH($C1764,'Policy Characteristics'!$C:$C,0))),"",INDEX('Policy Characteristics'!F:F,MATCH($C1764,'Policy Characteristics'!$C:$C,0)))</f>
        <v>-0.9</v>
      </c>
      <c r="M1764" s="233">
        <f>IF(ISBLANK(INDEX('Policy Characteristics'!G:G,MATCH($C1764,'Policy Characteristics'!$C:$C,0))),"",INDEX('Policy Characteristics'!G:G,MATCH($C1764,'Policy Characteristics'!$C:$C,0)))</f>
        <v>0.9</v>
      </c>
      <c r="N1764" s="233">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25">
      <c r="A1765" s="76" t="str">
        <f>IF(ISBLANK(INDEX('Policy Characteristics'!A:A,MATCH($C1765,'Policy Characteristics'!$C:$C,0))),"",INDEX('Policy Characteristics'!A:A,MATCH($C1765,'Policy Characteristics'!$C:$C,0)))</f>
        <v>Cross-Sector</v>
      </c>
      <c r="B1765" s="228" t="str">
        <f>IF(ISBLANK(INDEX('Policy Characteristics'!B:B,MATCH($C1765,'Policy Characteristics'!$C:$C,0))),"",INDEX('Policy Characteristics'!B:B,MATCH($C1765,'Policy Characteristics'!$C:$C,0)))</f>
        <v>Fuel Taxes or Subsidies</v>
      </c>
      <c r="C1765" s="236" t="str">
        <f t="shared" si="54"/>
        <v>Additional Fuel Tax or Subsidy Rate by Fuel</v>
      </c>
      <c r="D1765" s="78" t="s">
        <v>440</v>
      </c>
      <c r="E1765" s="88" t="s">
        <v>333</v>
      </c>
      <c r="F1765" s="78" t="s">
        <v>441</v>
      </c>
      <c r="G1765" s="88" t="s">
        <v>826</v>
      </c>
      <c r="H1765" s="15">
        <v>2359</v>
      </c>
      <c r="I1765" s="229" t="s">
        <v>44</v>
      </c>
      <c r="J1765" s="230"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33">
        <f>IF(ISBLANK(INDEX('Policy Characteristics'!F:F,MATCH($C1765,'Policy Characteristics'!$C:$C,0))),"",INDEX('Policy Characteristics'!F:F,MATCH($C1765,'Policy Characteristics'!$C:$C,0)))</f>
        <v>-0.9</v>
      </c>
      <c r="M1765" s="233">
        <f>IF(ISBLANK(INDEX('Policy Characteristics'!G:G,MATCH($C1765,'Policy Characteristics'!$C:$C,0))),"",INDEX('Policy Characteristics'!G:G,MATCH($C1765,'Policy Characteristics'!$C:$C,0)))</f>
        <v>0.9</v>
      </c>
      <c r="N1765" s="233">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25">
      <c r="A1766" s="76" t="str">
        <f>IF(ISBLANK(INDEX('Policy Characteristics'!A:A,MATCH($C1766,'Policy Characteristics'!$C:$C,0))),"",INDEX('Policy Characteristics'!A:A,MATCH($C1766,'Policy Characteristics'!$C:$C,0)))</f>
        <v>Cross-Sector</v>
      </c>
      <c r="B1766" s="228" t="str">
        <f>IF(ISBLANK(INDEX('Policy Characteristics'!B:B,MATCH($C1766,'Policy Characteristics'!$C:$C,0))),"",INDEX('Policy Characteristics'!B:B,MATCH($C1766,'Policy Characteristics'!$C:$C,0)))</f>
        <v>Fuel Taxes or Subsidies</v>
      </c>
      <c r="C1766" s="236" t="str">
        <f t="shared" si="54"/>
        <v>Additional Fuel Tax or Subsidy Rate by Fuel</v>
      </c>
      <c r="D1766" s="78" t="s">
        <v>708</v>
      </c>
      <c r="E1766" s="88" t="s">
        <v>333</v>
      </c>
      <c r="F1766" s="78" t="s">
        <v>712</v>
      </c>
      <c r="G1766" s="88" t="s">
        <v>826</v>
      </c>
      <c r="H1766" s="15">
        <v>2360</v>
      </c>
      <c r="I1766" s="229" t="s">
        <v>44</v>
      </c>
      <c r="J1766" s="230"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33">
        <f>IF(ISBLANK(INDEX('Policy Characteristics'!F:F,MATCH($C1766,'Policy Characteristics'!$C:$C,0))),"",INDEX('Policy Characteristics'!F:F,MATCH($C1766,'Policy Characteristics'!$C:$C,0)))</f>
        <v>-0.9</v>
      </c>
      <c r="M1766" s="233">
        <f>IF(ISBLANK(INDEX('Policy Characteristics'!G:G,MATCH($C1766,'Policy Characteristics'!$C:$C,0))),"",INDEX('Policy Characteristics'!G:G,MATCH($C1766,'Policy Characteristics'!$C:$C,0)))</f>
        <v>0.9</v>
      </c>
      <c r="N1766" s="233">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25">
      <c r="A1767" s="76" t="str">
        <f>IF(ISBLANK(INDEX('Policy Characteristics'!A:A,MATCH($C1767,'Policy Characteristics'!$C:$C,0))),"",INDEX('Policy Characteristics'!A:A,MATCH($C1767,'Policy Characteristics'!$C:$C,0)))</f>
        <v>Cross-Sector</v>
      </c>
      <c r="B1767" s="228" t="str">
        <f>IF(ISBLANK(INDEX('Policy Characteristics'!B:B,MATCH($C1767,'Policy Characteristics'!$C:$C,0))),"",INDEX('Policy Characteristics'!B:B,MATCH($C1767,'Policy Characteristics'!$C:$C,0)))</f>
        <v>Fuel Taxes or Subsidies</v>
      </c>
      <c r="C1767" s="236" t="str">
        <f t="shared" si="54"/>
        <v>Additional Fuel Tax or Subsidy Rate by Fuel</v>
      </c>
      <c r="D1767" s="78" t="s">
        <v>718</v>
      </c>
      <c r="E1767" s="88" t="s">
        <v>333</v>
      </c>
      <c r="F1767" s="78" t="s">
        <v>719</v>
      </c>
      <c r="G1767" s="88" t="s">
        <v>826</v>
      </c>
      <c r="H1767" s="15">
        <v>2361</v>
      </c>
      <c r="I1767" s="229" t="s">
        <v>44</v>
      </c>
      <c r="J1767" s="230"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33">
        <f>IF(ISBLANK(INDEX('Policy Characteristics'!F:F,MATCH($C1767,'Policy Characteristics'!$C:$C,0))),"",INDEX('Policy Characteristics'!F:F,MATCH($C1767,'Policy Characteristics'!$C:$C,0)))</f>
        <v>-0.9</v>
      </c>
      <c r="M1767" s="233">
        <f>IF(ISBLANK(INDEX('Policy Characteristics'!G:G,MATCH($C1767,'Policy Characteristics'!$C:$C,0))),"",INDEX('Policy Characteristics'!G:G,MATCH($C1767,'Policy Characteristics'!$C:$C,0)))</f>
        <v>0.9</v>
      </c>
      <c r="N1767" s="233">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25">
      <c r="A1768" s="76" t="str">
        <f>IF(ISBLANK(INDEX('Policy Characteristics'!A:A,MATCH($C1768,'Policy Characteristics'!$C:$C,0))),"",INDEX('Policy Characteristics'!A:A,MATCH($C1768,'Policy Characteristics'!$C:$C,0)))</f>
        <v>Cross-Sector</v>
      </c>
      <c r="B1768" s="228" t="str">
        <f>IF(ISBLANK(INDEX('Policy Characteristics'!B:B,MATCH($C1768,'Policy Characteristics'!$C:$C,0))),"",INDEX('Policy Characteristics'!B:B,MATCH($C1768,'Policy Characteristics'!$C:$C,0)))</f>
        <v>Fuel Taxes or Subsidies</v>
      </c>
      <c r="C1768" s="236" t="str">
        <f t="shared" ref="C1768:C1831" si="55">C$1703</f>
        <v>Additional Fuel Tax or Subsidy Rate by Fuel</v>
      </c>
      <c r="D1768" s="78" t="s">
        <v>709</v>
      </c>
      <c r="E1768" s="88" t="s">
        <v>333</v>
      </c>
      <c r="F1768" s="78" t="s">
        <v>713</v>
      </c>
      <c r="G1768" s="88" t="s">
        <v>826</v>
      </c>
      <c r="H1768" s="15">
        <v>2362</v>
      </c>
      <c r="I1768" s="229" t="s">
        <v>44</v>
      </c>
      <c r="J1768" s="230"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33">
        <f>IF(ISBLANK(INDEX('Policy Characteristics'!F:F,MATCH($C1768,'Policy Characteristics'!$C:$C,0))),"",INDEX('Policy Characteristics'!F:F,MATCH($C1768,'Policy Characteristics'!$C:$C,0)))</f>
        <v>-0.9</v>
      </c>
      <c r="M1768" s="233">
        <f>IF(ISBLANK(INDEX('Policy Characteristics'!G:G,MATCH($C1768,'Policy Characteristics'!$C:$C,0))),"",INDEX('Policy Characteristics'!G:G,MATCH($C1768,'Policy Characteristics'!$C:$C,0)))</f>
        <v>0.9</v>
      </c>
      <c r="N1768" s="233">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25">
      <c r="A1769" s="76" t="str">
        <f>IF(ISBLANK(INDEX('Policy Characteristics'!A:A,MATCH($C1769,'Policy Characteristics'!$C:$C,0))),"",INDEX('Policy Characteristics'!A:A,MATCH($C1769,'Policy Characteristics'!$C:$C,0)))</f>
        <v>Cross-Sector</v>
      </c>
      <c r="B1769" s="228" t="str">
        <f>IF(ISBLANK(INDEX('Policy Characteristics'!B:B,MATCH($C1769,'Policy Characteristics'!$C:$C,0))),"",INDEX('Policy Characteristics'!B:B,MATCH($C1769,'Policy Characteristics'!$C:$C,0)))</f>
        <v>Fuel Taxes or Subsidies</v>
      </c>
      <c r="C1769" s="236" t="str">
        <f t="shared" si="55"/>
        <v>Additional Fuel Tax or Subsidy Rate by Fuel</v>
      </c>
      <c r="D1769" s="78" t="s">
        <v>710</v>
      </c>
      <c r="E1769" s="88" t="s">
        <v>333</v>
      </c>
      <c r="F1769" s="78" t="s">
        <v>714</v>
      </c>
      <c r="G1769" s="88" t="s">
        <v>826</v>
      </c>
      <c r="H1769" s="15">
        <v>2363</v>
      </c>
      <c r="I1769" s="229" t="s">
        <v>44</v>
      </c>
      <c r="J1769" s="230"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33">
        <f>IF(ISBLANK(INDEX('Policy Characteristics'!F:F,MATCH($C1769,'Policy Characteristics'!$C:$C,0))),"",INDEX('Policy Characteristics'!F:F,MATCH($C1769,'Policy Characteristics'!$C:$C,0)))</f>
        <v>-0.9</v>
      </c>
      <c r="M1769" s="233">
        <f>IF(ISBLANK(INDEX('Policy Characteristics'!G:G,MATCH($C1769,'Policy Characteristics'!$C:$C,0))),"",INDEX('Policy Characteristics'!G:G,MATCH($C1769,'Policy Characteristics'!$C:$C,0)))</f>
        <v>0.9</v>
      </c>
      <c r="N1769" s="233">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25">
      <c r="A1770" s="76" t="str">
        <f>IF(ISBLANK(INDEX('Policy Characteristics'!A:A,MATCH($C1770,'Policy Characteristics'!$C:$C,0))),"",INDEX('Policy Characteristics'!A:A,MATCH($C1770,'Policy Characteristics'!$C:$C,0)))</f>
        <v>Cross-Sector</v>
      </c>
      <c r="B1770" s="228" t="str">
        <f>IF(ISBLANK(INDEX('Policy Characteristics'!B:B,MATCH($C1770,'Policy Characteristics'!$C:$C,0))),"",INDEX('Policy Characteristics'!B:B,MATCH($C1770,'Policy Characteristics'!$C:$C,0)))</f>
        <v>Fuel Taxes or Subsidies</v>
      </c>
      <c r="C1770" s="236" t="str">
        <f t="shared" si="55"/>
        <v>Additional Fuel Tax or Subsidy Rate by Fuel</v>
      </c>
      <c r="D1770" s="78" t="s">
        <v>711</v>
      </c>
      <c r="E1770" s="88" t="s">
        <v>333</v>
      </c>
      <c r="F1770" s="78" t="s">
        <v>715</v>
      </c>
      <c r="G1770" s="88" t="s">
        <v>826</v>
      </c>
      <c r="H1770" s="15">
        <v>2364</v>
      </c>
      <c r="I1770" s="229" t="s">
        <v>44</v>
      </c>
      <c r="J1770" s="230"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33">
        <f>IF(ISBLANK(INDEX('Policy Characteristics'!F:F,MATCH($C1770,'Policy Characteristics'!$C:$C,0))),"",INDEX('Policy Characteristics'!F:F,MATCH($C1770,'Policy Characteristics'!$C:$C,0)))</f>
        <v>-0.9</v>
      </c>
      <c r="M1770" s="233">
        <f>IF(ISBLANK(INDEX('Policy Characteristics'!G:G,MATCH($C1770,'Policy Characteristics'!$C:$C,0))),"",INDEX('Policy Characteristics'!G:G,MATCH($C1770,'Policy Characteristics'!$C:$C,0)))</f>
        <v>0.9</v>
      </c>
      <c r="N1770" s="233">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25">
      <c r="A1771" s="76" t="str">
        <f>IF(ISBLANK(INDEX('Policy Characteristics'!A:A,MATCH($C1771,'Policy Characteristics'!$C:$C,0))),"",INDEX('Policy Characteristics'!A:A,MATCH($C1771,'Policy Characteristics'!$C:$C,0)))</f>
        <v>Cross-Sector</v>
      </c>
      <c r="B1771" s="228" t="str">
        <f>IF(ISBLANK(INDEX('Policy Characteristics'!B:B,MATCH($C1771,'Policy Characteristics'!$C:$C,0))),"",INDEX('Policy Characteristics'!B:B,MATCH($C1771,'Policy Characteristics'!$C:$C,0)))</f>
        <v>Fuel Taxes or Subsidies</v>
      </c>
      <c r="C1771" s="236" t="str">
        <f t="shared" si="55"/>
        <v>Additional Fuel Tax or Subsidy Rate by Fuel</v>
      </c>
      <c r="D1771" s="88" t="s">
        <v>52</v>
      </c>
      <c r="E1771" s="88" t="s">
        <v>331</v>
      </c>
      <c r="F1771" s="88" t="s">
        <v>93</v>
      </c>
      <c r="G1771" s="88" t="s">
        <v>9</v>
      </c>
      <c r="H1771" s="15">
        <v>2365</v>
      </c>
      <c r="I1771" s="241" t="s">
        <v>43</v>
      </c>
      <c r="J1771" s="230"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33">
        <f>IF(ISBLANK(INDEX('Policy Characteristics'!F:F,MATCH($C1771,'Policy Characteristics'!$C:$C,0))),"",INDEX('Policy Characteristics'!F:F,MATCH($C1771,'Policy Characteristics'!$C:$C,0)))</f>
        <v>-0.9</v>
      </c>
      <c r="M1771" s="233">
        <f>IF(ISBLANK(INDEX('Policy Characteristics'!G:G,MATCH($C1771,'Policy Characteristics'!$C:$C,0))),"",INDEX('Policy Characteristics'!G:G,MATCH($C1771,'Policy Characteristics'!$C:$C,0)))</f>
        <v>0.9</v>
      </c>
      <c r="N1771" s="233">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25">
      <c r="A1772" s="76" t="str">
        <f>IF(ISBLANK(INDEX('Policy Characteristics'!A:A,MATCH($C1772,'Policy Characteristics'!$C:$C,0))),"",INDEX('Policy Characteristics'!A:A,MATCH($C1772,'Policy Characteristics'!$C:$C,0)))</f>
        <v>Cross-Sector</v>
      </c>
      <c r="B1772" s="228" t="str">
        <f>IF(ISBLANK(INDEX('Policy Characteristics'!B:B,MATCH($C1772,'Policy Characteristics'!$C:$C,0))),"",INDEX('Policy Characteristics'!B:B,MATCH($C1772,'Policy Characteristics'!$C:$C,0)))</f>
        <v>Fuel Taxes or Subsidies</v>
      </c>
      <c r="C1772" s="236" t="str">
        <f t="shared" si="55"/>
        <v>Additional Fuel Tax or Subsidy Rate by Fuel</v>
      </c>
      <c r="D1772" s="78" t="s">
        <v>447</v>
      </c>
      <c r="E1772" s="88" t="s">
        <v>331</v>
      </c>
      <c r="F1772" s="78" t="s">
        <v>444</v>
      </c>
      <c r="G1772" s="88" t="s">
        <v>9</v>
      </c>
      <c r="H1772" s="15">
        <v>2366</v>
      </c>
      <c r="I1772" s="229" t="s">
        <v>43</v>
      </c>
      <c r="J1772" s="230"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33">
        <f>IF(ISBLANK(INDEX('Policy Characteristics'!F:F,MATCH($C1772,'Policy Characteristics'!$C:$C,0))),"",INDEX('Policy Characteristics'!F:F,MATCH($C1772,'Policy Characteristics'!$C:$C,0)))</f>
        <v>-0.9</v>
      </c>
      <c r="M1772" s="233">
        <f>IF(ISBLANK(INDEX('Policy Characteristics'!G:G,MATCH($C1772,'Policy Characteristics'!$C:$C,0))),"",INDEX('Policy Characteristics'!G:G,MATCH($C1772,'Policy Characteristics'!$C:$C,0)))</f>
        <v>0.9</v>
      </c>
      <c r="N1772" s="233">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25">
      <c r="A1773" s="76" t="str">
        <f>IF(ISBLANK(INDEX('Policy Characteristics'!A:A,MATCH($C1773,'Policy Characteristics'!$C:$C,0))),"",INDEX('Policy Characteristics'!A:A,MATCH($C1773,'Policy Characteristics'!$C:$C,0)))</f>
        <v>Cross-Sector</v>
      </c>
      <c r="B1773" s="228" t="str">
        <f>IF(ISBLANK(INDEX('Policy Characteristics'!B:B,MATCH($C1773,'Policy Characteristics'!$C:$C,0))),"",INDEX('Policy Characteristics'!B:B,MATCH($C1773,'Policy Characteristics'!$C:$C,0)))</f>
        <v>Fuel Taxes or Subsidies</v>
      </c>
      <c r="C1773" s="236" t="str">
        <f t="shared" si="55"/>
        <v>Additional Fuel Tax or Subsidy Rate by Fuel</v>
      </c>
      <c r="D1773" s="78" t="s">
        <v>46</v>
      </c>
      <c r="E1773" s="88" t="s">
        <v>331</v>
      </c>
      <c r="F1773" s="78" t="s">
        <v>87</v>
      </c>
      <c r="G1773" s="88" t="s">
        <v>9</v>
      </c>
      <c r="H1773" s="15">
        <v>2367</v>
      </c>
      <c r="I1773" s="229" t="s">
        <v>43</v>
      </c>
      <c r="J1773" s="230"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33">
        <f>IF(ISBLANK(INDEX('Policy Characteristics'!F:F,MATCH($C1773,'Policy Characteristics'!$C:$C,0))),"",INDEX('Policy Characteristics'!F:F,MATCH($C1773,'Policy Characteristics'!$C:$C,0)))</f>
        <v>-0.9</v>
      </c>
      <c r="M1773" s="233">
        <f>IF(ISBLANK(INDEX('Policy Characteristics'!G:G,MATCH($C1773,'Policy Characteristics'!$C:$C,0))),"",INDEX('Policy Characteristics'!G:G,MATCH($C1773,'Policy Characteristics'!$C:$C,0)))</f>
        <v>0.9</v>
      </c>
      <c r="N1773" s="233">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25">
      <c r="A1774" s="76" t="str">
        <f>IF(ISBLANK(INDEX('Policy Characteristics'!A:A,MATCH($C1774,'Policy Characteristics'!$C:$C,0))),"",INDEX('Policy Characteristics'!A:A,MATCH($C1774,'Policy Characteristics'!$C:$C,0)))</f>
        <v>Cross-Sector</v>
      </c>
      <c r="B1774" s="228" t="str">
        <f>IF(ISBLANK(INDEX('Policy Characteristics'!B:B,MATCH($C1774,'Policy Characteristics'!$C:$C,0))),"",INDEX('Policy Characteristics'!B:B,MATCH($C1774,'Policy Characteristics'!$C:$C,0)))</f>
        <v>Fuel Taxes or Subsidies</v>
      </c>
      <c r="C1774" s="236" t="str">
        <f t="shared" si="55"/>
        <v>Additional Fuel Tax or Subsidy Rate by Fuel</v>
      </c>
      <c r="D1774" s="78" t="s">
        <v>47</v>
      </c>
      <c r="E1774" s="88" t="s">
        <v>331</v>
      </c>
      <c r="F1774" s="78" t="s">
        <v>88</v>
      </c>
      <c r="G1774" s="88" t="s">
        <v>9</v>
      </c>
      <c r="H1774" s="15">
        <v>2368</v>
      </c>
      <c r="I1774" s="229" t="s">
        <v>44</v>
      </c>
      <c r="J1774" s="230"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33">
        <f>IF(ISBLANK(INDEX('Policy Characteristics'!F:F,MATCH($C1774,'Policy Characteristics'!$C:$C,0))),"",INDEX('Policy Characteristics'!F:F,MATCH($C1774,'Policy Characteristics'!$C:$C,0)))</f>
        <v>-0.9</v>
      </c>
      <c r="M1774" s="233">
        <f>IF(ISBLANK(INDEX('Policy Characteristics'!G:G,MATCH($C1774,'Policy Characteristics'!$C:$C,0))),"",INDEX('Policy Characteristics'!G:G,MATCH($C1774,'Policy Characteristics'!$C:$C,0)))</f>
        <v>0.9</v>
      </c>
      <c r="N1774" s="233">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25">
      <c r="A1775" s="76" t="str">
        <f>IF(ISBLANK(INDEX('Policy Characteristics'!A:A,MATCH($C1775,'Policy Characteristics'!$C:$C,0))),"",INDEX('Policy Characteristics'!A:A,MATCH($C1775,'Policy Characteristics'!$C:$C,0)))</f>
        <v>Cross-Sector</v>
      </c>
      <c r="B1775" s="228" t="str">
        <f>IF(ISBLANK(INDEX('Policy Characteristics'!B:B,MATCH($C1775,'Policy Characteristics'!$C:$C,0))),"",INDEX('Policy Characteristics'!B:B,MATCH($C1775,'Policy Characteristics'!$C:$C,0)))</f>
        <v>Fuel Taxes or Subsidies</v>
      </c>
      <c r="C1775" s="236" t="str">
        <f t="shared" si="55"/>
        <v>Additional Fuel Tax or Subsidy Rate by Fuel</v>
      </c>
      <c r="D1775" s="78" t="s">
        <v>51</v>
      </c>
      <c r="E1775" s="88" t="s">
        <v>331</v>
      </c>
      <c r="F1775" s="78" t="s">
        <v>92</v>
      </c>
      <c r="G1775" s="88" t="s">
        <v>9</v>
      </c>
      <c r="H1775" s="15">
        <v>2369</v>
      </c>
      <c r="I1775" s="229" t="s">
        <v>44</v>
      </c>
      <c r="J1775" s="230"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33">
        <f>IF(ISBLANK(INDEX('Policy Characteristics'!F:F,MATCH($C1775,'Policy Characteristics'!$C:$C,0))),"",INDEX('Policy Characteristics'!F:F,MATCH($C1775,'Policy Characteristics'!$C:$C,0)))</f>
        <v>-0.9</v>
      </c>
      <c r="M1775" s="233">
        <f>IF(ISBLANK(INDEX('Policy Characteristics'!G:G,MATCH($C1775,'Policy Characteristics'!$C:$C,0))),"",INDEX('Policy Characteristics'!G:G,MATCH($C1775,'Policy Characteristics'!$C:$C,0)))</f>
        <v>0.9</v>
      </c>
      <c r="N1775" s="233">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25">
      <c r="A1776" s="76" t="str">
        <f>IF(ISBLANK(INDEX('Policy Characteristics'!A:A,MATCH($C1776,'Policy Characteristics'!$C:$C,0))),"",INDEX('Policy Characteristics'!A:A,MATCH($C1776,'Policy Characteristics'!$C:$C,0)))</f>
        <v>Cross-Sector</v>
      </c>
      <c r="B1776" s="228" t="str">
        <f>IF(ISBLANK(INDEX('Policy Characteristics'!B:B,MATCH($C1776,'Policy Characteristics'!$C:$C,0))),"",INDEX('Policy Characteristics'!B:B,MATCH($C1776,'Policy Characteristics'!$C:$C,0)))</f>
        <v>Fuel Taxes or Subsidies</v>
      </c>
      <c r="C1776" s="236" t="str">
        <f t="shared" si="55"/>
        <v>Additional Fuel Tax or Subsidy Rate by Fuel</v>
      </c>
      <c r="D1776" s="78" t="s">
        <v>53</v>
      </c>
      <c r="E1776" s="88" t="s">
        <v>331</v>
      </c>
      <c r="F1776" s="78" t="s">
        <v>95</v>
      </c>
      <c r="G1776" s="88" t="s">
        <v>9</v>
      </c>
      <c r="H1776" s="15">
        <v>2370</v>
      </c>
      <c r="I1776" s="229" t="s">
        <v>44</v>
      </c>
      <c r="J1776" s="230"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33">
        <f>IF(ISBLANK(INDEX('Policy Characteristics'!F:F,MATCH($C1776,'Policy Characteristics'!$C:$C,0))),"",INDEX('Policy Characteristics'!F:F,MATCH($C1776,'Policy Characteristics'!$C:$C,0)))</f>
        <v>-0.9</v>
      </c>
      <c r="M1776" s="233">
        <f>IF(ISBLANK(INDEX('Policy Characteristics'!G:G,MATCH($C1776,'Policy Characteristics'!$C:$C,0))),"",INDEX('Policy Characteristics'!G:G,MATCH($C1776,'Policy Characteristics'!$C:$C,0)))</f>
        <v>0.9</v>
      </c>
      <c r="N1776" s="233">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25">
      <c r="A1777" s="76" t="str">
        <f>IF(ISBLANK(INDEX('Policy Characteristics'!A:A,MATCH($C1777,'Policy Characteristics'!$C:$C,0))),"",INDEX('Policy Characteristics'!A:A,MATCH($C1777,'Policy Characteristics'!$C:$C,0)))</f>
        <v>Cross-Sector</v>
      </c>
      <c r="B1777" s="228" t="str">
        <f>IF(ISBLANK(INDEX('Policy Characteristics'!B:B,MATCH($C1777,'Policy Characteristics'!$C:$C,0))),"",INDEX('Policy Characteristics'!B:B,MATCH($C1777,'Policy Characteristics'!$C:$C,0)))</f>
        <v>Fuel Taxes or Subsidies</v>
      </c>
      <c r="C1777" s="236" t="str">
        <f t="shared" si="55"/>
        <v>Additional Fuel Tax or Subsidy Rate by Fuel</v>
      </c>
      <c r="D1777" s="78" t="s">
        <v>54</v>
      </c>
      <c r="E1777" s="88" t="s">
        <v>331</v>
      </c>
      <c r="F1777" s="78" t="s">
        <v>96</v>
      </c>
      <c r="G1777" s="88" t="s">
        <v>9</v>
      </c>
      <c r="H1777" s="15">
        <v>2371</v>
      </c>
      <c r="I1777" s="229" t="s">
        <v>43</v>
      </c>
      <c r="J1777" s="230"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33">
        <f>IF(ISBLANK(INDEX('Policy Characteristics'!F:F,MATCH($C1777,'Policy Characteristics'!$C:$C,0))),"",INDEX('Policy Characteristics'!F:F,MATCH($C1777,'Policy Characteristics'!$C:$C,0)))</f>
        <v>-0.9</v>
      </c>
      <c r="M1777" s="233">
        <f>IF(ISBLANK(INDEX('Policy Characteristics'!G:G,MATCH($C1777,'Policy Characteristics'!$C:$C,0))),"",INDEX('Policy Characteristics'!G:G,MATCH($C1777,'Policy Characteristics'!$C:$C,0)))</f>
        <v>0.9</v>
      </c>
      <c r="N1777" s="233">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25">
      <c r="A1778" s="76" t="str">
        <f>IF(ISBLANK(INDEX('Policy Characteristics'!A:A,MATCH($C1778,'Policy Characteristics'!$C:$C,0))),"",INDEX('Policy Characteristics'!A:A,MATCH($C1778,'Policy Characteristics'!$C:$C,0)))</f>
        <v>Cross-Sector</v>
      </c>
      <c r="B1778" s="228" t="str">
        <f>IF(ISBLANK(INDEX('Policy Characteristics'!B:B,MATCH($C1778,'Policy Characteristics'!$C:$C,0))),"",INDEX('Policy Characteristics'!B:B,MATCH($C1778,'Policy Characteristics'!$C:$C,0)))</f>
        <v>Fuel Taxes or Subsidies</v>
      </c>
      <c r="C1778" s="236" t="str">
        <f t="shared" si="55"/>
        <v>Additional Fuel Tax or Subsidy Rate by Fuel</v>
      </c>
      <c r="D1778" s="78" t="s">
        <v>55</v>
      </c>
      <c r="E1778" s="88" t="s">
        <v>331</v>
      </c>
      <c r="F1778" s="78" t="s">
        <v>97</v>
      </c>
      <c r="G1778" s="88" t="s">
        <v>9</v>
      </c>
      <c r="H1778" s="15">
        <v>2372</v>
      </c>
      <c r="I1778" s="229" t="s">
        <v>44</v>
      </c>
      <c r="J1778" s="230"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33">
        <f>IF(ISBLANK(INDEX('Policy Characteristics'!F:F,MATCH($C1778,'Policy Characteristics'!$C:$C,0))),"",INDEX('Policy Characteristics'!F:F,MATCH($C1778,'Policy Characteristics'!$C:$C,0)))</f>
        <v>-0.9</v>
      </c>
      <c r="M1778" s="233">
        <f>IF(ISBLANK(INDEX('Policy Characteristics'!G:G,MATCH($C1778,'Policy Characteristics'!$C:$C,0))),"",INDEX('Policy Characteristics'!G:G,MATCH($C1778,'Policy Characteristics'!$C:$C,0)))</f>
        <v>0.9</v>
      </c>
      <c r="N1778" s="233">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25">
      <c r="A1779" s="76" t="str">
        <f>IF(ISBLANK(INDEX('Policy Characteristics'!A:A,MATCH($C1779,'Policy Characteristics'!$C:$C,0))),"",INDEX('Policy Characteristics'!A:A,MATCH($C1779,'Policy Characteristics'!$C:$C,0)))</f>
        <v>Cross-Sector</v>
      </c>
      <c r="B1779" s="228" t="str">
        <f>IF(ISBLANK(INDEX('Policy Characteristics'!B:B,MATCH($C1779,'Policy Characteristics'!$C:$C,0))),"",INDEX('Policy Characteristics'!B:B,MATCH($C1779,'Policy Characteristics'!$C:$C,0)))</f>
        <v>Fuel Taxes or Subsidies</v>
      </c>
      <c r="C1779" s="236" t="str">
        <f t="shared" si="55"/>
        <v>Additional Fuel Tax or Subsidy Rate by Fuel</v>
      </c>
      <c r="D1779" s="78" t="s">
        <v>56</v>
      </c>
      <c r="E1779" s="88" t="s">
        <v>331</v>
      </c>
      <c r="F1779" s="78" t="s">
        <v>98</v>
      </c>
      <c r="G1779" s="88" t="s">
        <v>9</v>
      </c>
      <c r="H1779" s="15">
        <v>2373</v>
      </c>
      <c r="I1779" s="229" t="s">
        <v>44</v>
      </c>
      <c r="J1779" s="230"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33">
        <f>IF(ISBLANK(INDEX('Policy Characteristics'!F:F,MATCH($C1779,'Policy Characteristics'!$C:$C,0))),"",INDEX('Policy Characteristics'!F:F,MATCH($C1779,'Policy Characteristics'!$C:$C,0)))</f>
        <v>-0.9</v>
      </c>
      <c r="M1779" s="233">
        <f>IF(ISBLANK(INDEX('Policy Characteristics'!G:G,MATCH($C1779,'Policy Characteristics'!$C:$C,0))),"",INDEX('Policy Characteristics'!G:G,MATCH($C1779,'Policy Characteristics'!$C:$C,0)))</f>
        <v>0.9</v>
      </c>
      <c r="N1779" s="233">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25">
      <c r="A1780" s="76" t="str">
        <f>IF(ISBLANK(INDEX('Policy Characteristics'!A:A,MATCH($C1780,'Policy Characteristics'!$C:$C,0))),"",INDEX('Policy Characteristics'!A:A,MATCH($C1780,'Policy Characteristics'!$C:$C,0)))</f>
        <v>Cross-Sector</v>
      </c>
      <c r="B1780" s="228" t="str">
        <f>IF(ISBLANK(INDEX('Policy Characteristics'!B:B,MATCH($C1780,'Policy Characteristics'!$C:$C,0))),"",INDEX('Policy Characteristics'!B:B,MATCH($C1780,'Policy Characteristics'!$C:$C,0)))</f>
        <v>Fuel Taxes or Subsidies</v>
      </c>
      <c r="C1780" s="236" t="str">
        <f t="shared" si="55"/>
        <v>Additional Fuel Tax or Subsidy Rate by Fuel</v>
      </c>
      <c r="D1780" s="78" t="s">
        <v>716</v>
      </c>
      <c r="E1780" s="88" t="s">
        <v>331</v>
      </c>
      <c r="F1780" s="78" t="s">
        <v>717</v>
      </c>
      <c r="G1780" s="88" t="s">
        <v>9</v>
      </c>
      <c r="H1780" s="15">
        <v>2374</v>
      </c>
      <c r="I1780" s="229" t="s">
        <v>43</v>
      </c>
      <c r="J1780" s="230"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33">
        <f>IF(ISBLANK(INDEX('Policy Characteristics'!F:F,MATCH($C1780,'Policy Characteristics'!$C:$C,0))),"",INDEX('Policy Characteristics'!F:F,MATCH($C1780,'Policy Characteristics'!$C:$C,0)))</f>
        <v>-0.9</v>
      </c>
      <c r="M1780" s="233">
        <f>IF(ISBLANK(INDEX('Policy Characteristics'!G:G,MATCH($C1780,'Policy Characteristics'!$C:$C,0))),"",INDEX('Policy Characteristics'!G:G,MATCH($C1780,'Policy Characteristics'!$C:$C,0)))</f>
        <v>0.9</v>
      </c>
      <c r="N1780" s="233">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25">
      <c r="A1781" s="76" t="str">
        <f>IF(ISBLANK(INDEX('Policy Characteristics'!A:A,MATCH($C1781,'Policy Characteristics'!$C:$C,0))),"",INDEX('Policy Characteristics'!A:A,MATCH($C1781,'Policy Characteristics'!$C:$C,0)))</f>
        <v>Cross-Sector</v>
      </c>
      <c r="B1781" s="228" t="str">
        <f>IF(ISBLANK(INDEX('Policy Characteristics'!B:B,MATCH($C1781,'Policy Characteristics'!$C:$C,0))),"",INDEX('Policy Characteristics'!B:B,MATCH($C1781,'Policy Characteristics'!$C:$C,0)))</f>
        <v>Fuel Taxes or Subsidies</v>
      </c>
      <c r="C1781" s="236" t="str">
        <f t="shared" si="55"/>
        <v>Additional Fuel Tax or Subsidy Rate by Fuel</v>
      </c>
      <c r="D1781" s="78" t="s">
        <v>75</v>
      </c>
      <c r="E1781" s="88" t="s">
        <v>331</v>
      </c>
      <c r="F1781" s="78" t="s">
        <v>99</v>
      </c>
      <c r="G1781" s="88" t="s">
        <v>9</v>
      </c>
      <c r="H1781" s="15">
        <v>2375</v>
      </c>
      <c r="I1781" s="229" t="s">
        <v>44</v>
      </c>
      <c r="J1781" s="230"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33">
        <f>IF(ISBLANK(INDEX('Policy Characteristics'!F:F,MATCH($C1781,'Policy Characteristics'!$C:$C,0))),"",INDEX('Policy Characteristics'!F:F,MATCH($C1781,'Policy Characteristics'!$C:$C,0)))</f>
        <v>-0.9</v>
      </c>
      <c r="M1781" s="233">
        <f>IF(ISBLANK(INDEX('Policy Characteristics'!G:G,MATCH($C1781,'Policy Characteristics'!$C:$C,0))),"",INDEX('Policy Characteristics'!G:G,MATCH($C1781,'Policy Characteristics'!$C:$C,0)))</f>
        <v>0.9</v>
      </c>
      <c r="N1781" s="233">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25">
      <c r="A1782" s="76" t="str">
        <f>IF(ISBLANK(INDEX('Policy Characteristics'!A:A,MATCH($C1782,'Policy Characteristics'!$C:$C,0))),"",INDEX('Policy Characteristics'!A:A,MATCH($C1782,'Policy Characteristics'!$C:$C,0)))</f>
        <v>Cross-Sector</v>
      </c>
      <c r="B1782" s="228" t="str">
        <f>IF(ISBLANK(INDEX('Policy Characteristics'!B:B,MATCH($C1782,'Policy Characteristics'!$C:$C,0))),"",INDEX('Policy Characteristics'!B:B,MATCH($C1782,'Policy Characteristics'!$C:$C,0)))</f>
        <v>Fuel Taxes or Subsidies</v>
      </c>
      <c r="C1782" s="236" t="str">
        <f t="shared" si="55"/>
        <v>Additional Fuel Tax or Subsidy Rate by Fuel</v>
      </c>
      <c r="D1782" s="78" t="s">
        <v>440</v>
      </c>
      <c r="E1782" s="88" t="s">
        <v>331</v>
      </c>
      <c r="F1782" s="78" t="s">
        <v>441</v>
      </c>
      <c r="G1782" s="88" t="s">
        <v>9</v>
      </c>
      <c r="H1782" s="15">
        <v>2376</v>
      </c>
      <c r="I1782" s="229" t="s">
        <v>44</v>
      </c>
      <c r="J1782" s="230"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33">
        <f>IF(ISBLANK(INDEX('Policy Characteristics'!F:F,MATCH($C1782,'Policy Characteristics'!$C:$C,0))),"",INDEX('Policy Characteristics'!F:F,MATCH($C1782,'Policy Characteristics'!$C:$C,0)))</f>
        <v>-0.9</v>
      </c>
      <c r="M1782" s="233">
        <f>IF(ISBLANK(INDEX('Policy Characteristics'!G:G,MATCH($C1782,'Policy Characteristics'!$C:$C,0))),"",INDEX('Policy Characteristics'!G:G,MATCH($C1782,'Policy Characteristics'!$C:$C,0)))</f>
        <v>0.9</v>
      </c>
      <c r="N1782" s="233">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25">
      <c r="A1783" s="76" t="str">
        <f>IF(ISBLANK(INDEX('Policy Characteristics'!A:A,MATCH($C1783,'Policy Characteristics'!$C:$C,0))),"",INDEX('Policy Characteristics'!A:A,MATCH($C1783,'Policy Characteristics'!$C:$C,0)))</f>
        <v>Cross-Sector</v>
      </c>
      <c r="B1783" s="228" t="str">
        <f>IF(ISBLANK(INDEX('Policy Characteristics'!B:B,MATCH($C1783,'Policy Characteristics'!$C:$C,0))),"",INDEX('Policy Characteristics'!B:B,MATCH($C1783,'Policy Characteristics'!$C:$C,0)))</f>
        <v>Fuel Taxes or Subsidies</v>
      </c>
      <c r="C1783" s="236" t="str">
        <f t="shared" si="55"/>
        <v>Additional Fuel Tax or Subsidy Rate by Fuel</v>
      </c>
      <c r="D1783" s="78" t="s">
        <v>708</v>
      </c>
      <c r="E1783" s="88" t="s">
        <v>331</v>
      </c>
      <c r="F1783" s="78" t="s">
        <v>712</v>
      </c>
      <c r="G1783" s="88" t="s">
        <v>9</v>
      </c>
      <c r="H1783" s="15">
        <v>2377</v>
      </c>
      <c r="I1783" s="229" t="s">
        <v>44</v>
      </c>
      <c r="J1783" s="230"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33">
        <f>IF(ISBLANK(INDEX('Policy Characteristics'!F:F,MATCH($C1783,'Policy Characteristics'!$C:$C,0))),"",INDEX('Policy Characteristics'!F:F,MATCH($C1783,'Policy Characteristics'!$C:$C,0)))</f>
        <v>-0.9</v>
      </c>
      <c r="M1783" s="233">
        <f>IF(ISBLANK(INDEX('Policy Characteristics'!G:G,MATCH($C1783,'Policy Characteristics'!$C:$C,0))),"",INDEX('Policy Characteristics'!G:G,MATCH($C1783,'Policy Characteristics'!$C:$C,0)))</f>
        <v>0.9</v>
      </c>
      <c r="N1783" s="233">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25">
      <c r="A1784" s="76" t="str">
        <f>IF(ISBLANK(INDEX('Policy Characteristics'!A:A,MATCH($C1784,'Policy Characteristics'!$C:$C,0))),"",INDEX('Policy Characteristics'!A:A,MATCH($C1784,'Policy Characteristics'!$C:$C,0)))</f>
        <v>Cross-Sector</v>
      </c>
      <c r="B1784" s="228" t="str">
        <f>IF(ISBLANK(INDEX('Policy Characteristics'!B:B,MATCH($C1784,'Policy Characteristics'!$C:$C,0))),"",INDEX('Policy Characteristics'!B:B,MATCH($C1784,'Policy Characteristics'!$C:$C,0)))</f>
        <v>Fuel Taxes or Subsidies</v>
      </c>
      <c r="C1784" s="236" t="str">
        <f t="shared" si="55"/>
        <v>Additional Fuel Tax or Subsidy Rate by Fuel</v>
      </c>
      <c r="D1784" s="78" t="s">
        <v>718</v>
      </c>
      <c r="E1784" s="88" t="s">
        <v>331</v>
      </c>
      <c r="F1784" s="78" t="s">
        <v>719</v>
      </c>
      <c r="G1784" s="88" t="s">
        <v>9</v>
      </c>
      <c r="H1784" s="15">
        <v>2378</v>
      </c>
      <c r="I1784" s="229" t="s">
        <v>43</v>
      </c>
      <c r="J1784" s="230"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33">
        <f>IF(ISBLANK(INDEX('Policy Characteristics'!F:F,MATCH($C1784,'Policy Characteristics'!$C:$C,0))),"",INDEX('Policy Characteristics'!F:F,MATCH($C1784,'Policy Characteristics'!$C:$C,0)))</f>
        <v>-0.9</v>
      </c>
      <c r="M1784" s="233">
        <f>IF(ISBLANK(INDEX('Policy Characteristics'!G:G,MATCH($C1784,'Policy Characteristics'!$C:$C,0))),"",INDEX('Policy Characteristics'!G:G,MATCH($C1784,'Policy Characteristics'!$C:$C,0)))</f>
        <v>0.9</v>
      </c>
      <c r="N1784" s="233">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25">
      <c r="A1785" s="76" t="str">
        <f>IF(ISBLANK(INDEX('Policy Characteristics'!A:A,MATCH($C1785,'Policy Characteristics'!$C:$C,0))),"",INDEX('Policy Characteristics'!A:A,MATCH($C1785,'Policy Characteristics'!$C:$C,0)))</f>
        <v>Cross-Sector</v>
      </c>
      <c r="B1785" s="228" t="str">
        <f>IF(ISBLANK(INDEX('Policy Characteristics'!B:B,MATCH($C1785,'Policy Characteristics'!$C:$C,0))),"",INDEX('Policy Characteristics'!B:B,MATCH($C1785,'Policy Characteristics'!$C:$C,0)))</f>
        <v>Fuel Taxes or Subsidies</v>
      </c>
      <c r="C1785" s="236" t="str">
        <f t="shared" si="55"/>
        <v>Additional Fuel Tax or Subsidy Rate by Fuel</v>
      </c>
      <c r="D1785" s="78" t="s">
        <v>709</v>
      </c>
      <c r="E1785" s="88" t="s">
        <v>331</v>
      </c>
      <c r="F1785" s="78" t="s">
        <v>713</v>
      </c>
      <c r="G1785" s="88" t="s">
        <v>9</v>
      </c>
      <c r="H1785" s="15">
        <v>2379</v>
      </c>
      <c r="I1785" s="229" t="s">
        <v>43</v>
      </c>
      <c r="J1785" s="230"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33">
        <f>IF(ISBLANK(INDEX('Policy Characteristics'!F:F,MATCH($C1785,'Policy Characteristics'!$C:$C,0))),"",INDEX('Policy Characteristics'!F:F,MATCH($C1785,'Policy Characteristics'!$C:$C,0)))</f>
        <v>-0.9</v>
      </c>
      <c r="M1785" s="233">
        <f>IF(ISBLANK(INDEX('Policy Characteristics'!G:G,MATCH($C1785,'Policy Characteristics'!$C:$C,0))),"",INDEX('Policy Characteristics'!G:G,MATCH($C1785,'Policy Characteristics'!$C:$C,0)))</f>
        <v>0.9</v>
      </c>
      <c r="N1785" s="233">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25">
      <c r="A1786" s="76" t="str">
        <f>IF(ISBLANK(INDEX('Policy Characteristics'!A:A,MATCH($C1786,'Policy Characteristics'!$C:$C,0))),"",INDEX('Policy Characteristics'!A:A,MATCH($C1786,'Policy Characteristics'!$C:$C,0)))</f>
        <v>Cross-Sector</v>
      </c>
      <c r="B1786" s="228" t="str">
        <f>IF(ISBLANK(INDEX('Policy Characteristics'!B:B,MATCH($C1786,'Policy Characteristics'!$C:$C,0))),"",INDEX('Policy Characteristics'!B:B,MATCH($C1786,'Policy Characteristics'!$C:$C,0)))</f>
        <v>Fuel Taxes or Subsidies</v>
      </c>
      <c r="C1786" s="236" t="str">
        <f t="shared" si="55"/>
        <v>Additional Fuel Tax or Subsidy Rate by Fuel</v>
      </c>
      <c r="D1786" s="78" t="s">
        <v>710</v>
      </c>
      <c r="E1786" s="88" t="s">
        <v>331</v>
      </c>
      <c r="F1786" s="78" t="s">
        <v>714</v>
      </c>
      <c r="G1786" s="88" t="s">
        <v>9</v>
      </c>
      <c r="H1786" s="15">
        <v>2380</v>
      </c>
      <c r="I1786" s="229" t="s">
        <v>44</v>
      </c>
      <c r="J1786" s="230"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33">
        <f>IF(ISBLANK(INDEX('Policy Characteristics'!F:F,MATCH($C1786,'Policy Characteristics'!$C:$C,0))),"",INDEX('Policy Characteristics'!F:F,MATCH($C1786,'Policy Characteristics'!$C:$C,0)))</f>
        <v>-0.9</v>
      </c>
      <c r="M1786" s="233">
        <f>IF(ISBLANK(INDEX('Policy Characteristics'!G:G,MATCH($C1786,'Policy Characteristics'!$C:$C,0))),"",INDEX('Policy Characteristics'!G:G,MATCH($C1786,'Policy Characteristics'!$C:$C,0)))</f>
        <v>0.9</v>
      </c>
      <c r="N1786" s="233">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25">
      <c r="A1787" s="76" t="str">
        <f>IF(ISBLANK(INDEX('Policy Characteristics'!A:A,MATCH($C1787,'Policy Characteristics'!$C:$C,0))),"",INDEX('Policy Characteristics'!A:A,MATCH($C1787,'Policy Characteristics'!$C:$C,0)))</f>
        <v>Cross-Sector</v>
      </c>
      <c r="B1787" s="228" t="str">
        <f>IF(ISBLANK(INDEX('Policy Characteristics'!B:B,MATCH($C1787,'Policy Characteristics'!$C:$C,0))),"",INDEX('Policy Characteristics'!B:B,MATCH($C1787,'Policy Characteristics'!$C:$C,0)))</f>
        <v>Fuel Taxes or Subsidies</v>
      </c>
      <c r="C1787" s="236" t="str">
        <f t="shared" si="55"/>
        <v>Additional Fuel Tax or Subsidy Rate by Fuel</v>
      </c>
      <c r="D1787" s="78" t="s">
        <v>711</v>
      </c>
      <c r="E1787" s="88" t="s">
        <v>331</v>
      </c>
      <c r="F1787" s="78" t="s">
        <v>715</v>
      </c>
      <c r="G1787" s="88" t="s">
        <v>9</v>
      </c>
      <c r="H1787" s="15">
        <v>2381</v>
      </c>
      <c r="I1787" s="229" t="s">
        <v>43</v>
      </c>
      <c r="J1787" s="230"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33">
        <f>IF(ISBLANK(INDEX('Policy Characteristics'!F:F,MATCH($C1787,'Policy Characteristics'!$C:$C,0))),"",INDEX('Policy Characteristics'!F:F,MATCH($C1787,'Policy Characteristics'!$C:$C,0)))</f>
        <v>-0.9</v>
      </c>
      <c r="M1787" s="233">
        <f>IF(ISBLANK(INDEX('Policy Characteristics'!G:G,MATCH($C1787,'Policy Characteristics'!$C:$C,0))),"",INDEX('Policy Characteristics'!G:G,MATCH($C1787,'Policy Characteristics'!$C:$C,0)))</f>
        <v>0.9</v>
      </c>
      <c r="N1787" s="233">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25">
      <c r="A1788" s="76" t="str">
        <f>IF(ISBLANK(INDEX('Policy Characteristics'!A:A,MATCH($C1788,'Policy Characteristics'!$C:$C,0))),"",INDEX('Policy Characteristics'!A:A,MATCH($C1788,'Policy Characteristics'!$C:$C,0)))</f>
        <v>Cross-Sector</v>
      </c>
      <c r="B1788" s="228" t="str">
        <f>IF(ISBLANK(INDEX('Policy Characteristics'!B:B,MATCH($C1788,'Policy Characteristics'!$C:$C,0))),"",INDEX('Policy Characteristics'!B:B,MATCH($C1788,'Policy Characteristics'!$C:$C,0)))</f>
        <v>Fuel Taxes or Subsidies</v>
      </c>
      <c r="C1788" s="236" t="str">
        <f t="shared" si="55"/>
        <v>Additional Fuel Tax or Subsidy Rate by Fuel</v>
      </c>
      <c r="D1788" s="88" t="s">
        <v>52</v>
      </c>
      <c r="E1788" s="88" t="s">
        <v>735</v>
      </c>
      <c r="F1788" s="88" t="s">
        <v>93</v>
      </c>
      <c r="G1788" s="88" t="s">
        <v>728</v>
      </c>
      <c r="H1788" s="15">
        <v>2382</v>
      </c>
      <c r="I1788" s="241" t="s">
        <v>43</v>
      </c>
      <c r="J1788" s="230"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33">
        <f>IF(ISBLANK(INDEX('Policy Characteristics'!F:F,MATCH($C1788,'Policy Characteristics'!$C:$C,0))),"",INDEX('Policy Characteristics'!F:F,MATCH($C1788,'Policy Characteristics'!$C:$C,0)))</f>
        <v>-0.9</v>
      </c>
      <c r="M1788" s="233">
        <f>IF(ISBLANK(INDEX('Policy Characteristics'!G:G,MATCH($C1788,'Policy Characteristics'!$C:$C,0))),"",INDEX('Policy Characteristics'!G:G,MATCH($C1788,'Policy Characteristics'!$C:$C,0)))</f>
        <v>0.9</v>
      </c>
      <c r="N1788" s="233">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25">
      <c r="A1789" s="76" t="str">
        <f>IF(ISBLANK(INDEX('Policy Characteristics'!A:A,MATCH($C1789,'Policy Characteristics'!$C:$C,0))),"",INDEX('Policy Characteristics'!A:A,MATCH($C1789,'Policy Characteristics'!$C:$C,0)))</f>
        <v>Cross-Sector</v>
      </c>
      <c r="B1789" s="228" t="str">
        <f>IF(ISBLANK(INDEX('Policy Characteristics'!B:B,MATCH($C1789,'Policy Characteristics'!$C:$C,0))),"",INDEX('Policy Characteristics'!B:B,MATCH($C1789,'Policy Characteristics'!$C:$C,0)))</f>
        <v>Fuel Taxes or Subsidies</v>
      </c>
      <c r="C1789" s="236" t="str">
        <f t="shared" si="55"/>
        <v>Additional Fuel Tax or Subsidy Rate by Fuel</v>
      </c>
      <c r="D1789" s="78" t="s">
        <v>447</v>
      </c>
      <c r="E1789" s="88" t="s">
        <v>735</v>
      </c>
      <c r="F1789" s="78" t="s">
        <v>444</v>
      </c>
      <c r="G1789" s="88" t="s">
        <v>728</v>
      </c>
      <c r="H1789" s="15">
        <v>2383</v>
      </c>
      <c r="I1789" s="229" t="s">
        <v>44</v>
      </c>
      <c r="J1789" s="230"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33">
        <f>IF(ISBLANK(INDEX('Policy Characteristics'!F:F,MATCH($C1789,'Policy Characteristics'!$C:$C,0))),"",INDEX('Policy Characteristics'!F:F,MATCH($C1789,'Policy Characteristics'!$C:$C,0)))</f>
        <v>-0.9</v>
      </c>
      <c r="M1789" s="233">
        <f>IF(ISBLANK(INDEX('Policy Characteristics'!G:G,MATCH($C1789,'Policy Characteristics'!$C:$C,0))),"",INDEX('Policy Characteristics'!G:G,MATCH($C1789,'Policy Characteristics'!$C:$C,0)))</f>
        <v>0.9</v>
      </c>
      <c r="N1789" s="233">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25">
      <c r="A1790" s="76" t="str">
        <f>IF(ISBLANK(INDEX('Policy Characteristics'!A:A,MATCH($C1790,'Policy Characteristics'!$C:$C,0))),"",INDEX('Policy Characteristics'!A:A,MATCH($C1790,'Policy Characteristics'!$C:$C,0)))</f>
        <v>Cross-Sector</v>
      </c>
      <c r="B1790" s="228" t="str">
        <f>IF(ISBLANK(INDEX('Policy Characteristics'!B:B,MATCH($C1790,'Policy Characteristics'!$C:$C,0))),"",INDEX('Policy Characteristics'!B:B,MATCH($C1790,'Policy Characteristics'!$C:$C,0)))</f>
        <v>Fuel Taxes or Subsidies</v>
      </c>
      <c r="C1790" s="236" t="str">
        <f t="shared" si="55"/>
        <v>Additional Fuel Tax or Subsidy Rate by Fuel</v>
      </c>
      <c r="D1790" s="78" t="s">
        <v>46</v>
      </c>
      <c r="E1790" s="88" t="s">
        <v>735</v>
      </c>
      <c r="F1790" s="78" t="s">
        <v>87</v>
      </c>
      <c r="G1790" s="88" t="s">
        <v>728</v>
      </c>
      <c r="H1790" s="15">
        <v>2384</v>
      </c>
      <c r="I1790" s="229" t="s">
        <v>43</v>
      </c>
      <c r="J1790" s="230"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33">
        <f>IF(ISBLANK(INDEX('Policy Characteristics'!F:F,MATCH($C1790,'Policy Characteristics'!$C:$C,0))),"",INDEX('Policy Characteristics'!F:F,MATCH($C1790,'Policy Characteristics'!$C:$C,0)))</f>
        <v>-0.9</v>
      </c>
      <c r="M1790" s="233">
        <f>IF(ISBLANK(INDEX('Policy Characteristics'!G:G,MATCH($C1790,'Policy Characteristics'!$C:$C,0))),"",INDEX('Policy Characteristics'!G:G,MATCH($C1790,'Policy Characteristics'!$C:$C,0)))</f>
        <v>0.9</v>
      </c>
      <c r="N1790" s="233">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25">
      <c r="A1791" s="76" t="str">
        <f>IF(ISBLANK(INDEX('Policy Characteristics'!A:A,MATCH($C1791,'Policy Characteristics'!$C:$C,0))),"",INDEX('Policy Characteristics'!A:A,MATCH($C1791,'Policy Characteristics'!$C:$C,0)))</f>
        <v>Cross-Sector</v>
      </c>
      <c r="B1791" s="228" t="str">
        <f>IF(ISBLANK(INDEX('Policy Characteristics'!B:B,MATCH($C1791,'Policy Characteristics'!$C:$C,0))),"",INDEX('Policy Characteristics'!B:B,MATCH($C1791,'Policy Characteristics'!$C:$C,0)))</f>
        <v>Fuel Taxes or Subsidies</v>
      </c>
      <c r="C1791" s="236" t="str">
        <f t="shared" si="55"/>
        <v>Additional Fuel Tax or Subsidy Rate by Fuel</v>
      </c>
      <c r="D1791" s="78" t="s">
        <v>47</v>
      </c>
      <c r="E1791" s="88" t="s">
        <v>735</v>
      </c>
      <c r="F1791" s="78" t="s">
        <v>88</v>
      </c>
      <c r="G1791" s="88" t="s">
        <v>728</v>
      </c>
      <c r="H1791" s="15">
        <v>2385</v>
      </c>
      <c r="I1791" s="229" t="s">
        <v>44</v>
      </c>
      <c r="J1791" s="230"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33">
        <f>IF(ISBLANK(INDEX('Policy Characteristics'!F:F,MATCH($C1791,'Policy Characteristics'!$C:$C,0))),"",INDEX('Policy Characteristics'!F:F,MATCH($C1791,'Policy Characteristics'!$C:$C,0)))</f>
        <v>-0.9</v>
      </c>
      <c r="M1791" s="233">
        <f>IF(ISBLANK(INDEX('Policy Characteristics'!G:G,MATCH($C1791,'Policy Characteristics'!$C:$C,0))),"",INDEX('Policy Characteristics'!G:G,MATCH($C1791,'Policy Characteristics'!$C:$C,0)))</f>
        <v>0.9</v>
      </c>
      <c r="N1791" s="233">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25">
      <c r="A1792" s="76" t="str">
        <f>IF(ISBLANK(INDEX('Policy Characteristics'!A:A,MATCH($C1792,'Policy Characteristics'!$C:$C,0))),"",INDEX('Policy Characteristics'!A:A,MATCH($C1792,'Policy Characteristics'!$C:$C,0)))</f>
        <v>Cross-Sector</v>
      </c>
      <c r="B1792" s="228" t="str">
        <f>IF(ISBLANK(INDEX('Policy Characteristics'!B:B,MATCH($C1792,'Policy Characteristics'!$C:$C,0))),"",INDEX('Policy Characteristics'!B:B,MATCH($C1792,'Policy Characteristics'!$C:$C,0)))</f>
        <v>Fuel Taxes or Subsidies</v>
      </c>
      <c r="C1792" s="236" t="str">
        <f t="shared" si="55"/>
        <v>Additional Fuel Tax or Subsidy Rate by Fuel</v>
      </c>
      <c r="D1792" s="78" t="s">
        <v>51</v>
      </c>
      <c r="E1792" s="88" t="s">
        <v>735</v>
      </c>
      <c r="F1792" s="78" t="s">
        <v>92</v>
      </c>
      <c r="G1792" s="88" t="s">
        <v>728</v>
      </c>
      <c r="H1792" s="15">
        <v>2386</v>
      </c>
      <c r="I1792" s="229" t="s">
        <v>44</v>
      </c>
      <c r="J1792" s="230"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33">
        <f>IF(ISBLANK(INDEX('Policy Characteristics'!F:F,MATCH($C1792,'Policy Characteristics'!$C:$C,0))),"",INDEX('Policy Characteristics'!F:F,MATCH($C1792,'Policy Characteristics'!$C:$C,0)))</f>
        <v>-0.9</v>
      </c>
      <c r="M1792" s="233">
        <f>IF(ISBLANK(INDEX('Policy Characteristics'!G:G,MATCH($C1792,'Policy Characteristics'!$C:$C,0))),"",INDEX('Policy Characteristics'!G:G,MATCH($C1792,'Policy Characteristics'!$C:$C,0)))</f>
        <v>0.9</v>
      </c>
      <c r="N1792" s="233">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25">
      <c r="A1793" s="76" t="str">
        <f>IF(ISBLANK(INDEX('Policy Characteristics'!A:A,MATCH($C1793,'Policy Characteristics'!$C:$C,0))),"",INDEX('Policy Characteristics'!A:A,MATCH($C1793,'Policy Characteristics'!$C:$C,0)))</f>
        <v>Cross-Sector</v>
      </c>
      <c r="B1793" s="228" t="str">
        <f>IF(ISBLANK(INDEX('Policy Characteristics'!B:B,MATCH($C1793,'Policy Characteristics'!$C:$C,0))),"",INDEX('Policy Characteristics'!B:B,MATCH($C1793,'Policy Characteristics'!$C:$C,0)))</f>
        <v>Fuel Taxes or Subsidies</v>
      </c>
      <c r="C1793" s="236" t="str">
        <f t="shared" si="55"/>
        <v>Additional Fuel Tax or Subsidy Rate by Fuel</v>
      </c>
      <c r="D1793" s="78" t="s">
        <v>53</v>
      </c>
      <c r="E1793" s="88" t="s">
        <v>735</v>
      </c>
      <c r="F1793" s="78" t="s">
        <v>95</v>
      </c>
      <c r="G1793" s="88" t="s">
        <v>728</v>
      </c>
      <c r="H1793" s="15">
        <v>2387</v>
      </c>
      <c r="I1793" s="229" t="s">
        <v>44</v>
      </c>
      <c r="J1793" s="230"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33">
        <f>IF(ISBLANK(INDEX('Policy Characteristics'!F:F,MATCH($C1793,'Policy Characteristics'!$C:$C,0))),"",INDEX('Policy Characteristics'!F:F,MATCH($C1793,'Policy Characteristics'!$C:$C,0)))</f>
        <v>-0.9</v>
      </c>
      <c r="M1793" s="233">
        <f>IF(ISBLANK(INDEX('Policy Characteristics'!G:G,MATCH($C1793,'Policy Characteristics'!$C:$C,0))),"",INDEX('Policy Characteristics'!G:G,MATCH($C1793,'Policy Characteristics'!$C:$C,0)))</f>
        <v>0.9</v>
      </c>
      <c r="N1793" s="233">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25">
      <c r="A1794" s="76" t="str">
        <f>IF(ISBLANK(INDEX('Policy Characteristics'!A:A,MATCH($C1794,'Policy Characteristics'!$C:$C,0))),"",INDEX('Policy Characteristics'!A:A,MATCH($C1794,'Policy Characteristics'!$C:$C,0)))</f>
        <v>Cross-Sector</v>
      </c>
      <c r="B1794" s="228" t="str">
        <f>IF(ISBLANK(INDEX('Policy Characteristics'!B:B,MATCH($C1794,'Policy Characteristics'!$C:$C,0))),"",INDEX('Policy Characteristics'!B:B,MATCH($C1794,'Policy Characteristics'!$C:$C,0)))</f>
        <v>Fuel Taxes or Subsidies</v>
      </c>
      <c r="C1794" s="236" t="str">
        <f t="shared" si="55"/>
        <v>Additional Fuel Tax or Subsidy Rate by Fuel</v>
      </c>
      <c r="D1794" s="78" t="s">
        <v>54</v>
      </c>
      <c r="E1794" s="88" t="s">
        <v>735</v>
      </c>
      <c r="F1794" s="78" t="s">
        <v>96</v>
      </c>
      <c r="G1794" s="88" t="s">
        <v>728</v>
      </c>
      <c r="H1794" s="15">
        <v>2388</v>
      </c>
      <c r="I1794" s="229" t="s">
        <v>44</v>
      </c>
      <c r="J1794" s="230"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33">
        <f>IF(ISBLANK(INDEX('Policy Characteristics'!F:F,MATCH($C1794,'Policy Characteristics'!$C:$C,0))),"",INDEX('Policy Characteristics'!F:F,MATCH($C1794,'Policy Characteristics'!$C:$C,0)))</f>
        <v>-0.9</v>
      </c>
      <c r="M1794" s="233">
        <f>IF(ISBLANK(INDEX('Policy Characteristics'!G:G,MATCH($C1794,'Policy Characteristics'!$C:$C,0))),"",INDEX('Policy Characteristics'!G:G,MATCH($C1794,'Policy Characteristics'!$C:$C,0)))</f>
        <v>0.9</v>
      </c>
      <c r="N1794" s="233">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25">
      <c r="A1795" s="76" t="str">
        <f>IF(ISBLANK(INDEX('Policy Characteristics'!A:A,MATCH($C1795,'Policy Characteristics'!$C:$C,0))),"",INDEX('Policy Characteristics'!A:A,MATCH($C1795,'Policy Characteristics'!$C:$C,0)))</f>
        <v>Cross-Sector</v>
      </c>
      <c r="B1795" s="228" t="str">
        <f>IF(ISBLANK(INDEX('Policy Characteristics'!B:B,MATCH($C1795,'Policy Characteristics'!$C:$C,0))),"",INDEX('Policy Characteristics'!B:B,MATCH($C1795,'Policy Characteristics'!$C:$C,0)))</f>
        <v>Fuel Taxes or Subsidies</v>
      </c>
      <c r="C1795" s="236" t="str">
        <f t="shared" si="55"/>
        <v>Additional Fuel Tax or Subsidy Rate by Fuel</v>
      </c>
      <c r="D1795" s="78" t="s">
        <v>55</v>
      </c>
      <c r="E1795" s="88" t="s">
        <v>735</v>
      </c>
      <c r="F1795" s="78" t="s">
        <v>97</v>
      </c>
      <c r="G1795" s="88" t="s">
        <v>728</v>
      </c>
      <c r="H1795" s="15">
        <v>2389</v>
      </c>
      <c r="I1795" s="229" t="s">
        <v>44</v>
      </c>
      <c r="J1795" s="230"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33">
        <f>IF(ISBLANK(INDEX('Policy Characteristics'!F:F,MATCH($C1795,'Policy Characteristics'!$C:$C,0))),"",INDEX('Policy Characteristics'!F:F,MATCH($C1795,'Policy Characteristics'!$C:$C,0)))</f>
        <v>-0.9</v>
      </c>
      <c r="M1795" s="233">
        <f>IF(ISBLANK(INDEX('Policy Characteristics'!G:G,MATCH($C1795,'Policy Characteristics'!$C:$C,0))),"",INDEX('Policy Characteristics'!G:G,MATCH($C1795,'Policy Characteristics'!$C:$C,0)))</f>
        <v>0.9</v>
      </c>
      <c r="N1795" s="233">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25">
      <c r="A1796" s="76" t="str">
        <f>IF(ISBLANK(INDEX('Policy Characteristics'!A:A,MATCH($C1796,'Policy Characteristics'!$C:$C,0))),"",INDEX('Policy Characteristics'!A:A,MATCH($C1796,'Policy Characteristics'!$C:$C,0)))</f>
        <v>Cross-Sector</v>
      </c>
      <c r="B1796" s="228" t="str">
        <f>IF(ISBLANK(INDEX('Policy Characteristics'!B:B,MATCH($C1796,'Policy Characteristics'!$C:$C,0))),"",INDEX('Policy Characteristics'!B:B,MATCH($C1796,'Policy Characteristics'!$C:$C,0)))</f>
        <v>Fuel Taxes or Subsidies</v>
      </c>
      <c r="C1796" s="236" t="str">
        <f t="shared" si="55"/>
        <v>Additional Fuel Tax or Subsidy Rate by Fuel</v>
      </c>
      <c r="D1796" s="78" t="s">
        <v>56</v>
      </c>
      <c r="E1796" s="88" t="s">
        <v>735</v>
      </c>
      <c r="F1796" s="78" t="s">
        <v>98</v>
      </c>
      <c r="G1796" s="88" t="s">
        <v>728</v>
      </c>
      <c r="H1796" s="15">
        <v>2390</v>
      </c>
      <c r="I1796" s="229" t="s">
        <v>44</v>
      </c>
      <c r="J1796" s="230"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33">
        <f>IF(ISBLANK(INDEX('Policy Characteristics'!F:F,MATCH($C1796,'Policy Characteristics'!$C:$C,0))),"",INDEX('Policy Characteristics'!F:F,MATCH($C1796,'Policy Characteristics'!$C:$C,0)))</f>
        <v>-0.9</v>
      </c>
      <c r="M1796" s="233">
        <f>IF(ISBLANK(INDEX('Policy Characteristics'!G:G,MATCH($C1796,'Policy Characteristics'!$C:$C,0))),"",INDEX('Policy Characteristics'!G:G,MATCH($C1796,'Policy Characteristics'!$C:$C,0)))</f>
        <v>0.9</v>
      </c>
      <c r="N1796" s="233">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25">
      <c r="A1797" s="76" t="str">
        <f>IF(ISBLANK(INDEX('Policy Characteristics'!A:A,MATCH($C1797,'Policy Characteristics'!$C:$C,0))),"",INDEX('Policy Characteristics'!A:A,MATCH($C1797,'Policy Characteristics'!$C:$C,0)))</f>
        <v>Cross-Sector</v>
      </c>
      <c r="B1797" s="228" t="str">
        <f>IF(ISBLANK(INDEX('Policy Characteristics'!B:B,MATCH($C1797,'Policy Characteristics'!$C:$C,0))),"",INDEX('Policy Characteristics'!B:B,MATCH($C1797,'Policy Characteristics'!$C:$C,0)))</f>
        <v>Fuel Taxes or Subsidies</v>
      </c>
      <c r="C1797" s="236" t="str">
        <f t="shared" si="55"/>
        <v>Additional Fuel Tax or Subsidy Rate by Fuel</v>
      </c>
      <c r="D1797" s="78" t="s">
        <v>716</v>
      </c>
      <c r="E1797" s="88" t="s">
        <v>735</v>
      </c>
      <c r="F1797" s="78" t="s">
        <v>717</v>
      </c>
      <c r="G1797" s="88" t="s">
        <v>728</v>
      </c>
      <c r="H1797" s="15">
        <v>2391</v>
      </c>
      <c r="I1797" s="229" t="s">
        <v>44</v>
      </c>
      <c r="J1797" s="230"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33">
        <f>IF(ISBLANK(INDEX('Policy Characteristics'!F:F,MATCH($C1797,'Policy Characteristics'!$C:$C,0))),"",INDEX('Policy Characteristics'!F:F,MATCH($C1797,'Policy Characteristics'!$C:$C,0)))</f>
        <v>-0.9</v>
      </c>
      <c r="M1797" s="233">
        <f>IF(ISBLANK(INDEX('Policy Characteristics'!G:G,MATCH($C1797,'Policy Characteristics'!$C:$C,0))),"",INDEX('Policy Characteristics'!G:G,MATCH($C1797,'Policy Characteristics'!$C:$C,0)))</f>
        <v>0.9</v>
      </c>
      <c r="N1797" s="233">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25">
      <c r="A1798" s="76" t="str">
        <f>IF(ISBLANK(INDEX('Policy Characteristics'!A:A,MATCH($C1798,'Policy Characteristics'!$C:$C,0))),"",INDEX('Policy Characteristics'!A:A,MATCH($C1798,'Policy Characteristics'!$C:$C,0)))</f>
        <v>Cross-Sector</v>
      </c>
      <c r="B1798" s="228" t="str">
        <f>IF(ISBLANK(INDEX('Policy Characteristics'!B:B,MATCH($C1798,'Policy Characteristics'!$C:$C,0))),"",INDEX('Policy Characteristics'!B:B,MATCH($C1798,'Policy Characteristics'!$C:$C,0)))</f>
        <v>Fuel Taxes or Subsidies</v>
      </c>
      <c r="C1798" s="236" t="str">
        <f t="shared" si="55"/>
        <v>Additional Fuel Tax or Subsidy Rate by Fuel</v>
      </c>
      <c r="D1798" s="78" t="s">
        <v>75</v>
      </c>
      <c r="E1798" s="88" t="s">
        <v>735</v>
      </c>
      <c r="F1798" s="78" t="s">
        <v>99</v>
      </c>
      <c r="G1798" s="88" t="s">
        <v>728</v>
      </c>
      <c r="H1798" s="15">
        <v>2392</v>
      </c>
      <c r="I1798" s="229" t="s">
        <v>44</v>
      </c>
      <c r="J1798" s="230"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33">
        <f>IF(ISBLANK(INDEX('Policy Characteristics'!F:F,MATCH($C1798,'Policy Characteristics'!$C:$C,0))),"",INDEX('Policy Characteristics'!F:F,MATCH($C1798,'Policy Characteristics'!$C:$C,0)))</f>
        <v>-0.9</v>
      </c>
      <c r="M1798" s="233">
        <f>IF(ISBLANK(INDEX('Policy Characteristics'!G:G,MATCH($C1798,'Policy Characteristics'!$C:$C,0))),"",INDEX('Policy Characteristics'!G:G,MATCH($C1798,'Policy Characteristics'!$C:$C,0)))</f>
        <v>0.9</v>
      </c>
      <c r="N1798" s="233">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25">
      <c r="A1799" s="76" t="str">
        <f>IF(ISBLANK(INDEX('Policy Characteristics'!A:A,MATCH($C1799,'Policy Characteristics'!$C:$C,0))),"",INDEX('Policy Characteristics'!A:A,MATCH($C1799,'Policy Characteristics'!$C:$C,0)))</f>
        <v>Cross-Sector</v>
      </c>
      <c r="B1799" s="228" t="str">
        <f>IF(ISBLANK(INDEX('Policy Characteristics'!B:B,MATCH($C1799,'Policy Characteristics'!$C:$C,0))),"",INDEX('Policy Characteristics'!B:B,MATCH($C1799,'Policy Characteristics'!$C:$C,0)))</f>
        <v>Fuel Taxes or Subsidies</v>
      </c>
      <c r="C1799" s="236" t="str">
        <f t="shared" si="55"/>
        <v>Additional Fuel Tax or Subsidy Rate by Fuel</v>
      </c>
      <c r="D1799" s="78" t="s">
        <v>440</v>
      </c>
      <c r="E1799" s="88" t="s">
        <v>735</v>
      </c>
      <c r="F1799" s="78" t="s">
        <v>441</v>
      </c>
      <c r="G1799" s="88" t="s">
        <v>728</v>
      </c>
      <c r="H1799" s="15">
        <v>2393</v>
      </c>
      <c r="I1799" s="229" t="s">
        <v>44</v>
      </c>
      <c r="J1799" s="230"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33">
        <f>IF(ISBLANK(INDEX('Policy Characteristics'!F:F,MATCH($C1799,'Policy Characteristics'!$C:$C,0))),"",INDEX('Policy Characteristics'!F:F,MATCH($C1799,'Policy Characteristics'!$C:$C,0)))</f>
        <v>-0.9</v>
      </c>
      <c r="M1799" s="233">
        <f>IF(ISBLANK(INDEX('Policy Characteristics'!G:G,MATCH($C1799,'Policy Characteristics'!$C:$C,0))),"",INDEX('Policy Characteristics'!G:G,MATCH($C1799,'Policy Characteristics'!$C:$C,0)))</f>
        <v>0.9</v>
      </c>
      <c r="N1799" s="233">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25">
      <c r="A1800" s="76" t="str">
        <f>IF(ISBLANK(INDEX('Policy Characteristics'!A:A,MATCH($C1800,'Policy Characteristics'!$C:$C,0))),"",INDEX('Policy Characteristics'!A:A,MATCH($C1800,'Policy Characteristics'!$C:$C,0)))</f>
        <v>Cross-Sector</v>
      </c>
      <c r="B1800" s="228" t="str">
        <f>IF(ISBLANK(INDEX('Policy Characteristics'!B:B,MATCH($C1800,'Policy Characteristics'!$C:$C,0))),"",INDEX('Policy Characteristics'!B:B,MATCH($C1800,'Policy Characteristics'!$C:$C,0)))</f>
        <v>Fuel Taxes or Subsidies</v>
      </c>
      <c r="C1800" s="236" t="str">
        <f t="shared" si="55"/>
        <v>Additional Fuel Tax or Subsidy Rate by Fuel</v>
      </c>
      <c r="D1800" s="78" t="s">
        <v>708</v>
      </c>
      <c r="E1800" s="88" t="s">
        <v>735</v>
      </c>
      <c r="F1800" s="78" t="s">
        <v>712</v>
      </c>
      <c r="G1800" s="88" t="s">
        <v>728</v>
      </c>
      <c r="H1800" s="15">
        <v>2394</v>
      </c>
      <c r="I1800" s="229" t="s">
        <v>44</v>
      </c>
      <c r="J1800" s="230"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33">
        <f>IF(ISBLANK(INDEX('Policy Characteristics'!F:F,MATCH($C1800,'Policy Characteristics'!$C:$C,0))),"",INDEX('Policy Characteristics'!F:F,MATCH($C1800,'Policy Characteristics'!$C:$C,0)))</f>
        <v>-0.9</v>
      </c>
      <c r="M1800" s="233">
        <f>IF(ISBLANK(INDEX('Policy Characteristics'!G:G,MATCH($C1800,'Policy Characteristics'!$C:$C,0))),"",INDEX('Policy Characteristics'!G:G,MATCH($C1800,'Policy Characteristics'!$C:$C,0)))</f>
        <v>0.9</v>
      </c>
      <c r="N1800" s="233">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25">
      <c r="A1801" s="76" t="str">
        <f>IF(ISBLANK(INDEX('Policy Characteristics'!A:A,MATCH($C1801,'Policy Characteristics'!$C:$C,0))),"",INDEX('Policy Characteristics'!A:A,MATCH($C1801,'Policy Characteristics'!$C:$C,0)))</f>
        <v>Cross-Sector</v>
      </c>
      <c r="B1801" s="228" t="str">
        <f>IF(ISBLANK(INDEX('Policy Characteristics'!B:B,MATCH($C1801,'Policy Characteristics'!$C:$C,0))),"",INDEX('Policy Characteristics'!B:B,MATCH($C1801,'Policy Characteristics'!$C:$C,0)))</f>
        <v>Fuel Taxes or Subsidies</v>
      </c>
      <c r="C1801" s="236" t="str">
        <f t="shared" si="55"/>
        <v>Additional Fuel Tax or Subsidy Rate by Fuel</v>
      </c>
      <c r="D1801" s="78" t="s">
        <v>718</v>
      </c>
      <c r="E1801" s="88" t="s">
        <v>735</v>
      </c>
      <c r="F1801" s="78" t="s">
        <v>719</v>
      </c>
      <c r="G1801" s="88" t="s">
        <v>728</v>
      </c>
      <c r="H1801" s="15">
        <v>2395</v>
      </c>
      <c r="I1801" s="229" t="s">
        <v>44</v>
      </c>
      <c r="J1801" s="230"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33">
        <f>IF(ISBLANK(INDEX('Policy Characteristics'!F:F,MATCH($C1801,'Policy Characteristics'!$C:$C,0))),"",INDEX('Policy Characteristics'!F:F,MATCH($C1801,'Policy Characteristics'!$C:$C,0)))</f>
        <v>-0.9</v>
      </c>
      <c r="M1801" s="233">
        <f>IF(ISBLANK(INDEX('Policy Characteristics'!G:G,MATCH($C1801,'Policy Characteristics'!$C:$C,0))),"",INDEX('Policy Characteristics'!G:G,MATCH($C1801,'Policy Characteristics'!$C:$C,0)))</f>
        <v>0.9</v>
      </c>
      <c r="N1801" s="233">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25">
      <c r="A1802" s="76" t="str">
        <f>IF(ISBLANK(INDEX('Policy Characteristics'!A:A,MATCH($C1802,'Policy Characteristics'!$C:$C,0))),"",INDEX('Policy Characteristics'!A:A,MATCH($C1802,'Policy Characteristics'!$C:$C,0)))</f>
        <v>Cross-Sector</v>
      </c>
      <c r="B1802" s="228" t="str">
        <f>IF(ISBLANK(INDEX('Policy Characteristics'!B:B,MATCH($C1802,'Policy Characteristics'!$C:$C,0))),"",INDEX('Policy Characteristics'!B:B,MATCH($C1802,'Policy Characteristics'!$C:$C,0)))</f>
        <v>Fuel Taxes or Subsidies</v>
      </c>
      <c r="C1802" s="236" t="str">
        <f t="shared" si="55"/>
        <v>Additional Fuel Tax or Subsidy Rate by Fuel</v>
      </c>
      <c r="D1802" s="78" t="s">
        <v>709</v>
      </c>
      <c r="E1802" s="88" t="s">
        <v>735</v>
      </c>
      <c r="F1802" s="78" t="s">
        <v>713</v>
      </c>
      <c r="G1802" s="88" t="s">
        <v>728</v>
      </c>
      <c r="H1802" s="15">
        <v>2396</v>
      </c>
      <c r="I1802" s="229" t="s">
        <v>44</v>
      </c>
      <c r="J1802" s="230"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33">
        <f>IF(ISBLANK(INDEX('Policy Characteristics'!F:F,MATCH($C1802,'Policy Characteristics'!$C:$C,0))),"",INDEX('Policy Characteristics'!F:F,MATCH($C1802,'Policy Characteristics'!$C:$C,0)))</f>
        <v>-0.9</v>
      </c>
      <c r="M1802" s="233">
        <f>IF(ISBLANK(INDEX('Policy Characteristics'!G:G,MATCH($C1802,'Policy Characteristics'!$C:$C,0))),"",INDEX('Policy Characteristics'!G:G,MATCH($C1802,'Policy Characteristics'!$C:$C,0)))</f>
        <v>0.9</v>
      </c>
      <c r="N1802" s="233">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25">
      <c r="A1803" s="76" t="str">
        <f>IF(ISBLANK(INDEX('Policy Characteristics'!A:A,MATCH($C1803,'Policy Characteristics'!$C:$C,0))),"",INDEX('Policy Characteristics'!A:A,MATCH($C1803,'Policy Characteristics'!$C:$C,0)))</f>
        <v>Cross-Sector</v>
      </c>
      <c r="B1803" s="228" t="str">
        <f>IF(ISBLANK(INDEX('Policy Characteristics'!B:B,MATCH($C1803,'Policy Characteristics'!$C:$C,0))),"",INDEX('Policy Characteristics'!B:B,MATCH($C1803,'Policy Characteristics'!$C:$C,0)))</f>
        <v>Fuel Taxes or Subsidies</v>
      </c>
      <c r="C1803" s="236" t="str">
        <f t="shared" si="55"/>
        <v>Additional Fuel Tax or Subsidy Rate by Fuel</v>
      </c>
      <c r="D1803" s="78" t="s">
        <v>710</v>
      </c>
      <c r="E1803" s="88" t="s">
        <v>735</v>
      </c>
      <c r="F1803" s="78" t="s">
        <v>714</v>
      </c>
      <c r="G1803" s="88" t="s">
        <v>728</v>
      </c>
      <c r="H1803" s="15">
        <v>2397</v>
      </c>
      <c r="I1803" s="229" t="s">
        <v>44</v>
      </c>
      <c r="J1803" s="230"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33">
        <f>IF(ISBLANK(INDEX('Policy Characteristics'!F:F,MATCH($C1803,'Policy Characteristics'!$C:$C,0))),"",INDEX('Policy Characteristics'!F:F,MATCH($C1803,'Policy Characteristics'!$C:$C,0)))</f>
        <v>-0.9</v>
      </c>
      <c r="M1803" s="233">
        <f>IF(ISBLANK(INDEX('Policy Characteristics'!G:G,MATCH($C1803,'Policy Characteristics'!$C:$C,0))),"",INDEX('Policy Characteristics'!G:G,MATCH($C1803,'Policy Characteristics'!$C:$C,0)))</f>
        <v>0.9</v>
      </c>
      <c r="N1803" s="233">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25">
      <c r="A1804" s="76" t="str">
        <f>IF(ISBLANK(INDEX('Policy Characteristics'!A:A,MATCH($C1804,'Policy Characteristics'!$C:$C,0))),"",INDEX('Policy Characteristics'!A:A,MATCH($C1804,'Policy Characteristics'!$C:$C,0)))</f>
        <v>Cross-Sector</v>
      </c>
      <c r="B1804" s="228" t="str">
        <f>IF(ISBLANK(INDEX('Policy Characteristics'!B:B,MATCH($C1804,'Policy Characteristics'!$C:$C,0))),"",INDEX('Policy Characteristics'!B:B,MATCH($C1804,'Policy Characteristics'!$C:$C,0)))</f>
        <v>Fuel Taxes or Subsidies</v>
      </c>
      <c r="C1804" s="236" t="str">
        <f t="shared" si="55"/>
        <v>Additional Fuel Tax or Subsidy Rate by Fuel</v>
      </c>
      <c r="D1804" s="78" t="s">
        <v>711</v>
      </c>
      <c r="E1804" s="88" t="s">
        <v>735</v>
      </c>
      <c r="F1804" s="78" t="s">
        <v>715</v>
      </c>
      <c r="G1804" s="88" t="s">
        <v>728</v>
      </c>
      <c r="H1804" s="15">
        <v>2398</v>
      </c>
      <c r="I1804" s="229" t="s">
        <v>44</v>
      </c>
      <c r="J1804" s="230"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33">
        <f>IF(ISBLANK(INDEX('Policy Characteristics'!F:F,MATCH($C1804,'Policy Characteristics'!$C:$C,0))),"",INDEX('Policy Characteristics'!F:F,MATCH($C1804,'Policy Characteristics'!$C:$C,0)))</f>
        <v>-0.9</v>
      </c>
      <c r="M1804" s="233">
        <f>IF(ISBLANK(INDEX('Policy Characteristics'!G:G,MATCH($C1804,'Policy Characteristics'!$C:$C,0))),"",INDEX('Policy Characteristics'!G:G,MATCH($C1804,'Policy Characteristics'!$C:$C,0)))</f>
        <v>0.9</v>
      </c>
      <c r="N1804" s="233">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25">
      <c r="A1805" s="76" t="str">
        <f>IF(ISBLANK(INDEX('Policy Characteristics'!A:A,MATCH($C1805,'Policy Characteristics'!$C:$C,0))),"",INDEX('Policy Characteristics'!A:A,MATCH($C1805,'Policy Characteristics'!$C:$C,0)))</f>
        <v>Cross-Sector</v>
      </c>
      <c r="B1805" s="228" t="str">
        <f>IF(ISBLANK(INDEX('Policy Characteristics'!B:B,MATCH($C1805,'Policy Characteristics'!$C:$C,0))),"",INDEX('Policy Characteristics'!B:B,MATCH($C1805,'Policy Characteristics'!$C:$C,0)))</f>
        <v>Fuel Taxes or Subsidies</v>
      </c>
      <c r="C1805" s="236" t="str">
        <f t="shared" si="55"/>
        <v>Additional Fuel Tax or Subsidy Rate by Fuel</v>
      </c>
      <c r="D1805" s="88" t="s">
        <v>52</v>
      </c>
      <c r="E1805" s="88" t="s">
        <v>1894</v>
      </c>
      <c r="F1805" s="88" t="s">
        <v>93</v>
      </c>
      <c r="G1805" s="88" t="s">
        <v>671</v>
      </c>
      <c r="H1805" s="15">
        <v>2399</v>
      </c>
      <c r="I1805" s="241" t="s">
        <v>44</v>
      </c>
      <c r="J1805" s="230"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33">
        <f>IF(ISBLANK(INDEX('Policy Characteristics'!F:F,MATCH($C1805,'Policy Characteristics'!$C:$C,0))),"",INDEX('Policy Characteristics'!F:F,MATCH($C1805,'Policy Characteristics'!$C:$C,0)))</f>
        <v>-0.9</v>
      </c>
      <c r="M1805" s="233">
        <f>IF(ISBLANK(INDEX('Policy Characteristics'!G:G,MATCH($C1805,'Policy Characteristics'!$C:$C,0))),"",INDEX('Policy Characteristics'!G:G,MATCH($C1805,'Policy Characteristics'!$C:$C,0)))</f>
        <v>0.9</v>
      </c>
      <c r="N1805" s="233">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25">
      <c r="A1806" s="76" t="str">
        <f>IF(ISBLANK(INDEX('Policy Characteristics'!A:A,MATCH($C1806,'Policy Characteristics'!$C:$C,0))),"",INDEX('Policy Characteristics'!A:A,MATCH($C1806,'Policy Characteristics'!$C:$C,0)))</f>
        <v>Cross-Sector</v>
      </c>
      <c r="B1806" s="228" t="str">
        <f>IF(ISBLANK(INDEX('Policy Characteristics'!B:B,MATCH($C1806,'Policy Characteristics'!$C:$C,0))),"",INDEX('Policy Characteristics'!B:B,MATCH($C1806,'Policy Characteristics'!$C:$C,0)))</f>
        <v>Fuel Taxes or Subsidies</v>
      </c>
      <c r="C1806" s="236" t="str">
        <f t="shared" si="55"/>
        <v>Additional Fuel Tax or Subsidy Rate by Fuel</v>
      </c>
      <c r="D1806" s="78" t="s">
        <v>447</v>
      </c>
      <c r="E1806" s="88" t="s">
        <v>1894</v>
      </c>
      <c r="F1806" s="78" t="s">
        <v>444</v>
      </c>
      <c r="G1806" s="88" t="s">
        <v>671</v>
      </c>
      <c r="H1806" s="15">
        <v>2400</v>
      </c>
      <c r="I1806" s="241" t="s">
        <v>44</v>
      </c>
      <c r="J1806" s="230"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33">
        <f>IF(ISBLANK(INDEX('Policy Characteristics'!F:F,MATCH($C1806,'Policy Characteristics'!$C:$C,0))),"",INDEX('Policy Characteristics'!F:F,MATCH($C1806,'Policy Characteristics'!$C:$C,0)))</f>
        <v>-0.9</v>
      </c>
      <c r="M1806" s="233">
        <f>IF(ISBLANK(INDEX('Policy Characteristics'!G:G,MATCH($C1806,'Policy Characteristics'!$C:$C,0))),"",INDEX('Policy Characteristics'!G:G,MATCH($C1806,'Policy Characteristics'!$C:$C,0)))</f>
        <v>0.9</v>
      </c>
      <c r="N1806" s="233">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25">
      <c r="A1807" s="76" t="str">
        <f>IF(ISBLANK(INDEX('Policy Characteristics'!A:A,MATCH($C1807,'Policy Characteristics'!$C:$C,0))),"",INDEX('Policy Characteristics'!A:A,MATCH($C1807,'Policy Characteristics'!$C:$C,0)))</f>
        <v>Cross-Sector</v>
      </c>
      <c r="B1807" s="228" t="str">
        <f>IF(ISBLANK(INDEX('Policy Characteristics'!B:B,MATCH($C1807,'Policy Characteristics'!$C:$C,0))),"",INDEX('Policy Characteristics'!B:B,MATCH($C1807,'Policy Characteristics'!$C:$C,0)))</f>
        <v>Fuel Taxes or Subsidies</v>
      </c>
      <c r="C1807" s="236" t="str">
        <f t="shared" si="55"/>
        <v>Additional Fuel Tax or Subsidy Rate by Fuel</v>
      </c>
      <c r="D1807" s="78" t="s">
        <v>46</v>
      </c>
      <c r="E1807" s="88" t="s">
        <v>1894</v>
      </c>
      <c r="F1807" s="78" t="s">
        <v>87</v>
      </c>
      <c r="G1807" s="88" t="s">
        <v>671</v>
      </c>
      <c r="H1807" s="15">
        <v>2401</v>
      </c>
      <c r="I1807" s="241" t="s">
        <v>44</v>
      </c>
      <c r="J1807" s="230"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33">
        <f>IF(ISBLANK(INDEX('Policy Characteristics'!F:F,MATCH($C1807,'Policy Characteristics'!$C:$C,0))),"",INDEX('Policy Characteristics'!F:F,MATCH($C1807,'Policy Characteristics'!$C:$C,0)))</f>
        <v>-0.9</v>
      </c>
      <c r="M1807" s="233">
        <f>IF(ISBLANK(INDEX('Policy Characteristics'!G:G,MATCH($C1807,'Policy Characteristics'!$C:$C,0))),"",INDEX('Policy Characteristics'!G:G,MATCH($C1807,'Policy Characteristics'!$C:$C,0)))</f>
        <v>0.9</v>
      </c>
      <c r="N1807" s="233">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25">
      <c r="A1808" s="76" t="str">
        <f>IF(ISBLANK(INDEX('Policy Characteristics'!A:A,MATCH($C1808,'Policy Characteristics'!$C:$C,0))),"",INDEX('Policy Characteristics'!A:A,MATCH($C1808,'Policy Characteristics'!$C:$C,0)))</f>
        <v>Cross-Sector</v>
      </c>
      <c r="B1808" s="228" t="str">
        <f>IF(ISBLANK(INDEX('Policy Characteristics'!B:B,MATCH($C1808,'Policy Characteristics'!$C:$C,0))),"",INDEX('Policy Characteristics'!B:B,MATCH($C1808,'Policy Characteristics'!$C:$C,0)))</f>
        <v>Fuel Taxes or Subsidies</v>
      </c>
      <c r="C1808" s="236" t="str">
        <f t="shared" si="55"/>
        <v>Additional Fuel Tax or Subsidy Rate by Fuel</v>
      </c>
      <c r="D1808" s="78" t="s">
        <v>47</v>
      </c>
      <c r="E1808" s="88" t="s">
        <v>1894</v>
      </c>
      <c r="F1808" s="78" t="s">
        <v>88</v>
      </c>
      <c r="G1808" s="88" t="s">
        <v>671</v>
      </c>
      <c r="H1808" s="15">
        <v>2402</v>
      </c>
      <c r="I1808" s="241" t="s">
        <v>44</v>
      </c>
      <c r="J1808" s="230"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33">
        <f>IF(ISBLANK(INDEX('Policy Characteristics'!F:F,MATCH($C1808,'Policy Characteristics'!$C:$C,0))),"",INDEX('Policy Characteristics'!F:F,MATCH($C1808,'Policy Characteristics'!$C:$C,0)))</f>
        <v>-0.9</v>
      </c>
      <c r="M1808" s="233">
        <f>IF(ISBLANK(INDEX('Policy Characteristics'!G:G,MATCH($C1808,'Policy Characteristics'!$C:$C,0))),"",INDEX('Policy Characteristics'!G:G,MATCH($C1808,'Policy Characteristics'!$C:$C,0)))</f>
        <v>0.9</v>
      </c>
      <c r="N1808" s="233">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25">
      <c r="A1809" s="76" t="str">
        <f>IF(ISBLANK(INDEX('Policy Characteristics'!A:A,MATCH($C1809,'Policy Characteristics'!$C:$C,0))),"",INDEX('Policy Characteristics'!A:A,MATCH($C1809,'Policy Characteristics'!$C:$C,0)))</f>
        <v>Cross-Sector</v>
      </c>
      <c r="B1809" s="228" t="str">
        <f>IF(ISBLANK(INDEX('Policy Characteristics'!B:B,MATCH($C1809,'Policy Characteristics'!$C:$C,0))),"",INDEX('Policy Characteristics'!B:B,MATCH($C1809,'Policy Characteristics'!$C:$C,0)))</f>
        <v>Fuel Taxes or Subsidies</v>
      </c>
      <c r="C1809" s="236" t="str">
        <f t="shared" si="55"/>
        <v>Additional Fuel Tax or Subsidy Rate by Fuel</v>
      </c>
      <c r="D1809" s="78" t="s">
        <v>51</v>
      </c>
      <c r="E1809" s="88" t="s">
        <v>1894</v>
      </c>
      <c r="F1809" s="78" t="s">
        <v>92</v>
      </c>
      <c r="G1809" s="88" t="s">
        <v>671</v>
      </c>
      <c r="H1809" s="15">
        <v>2403</v>
      </c>
      <c r="I1809" s="241" t="s">
        <v>44</v>
      </c>
      <c r="J1809" s="230"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33">
        <f>IF(ISBLANK(INDEX('Policy Characteristics'!F:F,MATCH($C1809,'Policy Characteristics'!$C:$C,0))),"",INDEX('Policy Characteristics'!F:F,MATCH($C1809,'Policy Characteristics'!$C:$C,0)))</f>
        <v>-0.9</v>
      </c>
      <c r="M1809" s="233">
        <f>IF(ISBLANK(INDEX('Policy Characteristics'!G:G,MATCH($C1809,'Policy Characteristics'!$C:$C,0))),"",INDEX('Policy Characteristics'!G:G,MATCH($C1809,'Policy Characteristics'!$C:$C,0)))</f>
        <v>0.9</v>
      </c>
      <c r="N1809" s="233">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25">
      <c r="A1810" s="76" t="str">
        <f>IF(ISBLANK(INDEX('Policy Characteristics'!A:A,MATCH($C1810,'Policy Characteristics'!$C:$C,0))),"",INDEX('Policy Characteristics'!A:A,MATCH($C1810,'Policy Characteristics'!$C:$C,0)))</f>
        <v>Cross-Sector</v>
      </c>
      <c r="B1810" s="228" t="str">
        <f>IF(ISBLANK(INDEX('Policy Characteristics'!B:B,MATCH($C1810,'Policy Characteristics'!$C:$C,0))),"",INDEX('Policy Characteristics'!B:B,MATCH($C1810,'Policy Characteristics'!$C:$C,0)))</f>
        <v>Fuel Taxes or Subsidies</v>
      </c>
      <c r="C1810" s="236" t="str">
        <f t="shared" si="55"/>
        <v>Additional Fuel Tax or Subsidy Rate by Fuel</v>
      </c>
      <c r="D1810" s="78" t="s">
        <v>53</v>
      </c>
      <c r="E1810" s="88" t="s">
        <v>1894</v>
      </c>
      <c r="F1810" s="78" t="s">
        <v>95</v>
      </c>
      <c r="G1810" s="88" t="s">
        <v>671</v>
      </c>
      <c r="H1810" s="15">
        <v>2404</v>
      </c>
      <c r="I1810" s="241" t="s">
        <v>44</v>
      </c>
      <c r="J1810" s="230"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33">
        <f>IF(ISBLANK(INDEX('Policy Characteristics'!F:F,MATCH($C1810,'Policy Characteristics'!$C:$C,0))),"",INDEX('Policy Characteristics'!F:F,MATCH($C1810,'Policy Characteristics'!$C:$C,0)))</f>
        <v>-0.9</v>
      </c>
      <c r="M1810" s="233">
        <f>IF(ISBLANK(INDEX('Policy Characteristics'!G:G,MATCH($C1810,'Policy Characteristics'!$C:$C,0))),"",INDEX('Policy Characteristics'!G:G,MATCH($C1810,'Policy Characteristics'!$C:$C,0)))</f>
        <v>0.9</v>
      </c>
      <c r="N1810" s="233">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25">
      <c r="A1811" s="76" t="str">
        <f>IF(ISBLANK(INDEX('Policy Characteristics'!A:A,MATCH($C1811,'Policy Characteristics'!$C:$C,0))),"",INDEX('Policy Characteristics'!A:A,MATCH($C1811,'Policy Characteristics'!$C:$C,0)))</f>
        <v>Cross-Sector</v>
      </c>
      <c r="B1811" s="228" t="str">
        <f>IF(ISBLANK(INDEX('Policy Characteristics'!B:B,MATCH($C1811,'Policy Characteristics'!$C:$C,0))),"",INDEX('Policy Characteristics'!B:B,MATCH($C1811,'Policy Characteristics'!$C:$C,0)))</f>
        <v>Fuel Taxes or Subsidies</v>
      </c>
      <c r="C1811" s="236" t="str">
        <f t="shared" si="55"/>
        <v>Additional Fuel Tax or Subsidy Rate by Fuel</v>
      </c>
      <c r="D1811" s="78" t="s">
        <v>54</v>
      </c>
      <c r="E1811" s="88" t="s">
        <v>1894</v>
      </c>
      <c r="F1811" s="78" t="s">
        <v>96</v>
      </c>
      <c r="G1811" s="88" t="s">
        <v>671</v>
      </c>
      <c r="H1811" s="15">
        <v>2405</v>
      </c>
      <c r="I1811" s="241" t="s">
        <v>44</v>
      </c>
      <c r="J1811" s="230"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33">
        <f>IF(ISBLANK(INDEX('Policy Characteristics'!F:F,MATCH($C1811,'Policy Characteristics'!$C:$C,0))),"",INDEX('Policy Characteristics'!F:F,MATCH($C1811,'Policy Characteristics'!$C:$C,0)))</f>
        <v>-0.9</v>
      </c>
      <c r="M1811" s="233">
        <f>IF(ISBLANK(INDEX('Policy Characteristics'!G:G,MATCH($C1811,'Policy Characteristics'!$C:$C,0))),"",INDEX('Policy Characteristics'!G:G,MATCH($C1811,'Policy Characteristics'!$C:$C,0)))</f>
        <v>0.9</v>
      </c>
      <c r="N1811" s="233">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25">
      <c r="A1812" s="76" t="str">
        <f>IF(ISBLANK(INDEX('Policy Characteristics'!A:A,MATCH($C1812,'Policy Characteristics'!$C:$C,0))),"",INDEX('Policy Characteristics'!A:A,MATCH($C1812,'Policy Characteristics'!$C:$C,0)))</f>
        <v>Cross-Sector</v>
      </c>
      <c r="B1812" s="228" t="str">
        <f>IF(ISBLANK(INDEX('Policy Characteristics'!B:B,MATCH($C1812,'Policy Characteristics'!$C:$C,0))),"",INDEX('Policy Characteristics'!B:B,MATCH($C1812,'Policy Characteristics'!$C:$C,0)))</f>
        <v>Fuel Taxes or Subsidies</v>
      </c>
      <c r="C1812" s="236" t="str">
        <f t="shared" si="55"/>
        <v>Additional Fuel Tax or Subsidy Rate by Fuel</v>
      </c>
      <c r="D1812" s="78" t="s">
        <v>55</v>
      </c>
      <c r="E1812" s="88" t="s">
        <v>1894</v>
      </c>
      <c r="F1812" s="78" t="s">
        <v>97</v>
      </c>
      <c r="G1812" s="88" t="s">
        <v>671</v>
      </c>
      <c r="H1812" s="15">
        <v>2406</v>
      </c>
      <c r="I1812" s="241" t="s">
        <v>44</v>
      </c>
      <c r="J1812" s="230"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33">
        <f>IF(ISBLANK(INDEX('Policy Characteristics'!F:F,MATCH($C1812,'Policy Characteristics'!$C:$C,0))),"",INDEX('Policy Characteristics'!F:F,MATCH($C1812,'Policy Characteristics'!$C:$C,0)))</f>
        <v>-0.9</v>
      </c>
      <c r="M1812" s="233">
        <f>IF(ISBLANK(INDEX('Policy Characteristics'!G:G,MATCH($C1812,'Policy Characteristics'!$C:$C,0))),"",INDEX('Policy Characteristics'!G:G,MATCH($C1812,'Policy Characteristics'!$C:$C,0)))</f>
        <v>0.9</v>
      </c>
      <c r="N1812" s="233">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25">
      <c r="A1813" s="76" t="str">
        <f>IF(ISBLANK(INDEX('Policy Characteristics'!A:A,MATCH($C1813,'Policy Characteristics'!$C:$C,0))),"",INDEX('Policy Characteristics'!A:A,MATCH($C1813,'Policy Characteristics'!$C:$C,0)))</f>
        <v>Cross-Sector</v>
      </c>
      <c r="B1813" s="228" t="str">
        <f>IF(ISBLANK(INDEX('Policy Characteristics'!B:B,MATCH($C1813,'Policy Characteristics'!$C:$C,0))),"",INDEX('Policy Characteristics'!B:B,MATCH($C1813,'Policy Characteristics'!$C:$C,0)))</f>
        <v>Fuel Taxes or Subsidies</v>
      </c>
      <c r="C1813" s="236" t="str">
        <f t="shared" si="55"/>
        <v>Additional Fuel Tax or Subsidy Rate by Fuel</v>
      </c>
      <c r="D1813" s="78" t="s">
        <v>56</v>
      </c>
      <c r="E1813" s="88" t="s">
        <v>1894</v>
      </c>
      <c r="F1813" s="78" t="s">
        <v>98</v>
      </c>
      <c r="G1813" s="88" t="s">
        <v>671</v>
      </c>
      <c r="H1813" s="15">
        <v>2407</v>
      </c>
      <c r="I1813" s="241" t="s">
        <v>44</v>
      </c>
      <c r="J1813" s="230"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33">
        <f>IF(ISBLANK(INDEX('Policy Characteristics'!F:F,MATCH($C1813,'Policy Characteristics'!$C:$C,0))),"",INDEX('Policy Characteristics'!F:F,MATCH($C1813,'Policy Characteristics'!$C:$C,0)))</f>
        <v>-0.9</v>
      </c>
      <c r="M1813" s="233">
        <f>IF(ISBLANK(INDEX('Policy Characteristics'!G:G,MATCH($C1813,'Policy Characteristics'!$C:$C,0))),"",INDEX('Policy Characteristics'!G:G,MATCH($C1813,'Policy Characteristics'!$C:$C,0)))</f>
        <v>0.9</v>
      </c>
      <c r="N1813" s="233">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25">
      <c r="A1814" s="76" t="str">
        <f>IF(ISBLANK(INDEX('Policy Characteristics'!A:A,MATCH($C1814,'Policy Characteristics'!$C:$C,0))),"",INDEX('Policy Characteristics'!A:A,MATCH($C1814,'Policy Characteristics'!$C:$C,0)))</f>
        <v>Cross-Sector</v>
      </c>
      <c r="B1814" s="228" t="str">
        <f>IF(ISBLANK(INDEX('Policy Characteristics'!B:B,MATCH($C1814,'Policy Characteristics'!$C:$C,0))),"",INDEX('Policy Characteristics'!B:B,MATCH($C1814,'Policy Characteristics'!$C:$C,0)))</f>
        <v>Fuel Taxes or Subsidies</v>
      </c>
      <c r="C1814" s="236" t="str">
        <f t="shared" si="55"/>
        <v>Additional Fuel Tax or Subsidy Rate by Fuel</v>
      </c>
      <c r="D1814" s="78" t="s">
        <v>716</v>
      </c>
      <c r="E1814" s="88" t="s">
        <v>1894</v>
      </c>
      <c r="F1814" s="78" t="s">
        <v>717</v>
      </c>
      <c r="G1814" s="88" t="s">
        <v>671</v>
      </c>
      <c r="H1814" s="15">
        <v>2408</v>
      </c>
      <c r="I1814" s="241" t="s">
        <v>44</v>
      </c>
      <c r="J1814" s="230"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33">
        <f>IF(ISBLANK(INDEX('Policy Characteristics'!F:F,MATCH($C1814,'Policy Characteristics'!$C:$C,0))),"",INDEX('Policy Characteristics'!F:F,MATCH($C1814,'Policy Characteristics'!$C:$C,0)))</f>
        <v>-0.9</v>
      </c>
      <c r="M1814" s="233">
        <f>IF(ISBLANK(INDEX('Policy Characteristics'!G:G,MATCH($C1814,'Policy Characteristics'!$C:$C,0))),"",INDEX('Policy Characteristics'!G:G,MATCH($C1814,'Policy Characteristics'!$C:$C,0)))</f>
        <v>0.9</v>
      </c>
      <c r="N1814" s="233">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25">
      <c r="A1815" s="76" t="str">
        <f>IF(ISBLANK(INDEX('Policy Characteristics'!A:A,MATCH($C1815,'Policy Characteristics'!$C:$C,0))),"",INDEX('Policy Characteristics'!A:A,MATCH($C1815,'Policy Characteristics'!$C:$C,0)))</f>
        <v>Cross-Sector</v>
      </c>
      <c r="B1815" s="228" t="str">
        <f>IF(ISBLANK(INDEX('Policy Characteristics'!B:B,MATCH($C1815,'Policy Characteristics'!$C:$C,0))),"",INDEX('Policy Characteristics'!B:B,MATCH($C1815,'Policy Characteristics'!$C:$C,0)))</f>
        <v>Fuel Taxes or Subsidies</v>
      </c>
      <c r="C1815" s="236" t="str">
        <f t="shared" si="55"/>
        <v>Additional Fuel Tax or Subsidy Rate by Fuel</v>
      </c>
      <c r="D1815" s="78" t="s">
        <v>75</v>
      </c>
      <c r="E1815" s="88" t="s">
        <v>1894</v>
      </c>
      <c r="F1815" s="78" t="s">
        <v>99</v>
      </c>
      <c r="G1815" s="88" t="s">
        <v>671</v>
      </c>
      <c r="H1815" s="15">
        <v>2409</v>
      </c>
      <c r="I1815" s="241" t="s">
        <v>44</v>
      </c>
      <c r="J1815" s="230"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33">
        <f>IF(ISBLANK(INDEX('Policy Characteristics'!F:F,MATCH($C1815,'Policy Characteristics'!$C:$C,0))),"",INDEX('Policy Characteristics'!F:F,MATCH($C1815,'Policy Characteristics'!$C:$C,0)))</f>
        <v>-0.9</v>
      </c>
      <c r="M1815" s="233">
        <f>IF(ISBLANK(INDEX('Policy Characteristics'!G:G,MATCH($C1815,'Policy Characteristics'!$C:$C,0))),"",INDEX('Policy Characteristics'!G:G,MATCH($C1815,'Policy Characteristics'!$C:$C,0)))</f>
        <v>0.9</v>
      </c>
      <c r="N1815" s="233">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25">
      <c r="A1816" s="76" t="str">
        <f>IF(ISBLANK(INDEX('Policy Characteristics'!A:A,MATCH($C1816,'Policy Characteristics'!$C:$C,0))),"",INDEX('Policy Characteristics'!A:A,MATCH($C1816,'Policy Characteristics'!$C:$C,0)))</f>
        <v>Cross-Sector</v>
      </c>
      <c r="B1816" s="228" t="str">
        <f>IF(ISBLANK(INDEX('Policy Characteristics'!B:B,MATCH($C1816,'Policy Characteristics'!$C:$C,0))),"",INDEX('Policy Characteristics'!B:B,MATCH($C1816,'Policy Characteristics'!$C:$C,0)))</f>
        <v>Fuel Taxes or Subsidies</v>
      </c>
      <c r="C1816" s="236" t="str">
        <f t="shared" si="55"/>
        <v>Additional Fuel Tax or Subsidy Rate by Fuel</v>
      </c>
      <c r="D1816" s="78" t="s">
        <v>440</v>
      </c>
      <c r="E1816" s="88" t="s">
        <v>1894</v>
      </c>
      <c r="F1816" s="78" t="s">
        <v>441</v>
      </c>
      <c r="G1816" s="88" t="s">
        <v>671</v>
      </c>
      <c r="H1816" s="15">
        <v>2410</v>
      </c>
      <c r="I1816" s="241" t="s">
        <v>44</v>
      </c>
      <c r="J1816" s="230"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33">
        <f>IF(ISBLANK(INDEX('Policy Characteristics'!F:F,MATCH($C1816,'Policy Characteristics'!$C:$C,0))),"",INDEX('Policy Characteristics'!F:F,MATCH($C1816,'Policy Characteristics'!$C:$C,0)))</f>
        <v>-0.9</v>
      </c>
      <c r="M1816" s="233">
        <f>IF(ISBLANK(INDEX('Policy Characteristics'!G:G,MATCH($C1816,'Policy Characteristics'!$C:$C,0))),"",INDEX('Policy Characteristics'!G:G,MATCH($C1816,'Policy Characteristics'!$C:$C,0)))</f>
        <v>0.9</v>
      </c>
      <c r="N1816" s="233">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25">
      <c r="A1817" s="76" t="str">
        <f>IF(ISBLANK(INDEX('Policy Characteristics'!A:A,MATCH($C1817,'Policy Characteristics'!$C:$C,0))),"",INDEX('Policy Characteristics'!A:A,MATCH($C1817,'Policy Characteristics'!$C:$C,0)))</f>
        <v>Cross-Sector</v>
      </c>
      <c r="B1817" s="228" t="str">
        <f>IF(ISBLANK(INDEX('Policy Characteristics'!B:B,MATCH($C1817,'Policy Characteristics'!$C:$C,0))),"",INDEX('Policy Characteristics'!B:B,MATCH($C1817,'Policy Characteristics'!$C:$C,0)))</f>
        <v>Fuel Taxes or Subsidies</v>
      </c>
      <c r="C1817" s="236" t="str">
        <f t="shared" si="55"/>
        <v>Additional Fuel Tax or Subsidy Rate by Fuel</v>
      </c>
      <c r="D1817" s="78" t="s">
        <v>708</v>
      </c>
      <c r="E1817" s="88" t="s">
        <v>1894</v>
      </c>
      <c r="F1817" s="78" t="s">
        <v>712</v>
      </c>
      <c r="G1817" s="88" t="s">
        <v>671</v>
      </c>
      <c r="H1817" s="15">
        <v>2411</v>
      </c>
      <c r="I1817" s="241" t="s">
        <v>44</v>
      </c>
      <c r="J1817" s="230"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33">
        <f>IF(ISBLANK(INDEX('Policy Characteristics'!F:F,MATCH($C1817,'Policy Characteristics'!$C:$C,0))),"",INDEX('Policy Characteristics'!F:F,MATCH($C1817,'Policy Characteristics'!$C:$C,0)))</f>
        <v>-0.9</v>
      </c>
      <c r="M1817" s="233">
        <f>IF(ISBLANK(INDEX('Policy Characteristics'!G:G,MATCH($C1817,'Policy Characteristics'!$C:$C,0))),"",INDEX('Policy Characteristics'!G:G,MATCH($C1817,'Policy Characteristics'!$C:$C,0)))</f>
        <v>0.9</v>
      </c>
      <c r="N1817" s="233">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25">
      <c r="A1818" s="76" t="str">
        <f>IF(ISBLANK(INDEX('Policy Characteristics'!A:A,MATCH($C1818,'Policy Characteristics'!$C:$C,0))),"",INDEX('Policy Characteristics'!A:A,MATCH($C1818,'Policy Characteristics'!$C:$C,0)))</f>
        <v>Cross-Sector</v>
      </c>
      <c r="B1818" s="228" t="str">
        <f>IF(ISBLANK(INDEX('Policy Characteristics'!B:B,MATCH($C1818,'Policy Characteristics'!$C:$C,0))),"",INDEX('Policy Characteristics'!B:B,MATCH($C1818,'Policy Characteristics'!$C:$C,0)))</f>
        <v>Fuel Taxes or Subsidies</v>
      </c>
      <c r="C1818" s="236" t="str">
        <f t="shared" si="55"/>
        <v>Additional Fuel Tax or Subsidy Rate by Fuel</v>
      </c>
      <c r="D1818" s="78" t="s">
        <v>718</v>
      </c>
      <c r="E1818" s="88" t="s">
        <v>1894</v>
      </c>
      <c r="F1818" s="78" t="s">
        <v>719</v>
      </c>
      <c r="G1818" s="88" t="s">
        <v>671</v>
      </c>
      <c r="H1818" s="15">
        <v>2412</v>
      </c>
      <c r="I1818" s="241" t="s">
        <v>44</v>
      </c>
      <c r="J1818" s="230"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33">
        <f>IF(ISBLANK(INDEX('Policy Characteristics'!F:F,MATCH($C1818,'Policy Characteristics'!$C:$C,0))),"",INDEX('Policy Characteristics'!F:F,MATCH($C1818,'Policy Characteristics'!$C:$C,0)))</f>
        <v>-0.9</v>
      </c>
      <c r="M1818" s="233">
        <f>IF(ISBLANK(INDEX('Policy Characteristics'!G:G,MATCH($C1818,'Policy Characteristics'!$C:$C,0))),"",INDEX('Policy Characteristics'!G:G,MATCH($C1818,'Policy Characteristics'!$C:$C,0)))</f>
        <v>0.9</v>
      </c>
      <c r="N1818" s="233">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25">
      <c r="A1819" s="76" t="str">
        <f>IF(ISBLANK(INDEX('Policy Characteristics'!A:A,MATCH($C1819,'Policy Characteristics'!$C:$C,0))),"",INDEX('Policy Characteristics'!A:A,MATCH($C1819,'Policy Characteristics'!$C:$C,0)))</f>
        <v>Cross-Sector</v>
      </c>
      <c r="B1819" s="228" t="str">
        <f>IF(ISBLANK(INDEX('Policy Characteristics'!B:B,MATCH($C1819,'Policy Characteristics'!$C:$C,0))),"",INDEX('Policy Characteristics'!B:B,MATCH($C1819,'Policy Characteristics'!$C:$C,0)))</f>
        <v>Fuel Taxes or Subsidies</v>
      </c>
      <c r="C1819" s="236" t="str">
        <f t="shared" si="55"/>
        <v>Additional Fuel Tax or Subsidy Rate by Fuel</v>
      </c>
      <c r="D1819" s="78" t="s">
        <v>709</v>
      </c>
      <c r="E1819" s="88" t="s">
        <v>1894</v>
      </c>
      <c r="F1819" s="78" t="s">
        <v>713</v>
      </c>
      <c r="G1819" s="88" t="s">
        <v>671</v>
      </c>
      <c r="H1819" s="15">
        <v>2413</v>
      </c>
      <c r="I1819" s="241" t="s">
        <v>44</v>
      </c>
      <c r="J1819" s="230"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33">
        <f>IF(ISBLANK(INDEX('Policy Characteristics'!F:F,MATCH($C1819,'Policy Characteristics'!$C:$C,0))),"",INDEX('Policy Characteristics'!F:F,MATCH($C1819,'Policy Characteristics'!$C:$C,0)))</f>
        <v>-0.9</v>
      </c>
      <c r="M1819" s="233">
        <f>IF(ISBLANK(INDEX('Policy Characteristics'!G:G,MATCH($C1819,'Policy Characteristics'!$C:$C,0))),"",INDEX('Policy Characteristics'!G:G,MATCH($C1819,'Policy Characteristics'!$C:$C,0)))</f>
        <v>0.9</v>
      </c>
      <c r="N1819" s="233">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25">
      <c r="A1820" s="76" t="str">
        <f>IF(ISBLANK(INDEX('Policy Characteristics'!A:A,MATCH($C1820,'Policy Characteristics'!$C:$C,0))),"",INDEX('Policy Characteristics'!A:A,MATCH($C1820,'Policy Characteristics'!$C:$C,0)))</f>
        <v>Cross-Sector</v>
      </c>
      <c r="B1820" s="228" t="str">
        <f>IF(ISBLANK(INDEX('Policy Characteristics'!B:B,MATCH($C1820,'Policy Characteristics'!$C:$C,0))),"",INDEX('Policy Characteristics'!B:B,MATCH($C1820,'Policy Characteristics'!$C:$C,0)))</f>
        <v>Fuel Taxes or Subsidies</v>
      </c>
      <c r="C1820" s="236" t="str">
        <f t="shared" si="55"/>
        <v>Additional Fuel Tax or Subsidy Rate by Fuel</v>
      </c>
      <c r="D1820" s="78" t="s">
        <v>710</v>
      </c>
      <c r="E1820" s="88" t="s">
        <v>1894</v>
      </c>
      <c r="F1820" s="78" t="s">
        <v>714</v>
      </c>
      <c r="G1820" s="88" t="s">
        <v>671</v>
      </c>
      <c r="H1820" s="15">
        <v>2414</v>
      </c>
      <c r="I1820" s="241" t="s">
        <v>44</v>
      </c>
      <c r="J1820" s="230"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33">
        <f>IF(ISBLANK(INDEX('Policy Characteristics'!F:F,MATCH($C1820,'Policy Characteristics'!$C:$C,0))),"",INDEX('Policy Characteristics'!F:F,MATCH($C1820,'Policy Characteristics'!$C:$C,0)))</f>
        <v>-0.9</v>
      </c>
      <c r="M1820" s="233">
        <f>IF(ISBLANK(INDEX('Policy Characteristics'!G:G,MATCH($C1820,'Policy Characteristics'!$C:$C,0))),"",INDEX('Policy Characteristics'!G:G,MATCH($C1820,'Policy Characteristics'!$C:$C,0)))</f>
        <v>0.9</v>
      </c>
      <c r="N1820" s="233">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25">
      <c r="A1821" s="76" t="str">
        <f>IF(ISBLANK(INDEX('Policy Characteristics'!A:A,MATCH($C1821,'Policy Characteristics'!$C:$C,0))),"",INDEX('Policy Characteristics'!A:A,MATCH($C1821,'Policy Characteristics'!$C:$C,0)))</f>
        <v>Cross-Sector</v>
      </c>
      <c r="B1821" s="228" t="str">
        <f>IF(ISBLANK(INDEX('Policy Characteristics'!B:B,MATCH($C1821,'Policy Characteristics'!$C:$C,0))),"",INDEX('Policy Characteristics'!B:B,MATCH($C1821,'Policy Characteristics'!$C:$C,0)))</f>
        <v>Fuel Taxes or Subsidies</v>
      </c>
      <c r="C1821" s="236" t="str">
        <f t="shared" si="55"/>
        <v>Additional Fuel Tax or Subsidy Rate by Fuel</v>
      </c>
      <c r="D1821" s="78" t="s">
        <v>711</v>
      </c>
      <c r="E1821" s="88" t="s">
        <v>1894</v>
      </c>
      <c r="F1821" s="78" t="s">
        <v>715</v>
      </c>
      <c r="G1821" s="88" t="s">
        <v>671</v>
      </c>
      <c r="H1821" s="15">
        <v>2415</v>
      </c>
      <c r="I1821" s="241" t="s">
        <v>44</v>
      </c>
      <c r="J1821" s="230"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33">
        <f>IF(ISBLANK(INDEX('Policy Characteristics'!F:F,MATCH($C1821,'Policy Characteristics'!$C:$C,0))),"",INDEX('Policy Characteristics'!F:F,MATCH($C1821,'Policy Characteristics'!$C:$C,0)))</f>
        <v>-0.9</v>
      </c>
      <c r="M1821" s="233">
        <f>IF(ISBLANK(INDEX('Policy Characteristics'!G:G,MATCH($C1821,'Policy Characteristics'!$C:$C,0))),"",INDEX('Policy Characteristics'!G:G,MATCH($C1821,'Policy Characteristics'!$C:$C,0)))</f>
        <v>0.9</v>
      </c>
      <c r="N1821" s="233">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25">
      <c r="A1822" s="76" t="str">
        <f>IF(ISBLANK(INDEX('Policy Characteristics'!A:A,MATCH($C1822,'Policy Characteristics'!$C:$C,0))),"",INDEX('Policy Characteristics'!A:A,MATCH($C1822,'Policy Characteristics'!$C:$C,0)))</f>
        <v>Cross-Sector</v>
      </c>
      <c r="B1822" s="228" t="str">
        <f>IF(ISBLANK(INDEX('Policy Characteristics'!B:B,MATCH($C1822,'Policy Characteristics'!$C:$C,0))),"",INDEX('Policy Characteristics'!B:B,MATCH($C1822,'Policy Characteristics'!$C:$C,0)))</f>
        <v>Fuel Taxes or Subsidies</v>
      </c>
      <c r="C1822" s="236" t="str">
        <f t="shared" si="55"/>
        <v>Additional Fuel Tax or Subsidy Rate by Fuel</v>
      </c>
      <c r="D1822" s="88" t="s">
        <v>52</v>
      </c>
      <c r="E1822" s="88" t="s">
        <v>1895</v>
      </c>
      <c r="F1822" s="88" t="s">
        <v>93</v>
      </c>
      <c r="G1822" s="88" t="s">
        <v>1033</v>
      </c>
      <c r="H1822" s="15">
        <v>2416</v>
      </c>
      <c r="I1822" s="241" t="s">
        <v>43</v>
      </c>
      <c r="J1822" s="230"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33">
        <f>IF(ISBLANK(INDEX('Policy Characteristics'!F:F,MATCH($C1822,'Policy Characteristics'!$C:$C,0))),"",INDEX('Policy Characteristics'!F:F,MATCH($C1822,'Policy Characteristics'!$C:$C,0)))</f>
        <v>-0.9</v>
      </c>
      <c r="M1822" s="233">
        <f>IF(ISBLANK(INDEX('Policy Characteristics'!G:G,MATCH($C1822,'Policy Characteristics'!$C:$C,0))),"",INDEX('Policy Characteristics'!G:G,MATCH($C1822,'Policy Characteristics'!$C:$C,0)))</f>
        <v>0.9</v>
      </c>
      <c r="N1822" s="233">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25">
      <c r="A1823" s="76" t="str">
        <f>IF(ISBLANK(INDEX('Policy Characteristics'!A:A,MATCH($C1823,'Policy Characteristics'!$C:$C,0))),"",INDEX('Policy Characteristics'!A:A,MATCH($C1823,'Policy Characteristics'!$C:$C,0)))</f>
        <v>Cross-Sector</v>
      </c>
      <c r="B1823" s="228" t="str">
        <f>IF(ISBLANK(INDEX('Policy Characteristics'!B:B,MATCH($C1823,'Policy Characteristics'!$C:$C,0))),"",INDEX('Policy Characteristics'!B:B,MATCH($C1823,'Policy Characteristics'!$C:$C,0)))</f>
        <v>Fuel Taxes or Subsidies</v>
      </c>
      <c r="C1823" s="236" t="str">
        <f t="shared" si="55"/>
        <v>Additional Fuel Tax or Subsidy Rate by Fuel</v>
      </c>
      <c r="D1823" s="78" t="s">
        <v>447</v>
      </c>
      <c r="E1823" s="88" t="s">
        <v>1895</v>
      </c>
      <c r="F1823" s="78" t="s">
        <v>444</v>
      </c>
      <c r="G1823" s="88" t="s">
        <v>1033</v>
      </c>
      <c r="H1823" s="15">
        <v>2417</v>
      </c>
      <c r="I1823" s="229" t="s">
        <v>44</v>
      </c>
      <c r="J1823" s="230"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33">
        <f>IF(ISBLANK(INDEX('Policy Characteristics'!F:F,MATCH($C1823,'Policy Characteristics'!$C:$C,0))),"",INDEX('Policy Characteristics'!F:F,MATCH($C1823,'Policy Characteristics'!$C:$C,0)))</f>
        <v>-0.9</v>
      </c>
      <c r="M1823" s="233">
        <f>IF(ISBLANK(INDEX('Policy Characteristics'!G:G,MATCH($C1823,'Policy Characteristics'!$C:$C,0))),"",INDEX('Policy Characteristics'!G:G,MATCH($C1823,'Policy Characteristics'!$C:$C,0)))</f>
        <v>0.9</v>
      </c>
      <c r="N1823" s="233">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25">
      <c r="A1824" s="76" t="str">
        <f>IF(ISBLANK(INDEX('Policy Characteristics'!A:A,MATCH($C1824,'Policy Characteristics'!$C:$C,0))),"",INDEX('Policy Characteristics'!A:A,MATCH($C1824,'Policy Characteristics'!$C:$C,0)))</f>
        <v>Cross-Sector</v>
      </c>
      <c r="B1824" s="228" t="str">
        <f>IF(ISBLANK(INDEX('Policy Characteristics'!B:B,MATCH($C1824,'Policy Characteristics'!$C:$C,0))),"",INDEX('Policy Characteristics'!B:B,MATCH($C1824,'Policy Characteristics'!$C:$C,0)))</f>
        <v>Fuel Taxes or Subsidies</v>
      </c>
      <c r="C1824" s="236" t="str">
        <f t="shared" si="55"/>
        <v>Additional Fuel Tax or Subsidy Rate by Fuel</v>
      </c>
      <c r="D1824" s="78" t="s">
        <v>46</v>
      </c>
      <c r="E1824" s="88" t="s">
        <v>1895</v>
      </c>
      <c r="F1824" s="78" t="s">
        <v>87</v>
      </c>
      <c r="G1824" s="88" t="s">
        <v>1033</v>
      </c>
      <c r="H1824" s="15">
        <v>2418</v>
      </c>
      <c r="I1824" s="229" t="s">
        <v>44</v>
      </c>
      <c r="J1824" s="230"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33">
        <f>IF(ISBLANK(INDEX('Policy Characteristics'!F:F,MATCH($C1824,'Policy Characteristics'!$C:$C,0))),"",INDEX('Policy Characteristics'!F:F,MATCH($C1824,'Policy Characteristics'!$C:$C,0)))</f>
        <v>-0.9</v>
      </c>
      <c r="M1824" s="233">
        <f>IF(ISBLANK(INDEX('Policy Characteristics'!G:G,MATCH($C1824,'Policy Characteristics'!$C:$C,0))),"",INDEX('Policy Characteristics'!G:G,MATCH($C1824,'Policy Characteristics'!$C:$C,0)))</f>
        <v>0.9</v>
      </c>
      <c r="N1824" s="233">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25">
      <c r="A1825" s="76" t="str">
        <f>IF(ISBLANK(INDEX('Policy Characteristics'!A:A,MATCH($C1825,'Policy Characteristics'!$C:$C,0))),"",INDEX('Policy Characteristics'!A:A,MATCH($C1825,'Policy Characteristics'!$C:$C,0)))</f>
        <v>Cross-Sector</v>
      </c>
      <c r="B1825" s="228" t="str">
        <f>IF(ISBLANK(INDEX('Policy Characteristics'!B:B,MATCH($C1825,'Policy Characteristics'!$C:$C,0))),"",INDEX('Policy Characteristics'!B:B,MATCH($C1825,'Policy Characteristics'!$C:$C,0)))</f>
        <v>Fuel Taxes or Subsidies</v>
      </c>
      <c r="C1825" s="236" t="str">
        <f t="shared" si="55"/>
        <v>Additional Fuel Tax or Subsidy Rate by Fuel</v>
      </c>
      <c r="D1825" s="78" t="s">
        <v>47</v>
      </c>
      <c r="E1825" s="88" t="s">
        <v>1895</v>
      </c>
      <c r="F1825" s="78" t="s">
        <v>88</v>
      </c>
      <c r="G1825" s="88" t="s">
        <v>1033</v>
      </c>
      <c r="H1825" s="15">
        <v>2419</v>
      </c>
      <c r="I1825" s="229" t="s">
        <v>44</v>
      </c>
      <c r="J1825" s="230"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33">
        <f>IF(ISBLANK(INDEX('Policy Characteristics'!F:F,MATCH($C1825,'Policy Characteristics'!$C:$C,0))),"",INDEX('Policy Characteristics'!F:F,MATCH($C1825,'Policy Characteristics'!$C:$C,0)))</f>
        <v>-0.9</v>
      </c>
      <c r="M1825" s="233">
        <f>IF(ISBLANK(INDEX('Policy Characteristics'!G:G,MATCH($C1825,'Policy Characteristics'!$C:$C,0))),"",INDEX('Policy Characteristics'!G:G,MATCH($C1825,'Policy Characteristics'!$C:$C,0)))</f>
        <v>0.9</v>
      </c>
      <c r="N1825" s="233">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25">
      <c r="A1826" s="76" t="str">
        <f>IF(ISBLANK(INDEX('Policy Characteristics'!A:A,MATCH($C1826,'Policy Characteristics'!$C:$C,0))),"",INDEX('Policy Characteristics'!A:A,MATCH($C1826,'Policy Characteristics'!$C:$C,0)))</f>
        <v>Cross-Sector</v>
      </c>
      <c r="B1826" s="228" t="str">
        <f>IF(ISBLANK(INDEX('Policy Characteristics'!B:B,MATCH($C1826,'Policy Characteristics'!$C:$C,0))),"",INDEX('Policy Characteristics'!B:B,MATCH($C1826,'Policy Characteristics'!$C:$C,0)))</f>
        <v>Fuel Taxes or Subsidies</v>
      </c>
      <c r="C1826" s="236" t="str">
        <f t="shared" si="55"/>
        <v>Additional Fuel Tax or Subsidy Rate by Fuel</v>
      </c>
      <c r="D1826" s="78" t="s">
        <v>51</v>
      </c>
      <c r="E1826" s="88" t="s">
        <v>1895</v>
      </c>
      <c r="F1826" s="78" t="s">
        <v>92</v>
      </c>
      <c r="G1826" s="88" t="s">
        <v>1033</v>
      </c>
      <c r="H1826" s="15">
        <v>2420</v>
      </c>
      <c r="I1826" s="229" t="s">
        <v>44</v>
      </c>
      <c r="J1826" s="230"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33">
        <f>IF(ISBLANK(INDEX('Policy Characteristics'!F:F,MATCH($C1826,'Policy Characteristics'!$C:$C,0))),"",INDEX('Policy Characteristics'!F:F,MATCH($C1826,'Policy Characteristics'!$C:$C,0)))</f>
        <v>-0.9</v>
      </c>
      <c r="M1826" s="233">
        <f>IF(ISBLANK(INDEX('Policy Characteristics'!G:G,MATCH($C1826,'Policy Characteristics'!$C:$C,0))),"",INDEX('Policy Characteristics'!G:G,MATCH($C1826,'Policy Characteristics'!$C:$C,0)))</f>
        <v>0.9</v>
      </c>
      <c r="N1826" s="233">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25">
      <c r="A1827" s="76" t="str">
        <f>IF(ISBLANK(INDEX('Policy Characteristics'!A:A,MATCH($C1827,'Policy Characteristics'!$C:$C,0))),"",INDEX('Policy Characteristics'!A:A,MATCH($C1827,'Policy Characteristics'!$C:$C,0)))</f>
        <v>Cross-Sector</v>
      </c>
      <c r="B1827" s="228" t="str">
        <f>IF(ISBLANK(INDEX('Policy Characteristics'!B:B,MATCH($C1827,'Policy Characteristics'!$C:$C,0))),"",INDEX('Policy Characteristics'!B:B,MATCH($C1827,'Policy Characteristics'!$C:$C,0)))</f>
        <v>Fuel Taxes or Subsidies</v>
      </c>
      <c r="C1827" s="236" t="str">
        <f t="shared" si="55"/>
        <v>Additional Fuel Tax or Subsidy Rate by Fuel</v>
      </c>
      <c r="D1827" s="78" t="s">
        <v>53</v>
      </c>
      <c r="E1827" s="88" t="s">
        <v>1895</v>
      </c>
      <c r="F1827" s="78" t="s">
        <v>95</v>
      </c>
      <c r="G1827" s="88" t="s">
        <v>1033</v>
      </c>
      <c r="H1827" s="15">
        <v>2421</v>
      </c>
      <c r="I1827" s="229" t="s">
        <v>44</v>
      </c>
      <c r="J1827" s="230"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33">
        <f>IF(ISBLANK(INDEX('Policy Characteristics'!F:F,MATCH($C1827,'Policy Characteristics'!$C:$C,0))),"",INDEX('Policy Characteristics'!F:F,MATCH($C1827,'Policy Characteristics'!$C:$C,0)))</f>
        <v>-0.9</v>
      </c>
      <c r="M1827" s="233">
        <f>IF(ISBLANK(INDEX('Policy Characteristics'!G:G,MATCH($C1827,'Policy Characteristics'!$C:$C,0))),"",INDEX('Policy Characteristics'!G:G,MATCH($C1827,'Policy Characteristics'!$C:$C,0)))</f>
        <v>0.9</v>
      </c>
      <c r="N1827" s="233">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25">
      <c r="A1828" s="76" t="str">
        <f>IF(ISBLANK(INDEX('Policy Characteristics'!A:A,MATCH($C1828,'Policy Characteristics'!$C:$C,0))),"",INDEX('Policy Characteristics'!A:A,MATCH($C1828,'Policy Characteristics'!$C:$C,0)))</f>
        <v>Cross-Sector</v>
      </c>
      <c r="B1828" s="228" t="str">
        <f>IF(ISBLANK(INDEX('Policy Characteristics'!B:B,MATCH($C1828,'Policy Characteristics'!$C:$C,0))),"",INDEX('Policy Characteristics'!B:B,MATCH($C1828,'Policy Characteristics'!$C:$C,0)))</f>
        <v>Fuel Taxes or Subsidies</v>
      </c>
      <c r="C1828" s="236" t="str">
        <f t="shared" si="55"/>
        <v>Additional Fuel Tax or Subsidy Rate by Fuel</v>
      </c>
      <c r="D1828" s="78" t="s">
        <v>54</v>
      </c>
      <c r="E1828" s="88" t="s">
        <v>1895</v>
      </c>
      <c r="F1828" s="78" t="s">
        <v>96</v>
      </c>
      <c r="G1828" s="88" t="s">
        <v>1033</v>
      </c>
      <c r="H1828" s="15">
        <v>2422</v>
      </c>
      <c r="I1828" s="229" t="s">
        <v>44</v>
      </c>
      <c r="J1828" s="230"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33">
        <f>IF(ISBLANK(INDEX('Policy Characteristics'!F:F,MATCH($C1828,'Policy Characteristics'!$C:$C,0))),"",INDEX('Policy Characteristics'!F:F,MATCH($C1828,'Policy Characteristics'!$C:$C,0)))</f>
        <v>-0.9</v>
      </c>
      <c r="M1828" s="233">
        <f>IF(ISBLANK(INDEX('Policy Characteristics'!G:G,MATCH($C1828,'Policy Characteristics'!$C:$C,0))),"",INDEX('Policy Characteristics'!G:G,MATCH($C1828,'Policy Characteristics'!$C:$C,0)))</f>
        <v>0.9</v>
      </c>
      <c r="N1828" s="233">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25">
      <c r="A1829" s="76" t="str">
        <f>IF(ISBLANK(INDEX('Policy Characteristics'!A:A,MATCH($C1829,'Policy Characteristics'!$C:$C,0))),"",INDEX('Policy Characteristics'!A:A,MATCH($C1829,'Policy Characteristics'!$C:$C,0)))</f>
        <v>Cross-Sector</v>
      </c>
      <c r="B1829" s="228" t="str">
        <f>IF(ISBLANK(INDEX('Policy Characteristics'!B:B,MATCH($C1829,'Policy Characteristics'!$C:$C,0))),"",INDEX('Policy Characteristics'!B:B,MATCH($C1829,'Policy Characteristics'!$C:$C,0)))</f>
        <v>Fuel Taxes or Subsidies</v>
      </c>
      <c r="C1829" s="236" t="str">
        <f t="shared" si="55"/>
        <v>Additional Fuel Tax or Subsidy Rate by Fuel</v>
      </c>
      <c r="D1829" s="78" t="s">
        <v>55</v>
      </c>
      <c r="E1829" s="88" t="s">
        <v>1895</v>
      </c>
      <c r="F1829" s="78" t="s">
        <v>97</v>
      </c>
      <c r="G1829" s="88" t="s">
        <v>1033</v>
      </c>
      <c r="H1829" s="15">
        <v>2423</v>
      </c>
      <c r="I1829" s="229" t="s">
        <v>44</v>
      </c>
      <c r="J1829" s="230"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33">
        <f>IF(ISBLANK(INDEX('Policy Characteristics'!F:F,MATCH($C1829,'Policy Characteristics'!$C:$C,0))),"",INDEX('Policy Characteristics'!F:F,MATCH($C1829,'Policy Characteristics'!$C:$C,0)))</f>
        <v>-0.9</v>
      </c>
      <c r="M1829" s="233">
        <f>IF(ISBLANK(INDEX('Policy Characteristics'!G:G,MATCH($C1829,'Policy Characteristics'!$C:$C,0))),"",INDEX('Policy Characteristics'!G:G,MATCH($C1829,'Policy Characteristics'!$C:$C,0)))</f>
        <v>0.9</v>
      </c>
      <c r="N1829" s="233">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25">
      <c r="A1830" s="76" t="str">
        <f>IF(ISBLANK(INDEX('Policy Characteristics'!A:A,MATCH($C1830,'Policy Characteristics'!$C:$C,0))),"",INDEX('Policy Characteristics'!A:A,MATCH($C1830,'Policy Characteristics'!$C:$C,0)))</f>
        <v>Cross-Sector</v>
      </c>
      <c r="B1830" s="228" t="str">
        <f>IF(ISBLANK(INDEX('Policy Characteristics'!B:B,MATCH($C1830,'Policy Characteristics'!$C:$C,0))),"",INDEX('Policy Characteristics'!B:B,MATCH($C1830,'Policy Characteristics'!$C:$C,0)))</f>
        <v>Fuel Taxes or Subsidies</v>
      </c>
      <c r="C1830" s="236" t="str">
        <f t="shared" si="55"/>
        <v>Additional Fuel Tax or Subsidy Rate by Fuel</v>
      </c>
      <c r="D1830" s="78" t="s">
        <v>56</v>
      </c>
      <c r="E1830" s="88" t="s">
        <v>1895</v>
      </c>
      <c r="F1830" s="78" t="s">
        <v>98</v>
      </c>
      <c r="G1830" s="88" t="s">
        <v>1033</v>
      </c>
      <c r="H1830" s="15">
        <v>2424</v>
      </c>
      <c r="I1830" s="229" t="s">
        <v>44</v>
      </c>
      <c r="J1830" s="230"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33">
        <f>IF(ISBLANK(INDEX('Policy Characteristics'!F:F,MATCH($C1830,'Policy Characteristics'!$C:$C,0))),"",INDEX('Policy Characteristics'!F:F,MATCH($C1830,'Policy Characteristics'!$C:$C,0)))</f>
        <v>-0.9</v>
      </c>
      <c r="M1830" s="233">
        <f>IF(ISBLANK(INDEX('Policy Characteristics'!G:G,MATCH($C1830,'Policy Characteristics'!$C:$C,0))),"",INDEX('Policy Characteristics'!G:G,MATCH($C1830,'Policy Characteristics'!$C:$C,0)))</f>
        <v>0.9</v>
      </c>
      <c r="N1830" s="233">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25">
      <c r="A1831" s="76" t="str">
        <f>IF(ISBLANK(INDEX('Policy Characteristics'!A:A,MATCH($C1831,'Policy Characteristics'!$C:$C,0))),"",INDEX('Policy Characteristics'!A:A,MATCH($C1831,'Policy Characteristics'!$C:$C,0)))</f>
        <v>Cross-Sector</v>
      </c>
      <c r="B1831" s="228" t="str">
        <f>IF(ISBLANK(INDEX('Policy Characteristics'!B:B,MATCH($C1831,'Policy Characteristics'!$C:$C,0))),"",INDEX('Policy Characteristics'!B:B,MATCH($C1831,'Policy Characteristics'!$C:$C,0)))</f>
        <v>Fuel Taxes or Subsidies</v>
      </c>
      <c r="C1831" s="236" t="str">
        <f t="shared" si="55"/>
        <v>Additional Fuel Tax or Subsidy Rate by Fuel</v>
      </c>
      <c r="D1831" s="78" t="s">
        <v>716</v>
      </c>
      <c r="E1831" s="88" t="s">
        <v>1895</v>
      </c>
      <c r="F1831" s="78" t="s">
        <v>717</v>
      </c>
      <c r="G1831" s="88" t="s">
        <v>1033</v>
      </c>
      <c r="H1831" s="15">
        <v>2425</v>
      </c>
      <c r="I1831" s="229" t="s">
        <v>44</v>
      </c>
      <c r="J1831" s="230"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33">
        <f>IF(ISBLANK(INDEX('Policy Characteristics'!F:F,MATCH($C1831,'Policy Characteristics'!$C:$C,0))),"",INDEX('Policy Characteristics'!F:F,MATCH($C1831,'Policy Characteristics'!$C:$C,0)))</f>
        <v>-0.9</v>
      </c>
      <c r="M1831" s="233">
        <f>IF(ISBLANK(INDEX('Policy Characteristics'!G:G,MATCH($C1831,'Policy Characteristics'!$C:$C,0))),"",INDEX('Policy Characteristics'!G:G,MATCH($C1831,'Policy Characteristics'!$C:$C,0)))</f>
        <v>0.9</v>
      </c>
      <c r="N1831" s="233">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25">
      <c r="A1832" s="76" t="str">
        <f>IF(ISBLANK(INDEX('Policy Characteristics'!A:A,MATCH($C1832,'Policy Characteristics'!$C:$C,0))),"",INDEX('Policy Characteristics'!A:A,MATCH($C1832,'Policy Characteristics'!$C:$C,0)))</f>
        <v>Cross-Sector</v>
      </c>
      <c r="B1832" s="228" t="str">
        <f>IF(ISBLANK(INDEX('Policy Characteristics'!B:B,MATCH($C1832,'Policy Characteristics'!$C:$C,0))),"",INDEX('Policy Characteristics'!B:B,MATCH($C1832,'Policy Characteristics'!$C:$C,0)))</f>
        <v>Fuel Taxes or Subsidies</v>
      </c>
      <c r="C1832" s="236" t="str">
        <f t="shared" ref="C1832:C1838" si="56">C$1703</f>
        <v>Additional Fuel Tax or Subsidy Rate by Fuel</v>
      </c>
      <c r="D1832" s="78" t="s">
        <v>75</v>
      </c>
      <c r="E1832" s="88" t="s">
        <v>1895</v>
      </c>
      <c r="F1832" s="78" t="s">
        <v>99</v>
      </c>
      <c r="G1832" s="88" t="s">
        <v>1033</v>
      </c>
      <c r="H1832" s="15">
        <v>2426</v>
      </c>
      <c r="I1832" s="229" t="s">
        <v>44</v>
      </c>
      <c r="J1832" s="230"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33">
        <f>IF(ISBLANK(INDEX('Policy Characteristics'!F:F,MATCH($C1832,'Policy Characteristics'!$C:$C,0))),"",INDEX('Policy Characteristics'!F:F,MATCH($C1832,'Policy Characteristics'!$C:$C,0)))</f>
        <v>-0.9</v>
      </c>
      <c r="M1832" s="233">
        <f>IF(ISBLANK(INDEX('Policy Characteristics'!G:G,MATCH($C1832,'Policy Characteristics'!$C:$C,0))),"",INDEX('Policy Characteristics'!G:G,MATCH($C1832,'Policy Characteristics'!$C:$C,0)))</f>
        <v>0.9</v>
      </c>
      <c r="N1832" s="233">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25">
      <c r="A1833" s="76" t="str">
        <f>IF(ISBLANK(INDEX('Policy Characteristics'!A:A,MATCH($C1833,'Policy Characteristics'!$C:$C,0))),"",INDEX('Policy Characteristics'!A:A,MATCH($C1833,'Policy Characteristics'!$C:$C,0)))</f>
        <v>Cross-Sector</v>
      </c>
      <c r="B1833" s="228" t="str">
        <f>IF(ISBLANK(INDEX('Policy Characteristics'!B:B,MATCH($C1833,'Policy Characteristics'!$C:$C,0))),"",INDEX('Policy Characteristics'!B:B,MATCH($C1833,'Policy Characteristics'!$C:$C,0)))</f>
        <v>Fuel Taxes or Subsidies</v>
      </c>
      <c r="C1833" s="236" t="str">
        <f t="shared" si="56"/>
        <v>Additional Fuel Tax or Subsidy Rate by Fuel</v>
      </c>
      <c r="D1833" s="78" t="s">
        <v>440</v>
      </c>
      <c r="E1833" s="88" t="s">
        <v>1895</v>
      </c>
      <c r="F1833" s="78" t="s">
        <v>441</v>
      </c>
      <c r="G1833" s="88" t="s">
        <v>1033</v>
      </c>
      <c r="H1833" s="15">
        <v>2427</v>
      </c>
      <c r="I1833" s="229" t="s">
        <v>44</v>
      </c>
      <c r="J1833" s="230"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33">
        <f>IF(ISBLANK(INDEX('Policy Characteristics'!F:F,MATCH($C1833,'Policy Characteristics'!$C:$C,0))),"",INDEX('Policy Characteristics'!F:F,MATCH($C1833,'Policy Characteristics'!$C:$C,0)))</f>
        <v>-0.9</v>
      </c>
      <c r="M1833" s="233">
        <f>IF(ISBLANK(INDEX('Policy Characteristics'!G:G,MATCH($C1833,'Policy Characteristics'!$C:$C,0))),"",INDEX('Policy Characteristics'!G:G,MATCH($C1833,'Policy Characteristics'!$C:$C,0)))</f>
        <v>0.9</v>
      </c>
      <c r="N1833" s="233">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25">
      <c r="A1834" s="76" t="str">
        <f>IF(ISBLANK(INDEX('Policy Characteristics'!A:A,MATCH($C1834,'Policy Characteristics'!$C:$C,0))),"",INDEX('Policy Characteristics'!A:A,MATCH($C1834,'Policy Characteristics'!$C:$C,0)))</f>
        <v>Cross-Sector</v>
      </c>
      <c r="B1834" s="228" t="str">
        <f>IF(ISBLANK(INDEX('Policy Characteristics'!B:B,MATCH($C1834,'Policy Characteristics'!$C:$C,0))),"",INDEX('Policy Characteristics'!B:B,MATCH($C1834,'Policy Characteristics'!$C:$C,0)))</f>
        <v>Fuel Taxes or Subsidies</v>
      </c>
      <c r="C1834" s="236" t="str">
        <f t="shared" si="56"/>
        <v>Additional Fuel Tax or Subsidy Rate by Fuel</v>
      </c>
      <c r="D1834" s="78" t="s">
        <v>708</v>
      </c>
      <c r="E1834" s="88" t="s">
        <v>1895</v>
      </c>
      <c r="F1834" s="78" t="s">
        <v>712</v>
      </c>
      <c r="G1834" s="88" t="s">
        <v>1033</v>
      </c>
      <c r="H1834" s="15">
        <v>2428</v>
      </c>
      <c r="I1834" s="229" t="s">
        <v>44</v>
      </c>
      <c r="J1834" s="230"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33">
        <f>IF(ISBLANK(INDEX('Policy Characteristics'!F:F,MATCH($C1834,'Policy Characteristics'!$C:$C,0))),"",INDEX('Policy Characteristics'!F:F,MATCH($C1834,'Policy Characteristics'!$C:$C,0)))</f>
        <v>-0.9</v>
      </c>
      <c r="M1834" s="233">
        <f>IF(ISBLANK(INDEX('Policy Characteristics'!G:G,MATCH($C1834,'Policy Characteristics'!$C:$C,0))),"",INDEX('Policy Characteristics'!G:G,MATCH($C1834,'Policy Characteristics'!$C:$C,0)))</f>
        <v>0.9</v>
      </c>
      <c r="N1834" s="233">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25">
      <c r="A1835" s="76" t="str">
        <f>IF(ISBLANK(INDEX('Policy Characteristics'!A:A,MATCH($C1835,'Policy Characteristics'!$C:$C,0))),"",INDEX('Policy Characteristics'!A:A,MATCH($C1835,'Policy Characteristics'!$C:$C,0)))</f>
        <v>Cross-Sector</v>
      </c>
      <c r="B1835" s="228" t="str">
        <f>IF(ISBLANK(INDEX('Policy Characteristics'!B:B,MATCH($C1835,'Policy Characteristics'!$C:$C,0))),"",INDEX('Policy Characteristics'!B:B,MATCH($C1835,'Policy Characteristics'!$C:$C,0)))</f>
        <v>Fuel Taxes or Subsidies</v>
      </c>
      <c r="C1835" s="236" t="str">
        <f t="shared" si="56"/>
        <v>Additional Fuel Tax or Subsidy Rate by Fuel</v>
      </c>
      <c r="D1835" s="78" t="s">
        <v>718</v>
      </c>
      <c r="E1835" s="88" t="s">
        <v>1895</v>
      </c>
      <c r="F1835" s="78" t="s">
        <v>719</v>
      </c>
      <c r="G1835" s="88" t="s">
        <v>1033</v>
      </c>
      <c r="H1835" s="15">
        <v>2429</v>
      </c>
      <c r="I1835" s="229" t="s">
        <v>44</v>
      </c>
      <c r="J1835" s="230"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33">
        <f>IF(ISBLANK(INDEX('Policy Characteristics'!F:F,MATCH($C1835,'Policy Characteristics'!$C:$C,0))),"",INDEX('Policy Characteristics'!F:F,MATCH($C1835,'Policy Characteristics'!$C:$C,0)))</f>
        <v>-0.9</v>
      </c>
      <c r="M1835" s="233">
        <f>IF(ISBLANK(INDEX('Policy Characteristics'!G:G,MATCH($C1835,'Policy Characteristics'!$C:$C,0))),"",INDEX('Policy Characteristics'!G:G,MATCH($C1835,'Policy Characteristics'!$C:$C,0)))</f>
        <v>0.9</v>
      </c>
      <c r="N1835" s="233">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25">
      <c r="A1836" s="76" t="str">
        <f>IF(ISBLANK(INDEX('Policy Characteristics'!A:A,MATCH($C1836,'Policy Characteristics'!$C:$C,0))),"",INDEX('Policy Characteristics'!A:A,MATCH($C1836,'Policy Characteristics'!$C:$C,0)))</f>
        <v>Cross-Sector</v>
      </c>
      <c r="B1836" s="228" t="str">
        <f>IF(ISBLANK(INDEX('Policy Characteristics'!B:B,MATCH($C1836,'Policy Characteristics'!$C:$C,0))),"",INDEX('Policy Characteristics'!B:B,MATCH($C1836,'Policy Characteristics'!$C:$C,0)))</f>
        <v>Fuel Taxes or Subsidies</v>
      </c>
      <c r="C1836" s="236" t="str">
        <f t="shared" si="56"/>
        <v>Additional Fuel Tax or Subsidy Rate by Fuel</v>
      </c>
      <c r="D1836" s="78" t="s">
        <v>709</v>
      </c>
      <c r="E1836" s="88" t="s">
        <v>1895</v>
      </c>
      <c r="F1836" s="78" t="s">
        <v>713</v>
      </c>
      <c r="G1836" s="88" t="s">
        <v>1033</v>
      </c>
      <c r="H1836" s="15">
        <v>2430</v>
      </c>
      <c r="I1836" s="229" t="s">
        <v>44</v>
      </c>
      <c r="J1836" s="230"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33">
        <f>IF(ISBLANK(INDEX('Policy Characteristics'!F:F,MATCH($C1836,'Policy Characteristics'!$C:$C,0))),"",INDEX('Policy Characteristics'!F:F,MATCH($C1836,'Policy Characteristics'!$C:$C,0)))</f>
        <v>-0.9</v>
      </c>
      <c r="M1836" s="233">
        <f>IF(ISBLANK(INDEX('Policy Characteristics'!G:G,MATCH($C1836,'Policy Characteristics'!$C:$C,0))),"",INDEX('Policy Characteristics'!G:G,MATCH($C1836,'Policy Characteristics'!$C:$C,0)))</f>
        <v>0.9</v>
      </c>
      <c r="N1836" s="233">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25">
      <c r="A1837" s="76" t="str">
        <f>IF(ISBLANK(INDEX('Policy Characteristics'!A:A,MATCH($C1837,'Policy Characteristics'!$C:$C,0))),"",INDEX('Policy Characteristics'!A:A,MATCH($C1837,'Policy Characteristics'!$C:$C,0)))</f>
        <v>Cross-Sector</v>
      </c>
      <c r="B1837" s="228" t="str">
        <f>IF(ISBLANK(INDEX('Policy Characteristics'!B:B,MATCH($C1837,'Policy Characteristics'!$C:$C,0))),"",INDEX('Policy Characteristics'!B:B,MATCH($C1837,'Policy Characteristics'!$C:$C,0)))</f>
        <v>Fuel Taxes or Subsidies</v>
      </c>
      <c r="C1837" s="236" t="str">
        <f t="shared" si="56"/>
        <v>Additional Fuel Tax or Subsidy Rate by Fuel</v>
      </c>
      <c r="D1837" s="78" t="s">
        <v>710</v>
      </c>
      <c r="E1837" s="88" t="s">
        <v>1895</v>
      </c>
      <c r="F1837" s="78" t="s">
        <v>714</v>
      </c>
      <c r="G1837" s="88" t="s">
        <v>1033</v>
      </c>
      <c r="H1837" s="15">
        <v>2431</v>
      </c>
      <c r="I1837" s="229" t="s">
        <v>44</v>
      </c>
      <c r="J1837" s="230"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33">
        <f>IF(ISBLANK(INDEX('Policy Characteristics'!F:F,MATCH($C1837,'Policy Characteristics'!$C:$C,0))),"",INDEX('Policy Characteristics'!F:F,MATCH($C1837,'Policy Characteristics'!$C:$C,0)))</f>
        <v>-0.9</v>
      </c>
      <c r="M1837" s="233">
        <f>IF(ISBLANK(INDEX('Policy Characteristics'!G:G,MATCH($C1837,'Policy Characteristics'!$C:$C,0))),"",INDEX('Policy Characteristics'!G:G,MATCH($C1837,'Policy Characteristics'!$C:$C,0)))</f>
        <v>0.9</v>
      </c>
      <c r="N1837" s="233">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25">
      <c r="A1838" s="76" t="str">
        <f>IF(ISBLANK(INDEX('Policy Characteristics'!A:A,MATCH($C1838,'Policy Characteristics'!$C:$C,0))),"",INDEX('Policy Characteristics'!A:A,MATCH($C1838,'Policy Characteristics'!$C:$C,0)))</f>
        <v>Cross-Sector</v>
      </c>
      <c r="B1838" s="228" t="str">
        <f>IF(ISBLANK(INDEX('Policy Characteristics'!B:B,MATCH($C1838,'Policy Characteristics'!$C:$C,0))),"",INDEX('Policy Characteristics'!B:B,MATCH($C1838,'Policy Characteristics'!$C:$C,0)))</f>
        <v>Fuel Taxes or Subsidies</v>
      </c>
      <c r="C1838" s="236" t="str">
        <f t="shared" si="56"/>
        <v>Additional Fuel Tax or Subsidy Rate by Fuel</v>
      </c>
      <c r="D1838" s="78" t="s">
        <v>711</v>
      </c>
      <c r="E1838" s="88" t="s">
        <v>1895</v>
      </c>
      <c r="F1838" s="78" t="s">
        <v>715</v>
      </c>
      <c r="G1838" s="88" t="s">
        <v>1033</v>
      </c>
      <c r="H1838" s="15">
        <v>2432</v>
      </c>
      <c r="I1838" s="229" t="s">
        <v>44</v>
      </c>
      <c r="J1838" s="230"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33">
        <f>IF(ISBLANK(INDEX('Policy Characteristics'!F:F,MATCH($C1838,'Policy Characteristics'!$C:$C,0))),"",INDEX('Policy Characteristics'!F:F,MATCH($C1838,'Policy Characteristics'!$C:$C,0)))</f>
        <v>-0.9</v>
      </c>
      <c r="M1838" s="233">
        <f>IF(ISBLANK(INDEX('Policy Characteristics'!G:G,MATCH($C1838,'Policy Characteristics'!$C:$C,0))),"",INDEX('Policy Characteristics'!G:G,MATCH($C1838,'Policy Characteristics'!$C:$C,0)))</f>
        <v>0.9</v>
      </c>
      <c r="N1838" s="233">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25">
      <c r="A1839" s="76" t="str">
        <f>IF(ISBLANK(INDEX('Policy Characteristics'!A:A,MATCH($C1839,'Policy Characteristics'!$C:$C,0))),"",INDEX('Policy Characteristics'!A:A,MATCH($C1839,'Policy Characteristics'!$C:$C,0)))</f>
        <v>Cross-Sector</v>
      </c>
      <c r="B1839" s="228" t="str">
        <f>IF(ISBLANK(INDEX('Policy Characteristics'!B:B,MATCH($C1839,'Policy Characteristics'!$C:$C,0))),"",INDEX('Policy Characteristics'!B:B,MATCH($C1839,'Policy Characteristics'!$C:$C,0)))</f>
        <v>Non BAU Carbon Tax Vehicle Qualification</v>
      </c>
      <c r="C1839" t="s">
        <v>1855</v>
      </c>
      <c r="H1839" s="15">
        <v>2286</v>
      </c>
      <c r="I1839" s="232" t="s">
        <v>43</v>
      </c>
      <c r="J1839" s="230"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34">
        <f>IF(ISBLANK(INDEX('Policy Characteristics'!F:F,MATCH($C1839,'Policy Characteristics'!$C:$C,0))),"",INDEX('Policy Characteristics'!F:F,MATCH($C1839,'Policy Characteristics'!$C:$C,0)))</f>
        <v>0</v>
      </c>
      <c r="M1839" s="234">
        <f>IF(ISBLANK(INDEX('Policy Characteristics'!G:G,MATCH($C1839,'Policy Characteristics'!$C:$C,0))),"",INDEX('Policy Characteristics'!G:G,MATCH($C1839,'Policy Characteristics'!$C:$C,0)))</f>
        <v>1</v>
      </c>
      <c r="N1839" s="234">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25">
      <c r="A1840" s="76" t="str">
        <f>IF(ISBLANK(INDEX('Policy Characteristics'!A:A,MATCH($C1840,'Policy Characteristics'!$C:$C,0))),"",INDEX('Policy Characteristics'!A:A,MATCH($C1840,'Policy Characteristics'!$C:$C,0)))</f>
        <v>Cross-Sector</v>
      </c>
      <c r="B1840" s="228" t="str">
        <f>IF(ISBLANK(INDEX('Policy Characteristics'!B:B,MATCH($C1840,'Policy Characteristics'!$C:$C,0))),"",INDEX('Policy Characteristics'!B:B,MATCH($C1840,'Policy Characteristics'!$C:$C,0)))</f>
        <v>Non BAU Carbon Tax Industry Qualification</v>
      </c>
      <c r="C1840" t="s">
        <v>1856</v>
      </c>
      <c r="H1840" s="15">
        <v>2287</v>
      </c>
      <c r="I1840" s="232" t="s">
        <v>43</v>
      </c>
      <c r="J1840" s="230"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34">
        <f>IF(ISBLANK(INDEX('Policy Characteristics'!F:F,MATCH($C1840,'Policy Characteristics'!$C:$C,0))),"",INDEX('Policy Characteristics'!F:F,MATCH($C1840,'Policy Characteristics'!$C:$C,0)))</f>
        <v>0</v>
      </c>
      <c r="M1840" s="234">
        <f>IF(ISBLANK(INDEX('Policy Characteristics'!G:G,MATCH($C1840,'Policy Characteristics'!$C:$C,0))),"",INDEX('Policy Characteristics'!G:G,MATCH($C1840,'Policy Characteristics'!$C:$C,0)))</f>
        <v>1</v>
      </c>
      <c r="N1840" s="234">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28" t="str">
        <f>IF(ISBLANK(INDEX('Policy Characteristics'!B:B,MATCH($C1841,'Policy Characteristics'!$C:$C,0))),"",INDEX('Policy Characteristics'!B:B,MATCH($C1841,'Policy Characteristics'!$C:$C,0)))</f>
        <v>Non BAU CBAM Industry Qualification</v>
      </c>
      <c r="C1841" t="s">
        <v>1857</v>
      </c>
      <c r="H1841" s="15">
        <v>2288</v>
      </c>
      <c r="I1841" s="232" t="s">
        <v>43</v>
      </c>
      <c r="J1841" s="230"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34">
        <f>IF(ISBLANK(INDEX('Policy Characteristics'!F:F,MATCH($C1841,'Policy Characteristics'!$C:$C,0))),"",INDEX('Policy Characteristics'!F:F,MATCH($C1841,'Policy Characteristics'!$C:$C,0)))</f>
        <v>0</v>
      </c>
      <c r="M1841" s="234">
        <f>IF(ISBLANK(INDEX('Policy Characteristics'!G:G,MATCH($C1841,'Policy Characteristics'!$C:$C,0))),"",INDEX('Policy Characteristics'!G:G,MATCH($C1841,'Policy Characteristics'!$C:$C,0)))</f>
        <v>1</v>
      </c>
      <c r="N1841" s="234">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28"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41" t="s">
        <v>43</v>
      </c>
      <c r="J1842" s="230"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33">
        <f>IF(ISBLANK(INDEX('Policy Characteristics'!F:F,MATCH($C1842,'Policy Characteristics'!$C:$C,0))),"",INDEX('Policy Characteristics'!F:F,MATCH($C1842,'Policy Characteristics'!$C:$C,0)))</f>
        <v>0</v>
      </c>
      <c r="M1842" s="233">
        <f>IF(ISBLANK(INDEX('Policy Characteristics'!G:G,MATCH($C1842,'Policy Characteristics'!$C:$C,0))),"",INDEX('Policy Characteristics'!G:G,MATCH($C1842,'Policy Characteristics'!$C:$C,0)))</f>
        <v>0.4</v>
      </c>
      <c r="N1842" s="233">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28"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41" t="s">
        <v>43</v>
      </c>
      <c r="J1843" s="230"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33">
        <f>IF(ISBLANK(INDEX('Policy Characteristics'!F:F,MATCH($C1843,'Policy Characteristics'!$C:$C,0))),"",INDEX('Policy Characteristics'!F:F,MATCH($C1843,'Policy Characteristics'!$C:$C,0)))</f>
        <v>0</v>
      </c>
      <c r="M1843" s="233">
        <f>IF(ISBLANK(INDEX('Policy Characteristics'!G:G,MATCH($C1843,'Policy Characteristics'!$C:$C,0))),"",INDEX('Policy Characteristics'!G:G,MATCH($C1843,'Policy Characteristics'!$C:$C,0)))</f>
        <v>0.4</v>
      </c>
      <c r="N1843" s="233">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28"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41" t="s">
        <v>43</v>
      </c>
      <c r="J1844" s="230"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33">
        <f>IF(ISBLANK(INDEX('Policy Characteristics'!F:F,MATCH($C1844,'Policy Characteristics'!$C:$C,0))),"",INDEX('Policy Characteristics'!F:F,MATCH($C1844,'Policy Characteristics'!$C:$C,0)))</f>
        <v>0</v>
      </c>
      <c r="M1844" s="233">
        <f>IF(ISBLANK(INDEX('Policy Characteristics'!G:G,MATCH($C1844,'Policy Characteristics'!$C:$C,0))),"",INDEX('Policy Characteristics'!G:G,MATCH($C1844,'Policy Characteristics'!$C:$C,0)))</f>
        <v>0.4</v>
      </c>
      <c r="N1844" s="233">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28"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41" t="s">
        <v>43</v>
      </c>
      <c r="J1845" s="230"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33">
        <f>IF(ISBLANK(INDEX('Policy Characteristics'!F:F,MATCH($C1845,'Policy Characteristics'!$C:$C,0))),"",INDEX('Policy Characteristics'!F:F,MATCH($C1845,'Policy Characteristics'!$C:$C,0)))</f>
        <v>0</v>
      </c>
      <c r="M1845" s="233">
        <f>IF(ISBLANK(INDEX('Policy Characteristics'!G:G,MATCH($C1845,'Policy Characteristics'!$C:$C,0))),"",INDEX('Policy Characteristics'!G:G,MATCH($C1845,'Policy Characteristics'!$C:$C,0)))</f>
        <v>0.4</v>
      </c>
      <c r="N1845" s="233">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28"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41" t="s">
        <v>43</v>
      </c>
      <c r="J1846" s="230"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33">
        <f>IF(ISBLANK(INDEX('Policy Characteristics'!F:F,MATCH($C1846,'Policy Characteristics'!$C:$C,0))),"",INDEX('Policy Characteristics'!F:F,MATCH($C1846,'Policy Characteristics'!$C:$C,0)))</f>
        <v>0</v>
      </c>
      <c r="M1846" s="233">
        <f>IF(ISBLANK(INDEX('Policy Characteristics'!G:G,MATCH($C1846,'Policy Characteristics'!$C:$C,0))),"",INDEX('Policy Characteristics'!G:G,MATCH($C1846,'Policy Characteristics'!$C:$C,0)))</f>
        <v>0.4</v>
      </c>
      <c r="N1846" s="233">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28"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41" t="s">
        <v>43</v>
      </c>
      <c r="J1847" s="230"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33">
        <f>IF(ISBLANK(INDEX('Policy Characteristics'!F:F,MATCH($C1847,'Policy Characteristics'!$C:$C,0))),"",INDEX('Policy Characteristics'!F:F,MATCH($C1847,'Policy Characteristics'!$C:$C,0)))</f>
        <v>0</v>
      </c>
      <c r="M1847" s="233">
        <f>IF(ISBLANK(INDEX('Policy Characteristics'!G:G,MATCH($C1847,'Policy Characteristics'!$C:$C,0))),"",INDEX('Policy Characteristics'!G:G,MATCH($C1847,'Policy Characteristics'!$C:$C,0)))</f>
        <v>0.4</v>
      </c>
      <c r="N1847" s="233">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28"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41" t="s">
        <v>43</v>
      </c>
      <c r="J1848" s="230"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33">
        <f>IF(ISBLANK(INDEX('Policy Characteristics'!F:F,MATCH($C1848,'Policy Characteristics'!$C:$C,0))),"",INDEX('Policy Characteristics'!F:F,MATCH($C1848,'Policy Characteristics'!$C:$C,0)))</f>
        <v>0</v>
      </c>
      <c r="M1848" s="233">
        <f>IF(ISBLANK(INDEX('Policy Characteristics'!G:G,MATCH($C1848,'Policy Characteristics'!$C:$C,0))),"",INDEX('Policy Characteristics'!G:G,MATCH($C1848,'Policy Characteristics'!$C:$C,0)))</f>
        <v>0.4</v>
      </c>
      <c r="N1848" s="233">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28"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41" t="s">
        <v>43</v>
      </c>
      <c r="J1849" s="230"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33">
        <f>IF(ISBLANK(INDEX('Policy Characteristics'!F:F,MATCH($C1849,'Policy Characteristics'!$C:$C,0))),"",INDEX('Policy Characteristics'!F:F,MATCH($C1849,'Policy Characteristics'!$C:$C,0)))</f>
        <v>0</v>
      </c>
      <c r="M1849" s="233">
        <f>IF(ISBLANK(INDEX('Policy Characteristics'!G:G,MATCH($C1849,'Policy Characteristics'!$C:$C,0))),"",INDEX('Policy Characteristics'!G:G,MATCH($C1849,'Policy Characteristics'!$C:$C,0)))</f>
        <v>0.4</v>
      </c>
      <c r="N1849" s="233">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28"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1660</v>
      </c>
      <c r="E1850" s="88"/>
      <c r="F1850" s="78" t="s">
        <v>1672</v>
      </c>
      <c r="G1850" s="88"/>
      <c r="H1850" s="15">
        <v>93</v>
      </c>
      <c r="I1850" s="241" t="s">
        <v>43</v>
      </c>
      <c r="J1850" s="230"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33">
        <f>IF(ISBLANK(INDEX('Policy Characteristics'!F:F,MATCH($C1850,'Policy Characteristics'!$C:$C,0))),"",INDEX('Policy Characteristics'!F:F,MATCH($C1850,'Policy Characteristics'!$C:$C,0)))</f>
        <v>0</v>
      </c>
      <c r="M1850" s="233">
        <f>IF(ISBLANK(INDEX('Policy Characteristics'!G:G,MATCH($C1850,'Policy Characteristics'!$C:$C,0))),"",INDEX('Policy Characteristics'!G:G,MATCH($C1850,'Policy Characteristics'!$C:$C,0)))</f>
        <v>0.4</v>
      </c>
      <c r="N1850" s="233">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28" t="str">
        <f>IF(ISBLANK(INDEX('Policy Characteristics'!B:B,MATCH($C1851,'Policy Characteristics'!$C:$C,0))),"",INDEX('Policy Characteristics'!B:B,MATCH($C1851,'Policy Characteristics'!$C:$C,0)))</f>
        <v>Capital Cost Reduction</v>
      </c>
      <c r="C1851" s="76" t="str">
        <f t="shared" si="58"/>
        <v>RnD Electricity Capital Cost Perc Reduction</v>
      </c>
      <c r="D1851" s="78" t="s">
        <v>1661</v>
      </c>
      <c r="E1851" s="88"/>
      <c r="F1851" s="78" t="s">
        <v>1673</v>
      </c>
      <c r="G1851" s="88"/>
      <c r="H1851" s="15">
        <v>1810</v>
      </c>
      <c r="I1851" s="241" t="s">
        <v>43</v>
      </c>
      <c r="J1851" s="230"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33">
        <f>IF(ISBLANK(INDEX('Policy Characteristics'!F:F,MATCH($C1851,'Policy Characteristics'!$C:$C,0))),"",INDEX('Policy Characteristics'!F:F,MATCH($C1851,'Policy Characteristics'!$C:$C,0)))</f>
        <v>0</v>
      </c>
      <c r="M1851" s="233">
        <f>IF(ISBLANK(INDEX('Policy Characteristics'!G:G,MATCH($C1851,'Policy Characteristics'!$C:$C,0))),"",INDEX('Policy Characteristics'!G:G,MATCH($C1851,'Policy Characteristics'!$C:$C,0)))</f>
        <v>0.4</v>
      </c>
      <c r="N1851" s="233">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28"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1674</v>
      </c>
      <c r="G1852" s="88"/>
      <c r="H1852" s="15">
        <v>94</v>
      </c>
      <c r="I1852" s="241" t="s">
        <v>43</v>
      </c>
      <c r="J1852" s="230"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33">
        <f>IF(ISBLANK(INDEX('Policy Characteristics'!F:F,MATCH($C1852,'Policy Characteristics'!$C:$C,0))),"",INDEX('Policy Characteristics'!F:F,MATCH($C1852,'Policy Characteristics'!$C:$C,0)))</f>
        <v>0</v>
      </c>
      <c r="M1852" s="233">
        <f>IF(ISBLANK(INDEX('Policy Characteristics'!G:G,MATCH($C1852,'Policy Characteristics'!$C:$C,0))),"",INDEX('Policy Characteristics'!G:G,MATCH($C1852,'Policy Characteristics'!$C:$C,0)))</f>
        <v>0.4</v>
      </c>
      <c r="N1852" s="233">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28"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41" t="s">
        <v>43</v>
      </c>
      <c r="J1853" s="230"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33">
        <f>IF(ISBLANK(INDEX('Policy Characteristics'!F:F,MATCH($C1853,'Policy Characteristics'!$C:$C,0))),"",INDEX('Policy Characteristics'!F:F,MATCH($C1853,'Policy Characteristics'!$C:$C,0)))</f>
        <v>0</v>
      </c>
      <c r="M1853" s="233">
        <f>IF(ISBLANK(INDEX('Policy Characteristics'!G:G,MATCH($C1853,'Policy Characteristics'!$C:$C,0))),"",INDEX('Policy Characteristics'!G:G,MATCH($C1853,'Policy Characteristics'!$C:$C,0)))</f>
        <v>0.4</v>
      </c>
      <c r="N1853" s="233">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28"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41" t="s">
        <v>43</v>
      </c>
      <c r="J1854" s="230"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33">
        <f>IF(ISBLANK(INDEX('Policy Characteristics'!F:F,MATCH($C1854,'Policy Characteristics'!$C:$C,0))),"",INDEX('Policy Characteristics'!F:F,MATCH($C1854,'Policy Characteristics'!$C:$C,0)))</f>
        <v>0</v>
      </c>
      <c r="M1854" s="233">
        <f>IF(ISBLANK(INDEX('Policy Characteristics'!G:G,MATCH($C1854,'Policy Characteristics'!$C:$C,0))),"",INDEX('Policy Characteristics'!G:G,MATCH($C1854,'Policy Characteristics'!$C:$C,0)))</f>
        <v>0.4</v>
      </c>
      <c r="N1854" s="233">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28"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41" t="s">
        <v>43</v>
      </c>
      <c r="J1855" s="230"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33">
        <f>IF(ISBLANK(INDEX('Policy Characteristics'!F:F,MATCH($C1855,'Policy Characteristics'!$C:$C,0))),"",INDEX('Policy Characteristics'!F:F,MATCH($C1855,'Policy Characteristics'!$C:$C,0)))</f>
        <v>0</v>
      </c>
      <c r="M1855" s="233">
        <f>IF(ISBLANK(INDEX('Policy Characteristics'!G:G,MATCH($C1855,'Policy Characteristics'!$C:$C,0))),"",INDEX('Policy Characteristics'!G:G,MATCH($C1855,'Policy Characteristics'!$C:$C,0)))</f>
        <v>0.4</v>
      </c>
      <c r="N1855" s="233">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28"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41" t="s">
        <v>43</v>
      </c>
      <c r="J1856" s="230"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33">
        <f>IF(ISBLANK(INDEX('Policy Characteristics'!F:F,MATCH($C1856,'Policy Characteristics'!$C:$C,0))),"",INDEX('Policy Characteristics'!F:F,MATCH($C1856,'Policy Characteristics'!$C:$C,0)))</f>
        <v>0</v>
      </c>
      <c r="M1856" s="233">
        <f>IF(ISBLANK(INDEX('Policy Characteristics'!G:G,MATCH($C1856,'Policy Characteristics'!$C:$C,0))),"",INDEX('Policy Characteristics'!G:G,MATCH($C1856,'Policy Characteristics'!$C:$C,0)))</f>
        <v>0.4</v>
      </c>
      <c r="N1856" s="233">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28"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41" t="s">
        <v>43</v>
      </c>
      <c r="J1857" s="230"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33">
        <f>IF(ISBLANK(INDEX('Policy Characteristics'!F:F,MATCH($C1857,'Policy Characteristics'!$C:$C,0))),"",INDEX('Policy Characteristics'!F:F,MATCH($C1857,'Policy Characteristics'!$C:$C,0)))</f>
        <v>0</v>
      </c>
      <c r="M1857" s="233">
        <f>IF(ISBLANK(INDEX('Policy Characteristics'!G:G,MATCH($C1857,'Policy Characteristics'!$C:$C,0))),"",INDEX('Policy Characteristics'!G:G,MATCH($C1857,'Policy Characteristics'!$C:$C,0)))</f>
        <v>0.4</v>
      </c>
      <c r="N1857" s="233">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28"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1675</v>
      </c>
      <c r="G1858" s="88"/>
      <c r="H1858" s="15">
        <v>192</v>
      </c>
      <c r="I1858" s="241" t="s">
        <v>43</v>
      </c>
      <c r="J1858" s="230"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33">
        <f>IF(ISBLANK(INDEX('Policy Characteristics'!F:F,MATCH($C1858,'Policy Characteristics'!$C:$C,0))),"",INDEX('Policy Characteristics'!F:F,MATCH($C1858,'Policy Characteristics'!$C:$C,0)))</f>
        <v>0</v>
      </c>
      <c r="M1858" s="233">
        <f>IF(ISBLANK(INDEX('Policy Characteristics'!G:G,MATCH($C1858,'Policy Characteristics'!$C:$C,0))),"",INDEX('Policy Characteristics'!G:G,MATCH($C1858,'Policy Characteristics'!$C:$C,0)))</f>
        <v>0.4</v>
      </c>
      <c r="N1858" s="233">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28"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1676</v>
      </c>
      <c r="G1859" s="88"/>
      <c r="H1859" s="15">
        <v>180</v>
      </c>
      <c r="I1859" s="241" t="s">
        <v>43</v>
      </c>
      <c r="J1859" s="230"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33">
        <f>IF(ISBLANK(INDEX('Policy Characteristics'!F:F,MATCH($C1859,'Policy Characteristics'!$C:$C,0))),"",INDEX('Policy Characteristics'!F:F,MATCH($C1859,'Policy Characteristics'!$C:$C,0)))</f>
        <v>0</v>
      </c>
      <c r="M1859" s="233">
        <f>IF(ISBLANK(INDEX('Policy Characteristics'!G:G,MATCH($C1859,'Policy Characteristics'!$C:$C,0))),"",INDEX('Policy Characteristics'!G:G,MATCH($C1859,'Policy Characteristics'!$C:$C,0)))</f>
        <v>0.4</v>
      </c>
      <c r="N1859" s="233">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28"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41" t="s">
        <v>43</v>
      </c>
      <c r="J1860" s="230"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33">
        <f>IF(ISBLANK(INDEX('Policy Characteristics'!F:F,MATCH($C1860,'Policy Characteristics'!$C:$C,0))),"",INDEX('Policy Characteristics'!F:F,MATCH($C1860,'Policy Characteristics'!$C:$C,0)))</f>
        <v>0</v>
      </c>
      <c r="M1860" s="233">
        <f>IF(ISBLANK(INDEX('Policy Characteristics'!G:G,MATCH($C1860,'Policy Characteristics'!$C:$C,0))),"",INDEX('Policy Characteristics'!G:G,MATCH($C1860,'Policy Characteristics'!$C:$C,0)))</f>
        <v>0.4</v>
      </c>
      <c r="N1860" s="233">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28"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41" t="s">
        <v>43</v>
      </c>
      <c r="J1861" s="230"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33">
        <f>IF(ISBLANK(INDEX('Policy Characteristics'!F:F,MATCH($C1861,'Policy Characteristics'!$C:$C,0))),"",INDEX('Policy Characteristics'!F:F,MATCH($C1861,'Policy Characteristics'!$C:$C,0)))</f>
        <v>0</v>
      </c>
      <c r="M1861" s="233">
        <f>IF(ISBLANK(INDEX('Policy Characteristics'!G:G,MATCH($C1861,'Policy Characteristics'!$C:$C,0))),"",INDEX('Policy Characteristics'!G:G,MATCH($C1861,'Policy Characteristics'!$C:$C,0)))</f>
        <v>0.4</v>
      </c>
      <c r="N1861" s="233">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28"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41" t="s">
        <v>43</v>
      </c>
      <c r="J1862" s="230"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33">
        <f>IF(ISBLANK(INDEX('Policy Characteristics'!F:F,MATCH($C1862,'Policy Characteristics'!$C:$C,0))),"",INDEX('Policy Characteristics'!F:F,MATCH($C1862,'Policy Characteristics'!$C:$C,0)))</f>
        <v>0</v>
      </c>
      <c r="M1862" s="233">
        <f>IF(ISBLANK(INDEX('Policy Characteristics'!G:G,MATCH($C1862,'Policy Characteristics'!$C:$C,0))),"",INDEX('Policy Characteristics'!G:G,MATCH($C1862,'Policy Characteristics'!$C:$C,0)))</f>
        <v>0.4</v>
      </c>
      <c r="N1862" s="233">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28"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1677</v>
      </c>
      <c r="G1863" s="88"/>
      <c r="H1863" s="15">
        <v>1813</v>
      </c>
      <c r="I1863" s="241" t="s">
        <v>44</v>
      </c>
      <c r="J1863" s="230"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33">
        <f>IF(ISBLANK(INDEX('Policy Characteristics'!F:F,MATCH($C1863,'Policy Characteristics'!$C:$C,0))),"",INDEX('Policy Characteristics'!F:F,MATCH($C1863,'Policy Characteristics'!$C:$C,0)))</f>
        <v>0</v>
      </c>
      <c r="M1863" s="233">
        <f>IF(ISBLANK(INDEX('Policy Characteristics'!G:G,MATCH($C1863,'Policy Characteristics'!$C:$C,0))),"",INDEX('Policy Characteristics'!G:G,MATCH($C1863,'Policy Characteristics'!$C:$C,0)))</f>
        <v>0.4</v>
      </c>
      <c r="N1863" s="233">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28"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1678</v>
      </c>
      <c r="G1864" s="88"/>
      <c r="H1864" s="15">
        <v>1814</v>
      </c>
      <c r="I1864" s="241" t="s">
        <v>44</v>
      </c>
      <c r="J1864" s="230"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33">
        <f>IF(ISBLANK(INDEX('Policy Characteristics'!F:F,MATCH($C1864,'Policy Characteristics'!$C:$C,0))),"",INDEX('Policy Characteristics'!F:F,MATCH($C1864,'Policy Characteristics'!$C:$C,0)))</f>
        <v>0</v>
      </c>
      <c r="M1864" s="233">
        <f>IF(ISBLANK(INDEX('Policy Characteristics'!G:G,MATCH($C1864,'Policy Characteristics'!$C:$C,0))),"",INDEX('Policy Characteristics'!G:G,MATCH($C1864,'Policy Characteristics'!$C:$C,0)))</f>
        <v>0.4</v>
      </c>
      <c r="N1864" s="233">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28"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1679</v>
      </c>
      <c r="G1865" s="88"/>
      <c r="H1865" s="15">
        <v>1815</v>
      </c>
      <c r="I1865" s="241" t="s">
        <v>43</v>
      </c>
      <c r="J1865" s="230"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33">
        <f>IF(ISBLANK(INDEX('Policy Characteristics'!F:F,MATCH($C1865,'Policy Characteristics'!$C:$C,0))),"",INDEX('Policy Characteristics'!F:F,MATCH($C1865,'Policy Characteristics'!$C:$C,0)))</f>
        <v>0</v>
      </c>
      <c r="M1865" s="233">
        <f>IF(ISBLANK(INDEX('Policy Characteristics'!G:G,MATCH($C1865,'Policy Characteristics'!$C:$C,0))),"",INDEX('Policy Characteristics'!G:G,MATCH($C1865,'Policy Characteristics'!$C:$C,0)))</f>
        <v>0.4</v>
      </c>
      <c r="N1865" s="233">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28" t="str">
        <f>IF(ISBLANK(INDEX('Policy Characteristics'!B:B,MATCH($C1866,'Policy Characteristics'!$C:$C,0))),"",INDEX('Policy Characteristics'!B:B,MATCH($C1866,'Policy Characteristics'!$C:$C,0)))</f>
        <v>Capital Cost Reduction</v>
      </c>
      <c r="C1866" s="76" t="str">
        <f t="shared" si="58"/>
        <v>RnD Electricity Capital Cost Perc Reduction</v>
      </c>
      <c r="D1866" s="78" t="s">
        <v>1659</v>
      </c>
      <c r="E1866" s="88"/>
      <c r="F1866" s="78" t="s">
        <v>1680</v>
      </c>
      <c r="G1866" s="88"/>
      <c r="H1866" s="15">
        <v>1816</v>
      </c>
      <c r="I1866" s="241" t="s">
        <v>43</v>
      </c>
      <c r="J1866" s="230"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33">
        <f>IF(ISBLANK(INDEX('Policy Characteristics'!F:F,MATCH($C1866,'Policy Characteristics'!$C:$C,0))),"",INDEX('Policy Characteristics'!F:F,MATCH($C1866,'Policy Characteristics'!$C:$C,0)))</f>
        <v>0</v>
      </c>
      <c r="M1866" s="233">
        <f>IF(ISBLANK(INDEX('Policy Characteristics'!G:G,MATCH($C1866,'Policy Characteristics'!$C:$C,0))),"",INDEX('Policy Characteristics'!G:G,MATCH($C1866,'Policy Characteristics'!$C:$C,0)))</f>
        <v>0.4</v>
      </c>
      <c r="N1866" s="233">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28" t="str">
        <f>IF(ISBLANK(INDEX('Policy Characteristics'!B:B,MATCH($C1867,'Policy Characteristics'!$C:$C,0))),"",INDEX('Policy Characteristics'!B:B,MATCH($C1867,'Policy Characteristics'!$C:$C,0)))</f>
        <v>Capital Cost Reduction</v>
      </c>
      <c r="C1867" s="76" t="str">
        <f t="shared" si="58"/>
        <v>RnD Electricity Capital Cost Perc Reduction</v>
      </c>
      <c r="D1867" s="78" t="s">
        <v>1662</v>
      </c>
      <c r="E1867" s="88"/>
      <c r="F1867" s="78" t="s">
        <v>1681</v>
      </c>
      <c r="G1867" s="88"/>
      <c r="H1867" s="15">
        <v>1817</v>
      </c>
      <c r="I1867" s="241" t="s">
        <v>43</v>
      </c>
      <c r="J1867" s="230"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33">
        <f>IF(ISBLANK(INDEX('Policy Characteristics'!F:F,MATCH($C1867,'Policy Characteristics'!$C:$C,0))),"",INDEX('Policy Characteristics'!F:F,MATCH($C1867,'Policy Characteristics'!$C:$C,0)))</f>
        <v>0</v>
      </c>
      <c r="M1867" s="233">
        <f>IF(ISBLANK(INDEX('Policy Characteristics'!G:G,MATCH($C1867,'Policy Characteristics'!$C:$C,0))),"",INDEX('Policy Characteristics'!G:G,MATCH($C1867,'Policy Characteristics'!$C:$C,0)))</f>
        <v>0.4</v>
      </c>
      <c r="N1867" s="233">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28" t="str">
        <f>IF(ISBLANK(INDEX('Policy Characteristics'!B:B,MATCH($C1868,'Policy Characteristics'!$C:$C,0))),"",INDEX('Policy Characteristics'!B:B,MATCH($C1868,'Policy Characteristics'!$C:$C,0)))</f>
        <v>Capital Cost Reduction</v>
      </c>
      <c r="C1868" s="76" t="str">
        <f t="shared" si="58"/>
        <v>RnD Electricity Capital Cost Perc Reduction</v>
      </c>
      <c r="D1868" s="78" t="s">
        <v>1663</v>
      </c>
      <c r="E1868" s="88"/>
      <c r="F1868" s="78" t="s">
        <v>1682</v>
      </c>
      <c r="G1868" s="88"/>
      <c r="H1868" s="15">
        <v>1818</v>
      </c>
      <c r="I1868" s="241" t="s">
        <v>43</v>
      </c>
      <c r="J1868" s="230"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33">
        <f>IF(ISBLANK(INDEX('Policy Characteristics'!F:F,MATCH($C1868,'Policy Characteristics'!$C:$C,0))),"",INDEX('Policy Characteristics'!F:F,MATCH($C1868,'Policy Characteristics'!$C:$C,0)))</f>
        <v>0</v>
      </c>
      <c r="M1868" s="233">
        <f>IF(ISBLANK(INDEX('Policy Characteristics'!G:G,MATCH($C1868,'Policy Characteristics'!$C:$C,0))),"",INDEX('Policy Characteristics'!G:G,MATCH($C1868,'Policy Characteristics'!$C:$C,0)))</f>
        <v>0.4</v>
      </c>
      <c r="N1868" s="233">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28" t="str">
        <f>IF(ISBLANK(INDEX('Policy Characteristics'!B:B,MATCH($C1869,'Policy Characteristics'!$C:$C,0))),"",INDEX('Policy Characteristics'!B:B,MATCH($C1869,'Policy Characteristics'!$C:$C,0)))</f>
        <v>Capital Cost Reduction</v>
      </c>
      <c r="C1869" s="76" t="str">
        <f t="shared" si="58"/>
        <v>RnD Electricity Capital Cost Perc Reduction</v>
      </c>
      <c r="D1869" s="78" t="s">
        <v>1664</v>
      </c>
      <c r="E1869" s="88"/>
      <c r="F1869" s="78" t="s">
        <v>1683</v>
      </c>
      <c r="G1869" s="88"/>
      <c r="H1869" s="15">
        <v>1819</v>
      </c>
      <c r="I1869" s="241" t="s">
        <v>43</v>
      </c>
      <c r="J1869" s="230"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33">
        <f>IF(ISBLANK(INDEX('Policy Characteristics'!F:F,MATCH($C1869,'Policy Characteristics'!$C:$C,0))),"",INDEX('Policy Characteristics'!F:F,MATCH($C1869,'Policy Characteristics'!$C:$C,0)))</f>
        <v>0</v>
      </c>
      <c r="M1869" s="233">
        <f>IF(ISBLANK(INDEX('Policy Characteristics'!G:G,MATCH($C1869,'Policy Characteristics'!$C:$C,0))),"",INDEX('Policy Characteristics'!G:G,MATCH($C1869,'Policy Characteristics'!$C:$C,0)))</f>
        <v>0.4</v>
      </c>
      <c r="N1869" s="233">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28" t="str">
        <f>IF(ISBLANK(INDEX('Policy Characteristics'!B:B,MATCH($C1870,'Policy Characteristics'!$C:$C,0))),"",INDEX('Policy Characteristics'!B:B,MATCH($C1870,'Policy Characteristics'!$C:$C,0)))</f>
        <v>Capital Cost Reduction</v>
      </c>
      <c r="C1870" s="76" t="str">
        <f t="shared" si="58"/>
        <v>RnD Electricity Capital Cost Perc Reduction</v>
      </c>
      <c r="D1870" s="78" t="s">
        <v>1665</v>
      </c>
      <c r="E1870" s="88"/>
      <c r="F1870" s="78" t="s">
        <v>1684</v>
      </c>
      <c r="G1870" s="88"/>
      <c r="H1870" s="15">
        <v>1820</v>
      </c>
      <c r="I1870" s="241" t="s">
        <v>43</v>
      </c>
      <c r="J1870" s="230"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33">
        <f>IF(ISBLANK(INDEX('Policy Characteristics'!F:F,MATCH($C1870,'Policy Characteristics'!$C:$C,0))),"",INDEX('Policy Characteristics'!F:F,MATCH($C1870,'Policy Characteristics'!$C:$C,0)))</f>
        <v>0</v>
      </c>
      <c r="M1870" s="233">
        <f>IF(ISBLANK(INDEX('Policy Characteristics'!G:G,MATCH($C1870,'Policy Characteristics'!$C:$C,0))),"",INDEX('Policy Characteristics'!G:G,MATCH($C1870,'Policy Characteristics'!$C:$C,0)))</f>
        <v>0.4</v>
      </c>
      <c r="N1870" s="233">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28" t="str">
        <f>IF(ISBLANK(INDEX('Policy Characteristics'!B:B,MATCH($C1871,'Policy Characteristics'!$C:$C,0))),"",INDEX('Policy Characteristics'!B:B,MATCH($C1871,'Policy Characteristics'!$C:$C,0)))</f>
        <v>Capital Cost Reduction</v>
      </c>
      <c r="C1871" s="76" t="str">
        <f t="shared" si="58"/>
        <v>RnD Electricity Capital Cost Perc Reduction</v>
      </c>
      <c r="D1871" s="78" t="s">
        <v>1752</v>
      </c>
      <c r="E1871" s="88"/>
      <c r="F1871" s="78" t="s">
        <v>1754</v>
      </c>
      <c r="G1871" s="88"/>
      <c r="H1871" s="15">
        <v>1821</v>
      </c>
      <c r="I1871" s="241" t="s">
        <v>43</v>
      </c>
      <c r="J1871" s="230"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33">
        <f>IF(ISBLANK(INDEX('Policy Characteristics'!F:F,MATCH($C1871,'Policy Characteristics'!$C:$C,0))),"",INDEX('Policy Characteristics'!F:F,MATCH($C1871,'Policy Characteristics'!$C:$C,0)))</f>
        <v>0</v>
      </c>
      <c r="M1871" s="233">
        <f>IF(ISBLANK(INDEX('Policy Characteristics'!G:G,MATCH($C1871,'Policy Characteristics'!$C:$C,0))),"",INDEX('Policy Characteristics'!G:G,MATCH($C1871,'Policy Characteristics'!$C:$C,0)))</f>
        <v>0.4</v>
      </c>
      <c r="N1871" s="233">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28" t="str">
        <f>IF(ISBLANK(INDEX('Policy Characteristics'!B:B,MATCH($C1872,'Policy Characteristics'!$C:$C,0))),"",INDEX('Policy Characteristics'!B:B,MATCH($C1872,'Policy Characteristics'!$C:$C,0)))</f>
        <v>Capital Cost Reduction</v>
      </c>
      <c r="C1872" s="76" t="str">
        <f t="shared" si="58"/>
        <v>RnD Electricity Capital Cost Perc Reduction</v>
      </c>
      <c r="D1872" s="78" t="s">
        <v>1753</v>
      </c>
      <c r="E1872" s="88"/>
      <c r="F1872" s="78" t="s">
        <v>1755</v>
      </c>
      <c r="G1872" s="88"/>
      <c r="H1872" s="15">
        <v>2245</v>
      </c>
      <c r="I1872" s="241" t="s">
        <v>43</v>
      </c>
      <c r="J1872" s="230"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33">
        <f>IF(ISBLANK(INDEX('Policy Characteristics'!F:F,MATCH($C1872,'Policy Characteristics'!$C:$C,0))),"",INDEX('Policy Characteristics'!F:F,MATCH($C1872,'Policy Characteristics'!$C:$C,0)))</f>
        <v>0</v>
      </c>
      <c r="M1872" s="233">
        <f>IF(ISBLANK(INDEX('Policy Characteristics'!G:G,MATCH($C1872,'Policy Characteristics'!$C:$C,0))),"",INDEX('Policy Characteristics'!G:G,MATCH($C1872,'Policy Characteristics'!$C:$C,0)))</f>
        <v>0.4</v>
      </c>
      <c r="N1872" s="233">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28"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41" t="s">
        <v>43</v>
      </c>
      <c r="J1873" s="230"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33">
        <f>IF(ISBLANK(INDEX('Policy Characteristics'!F:F,MATCH($C1873,'Policy Characteristics'!$C:$C,0))),"",INDEX('Policy Characteristics'!F:F,MATCH($C1873,'Policy Characteristics'!$C:$C,0)))</f>
        <v>0</v>
      </c>
      <c r="M1873" s="233">
        <f>IF(ISBLANK(INDEX('Policy Characteristics'!G:G,MATCH($C1873,'Policy Characteristics'!$C:$C,0))),"",INDEX('Policy Characteristics'!G:G,MATCH($C1873,'Policy Characteristics'!$C:$C,0)))</f>
        <v>0.4</v>
      </c>
      <c r="N1873" s="233">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28"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41" t="s">
        <v>43</v>
      </c>
      <c r="J1874" s="230"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33">
        <f>IF(ISBLANK(INDEX('Policy Characteristics'!F:F,MATCH($C1874,'Policy Characteristics'!$C:$C,0))),"",INDEX('Policy Characteristics'!F:F,MATCH($C1874,'Policy Characteristics'!$C:$C,0)))</f>
        <v>0</v>
      </c>
      <c r="M1874" s="233">
        <f>IF(ISBLANK(INDEX('Policy Characteristics'!G:G,MATCH($C1874,'Policy Characteristics'!$C:$C,0))),"",INDEX('Policy Characteristics'!G:G,MATCH($C1874,'Policy Characteristics'!$C:$C,0)))</f>
        <v>0.4</v>
      </c>
      <c r="N1874" s="233">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28"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41" t="s">
        <v>43</v>
      </c>
      <c r="J1875" s="230"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33">
        <f>IF(ISBLANK(INDEX('Policy Characteristics'!F:F,MATCH($C1875,'Policy Characteristics'!$C:$C,0))),"",INDEX('Policy Characteristics'!F:F,MATCH($C1875,'Policy Characteristics'!$C:$C,0)))</f>
        <v>0</v>
      </c>
      <c r="M1875" s="233">
        <f>IF(ISBLANK(INDEX('Policy Characteristics'!G:G,MATCH($C1875,'Policy Characteristics'!$C:$C,0))),"",INDEX('Policy Characteristics'!G:G,MATCH($C1875,'Policy Characteristics'!$C:$C,0)))</f>
        <v>0.4</v>
      </c>
      <c r="N1875" s="233">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28"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41" t="s">
        <v>43</v>
      </c>
      <c r="J1876" s="230"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33">
        <f>IF(ISBLANK(INDEX('Policy Characteristics'!F:F,MATCH($C1876,'Policy Characteristics'!$C:$C,0))),"",INDEX('Policy Characteristics'!F:F,MATCH($C1876,'Policy Characteristics'!$C:$C,0)))</f>
        <v>0</v>
      </c>
      <c r="M1876" s="233">
        <f>IF(ISBLANK(INDEX('Policy Characteristics'!G:G,MATCH($C1876,'Policy Characteristics'!$C:$C,0))),"",INDEX('Policy Characteristics'!G:G,MATCH($C1876,'Policy Characteristics'!$C:$C,0)))</f>
        <v>0.4</v>
      </c>
      <c r="N1876" s="233">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28"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41" t="s">
        <v>43</v>
      </c>
      <c r="J1877" s="230"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33">
        <f>IF(ISBLANK(INDEX('Policy Characteristics'!F:F,MATCH($C1877,'Policy Characteristics'!$C:$C,0))),"",INDEX('Policy Characteristics'!F:F,MATCH($C1877,'Policy Characteristics'!$C:$C,0)))</f>
        <v>0</v>
      </c>
      <c r="M1877" s="233">
        <f>IF(ISBLANK(INDEX('Policy Characteristics'!G:G,MATCH($C1877,'Policy Characteristics'!$C:$C,0))),"",INDEX('Policy Characteristics'!G:G,MATCH($C1877,'Policy Characteristics'!$C:$C,0)))</f>
        <v>0.4</v>
      </c>
      <c r="N1877" s="233">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28"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41" t="s">
        <v>43</v>
      </c>
      <c r="J1878" s="230"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33">
        <f>IF(ISBLANK(INDEX('Policy Characteristics'!F:F,MATCH($C1878,'Policy Characteristics'!$C:$C,0))),"",INDEX('Policy Characteristics'!F:F,MATCH($C1878,'Policy Characteristics'!$C:$C,0)))</f>
        <v>0</v>
      </c>
      <c r="M1878" s="233">
        <f>IF(ISBLANK(INDEX('Policy Characteristics'!G:G,MATCH($C1878,'Policy Characteristics'!$C:$C,0))),"",INDEX('Policy Characteristics'!G:G,MATCH($C1878,'Policy Characteristics'!$C:$C,0)))</f>
        <v>0.4</v>
      </c>
      <c r="N1878" s="233">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28"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41" t="s">
        <v>43</v>
      </c>
      <c r="J1879" s="230"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33">
        <f>IF(ISBLANK(INDEX('Policy Characteristics'!F:F,MATCH($C1879,'Policy Characteristics'!$C:$C,0))),"",INDEX('Policy Characteristics'!F:F,MATCH($C1879,'Policy Characteristics'!$C:$C,0)))</f>
        <v>0</v>
      </c>
      <c r="M1879" s="233">
        <f>IF(ISBLANK(INDEX('Policy Characteristics'!G:G,MATCH($C1879,'Policy Characteristics'!$C:$C,0))),"",INDEX('Policy Characteristics'!G:G,MATCH($C1879,'Policy Characteristics'!$C:$C,0)))</f>
        <v>0.4</v>
      </c>
      <c r="N1879" s="233">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28"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41" t="s">
        <v>43</v>
      </c>
      <c r="J1880" s="230"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33">
        <f>IF(ISBLANK(INDEX('Policy Characteristics'!F:F,MATCH($C1880,'Policy Characteristics'!$C:$C,0))),"",INDEX('Policy Characteristics'!F:F,MATCH($C1880,'Policy Characteristics'!$C:$C,0)))</f>
        <v>0</v>
      </c>
      <c r="M1880" s="233">
        <f>IF(ISBLANK(INDEX('Policy Characteristics'!G:G,MATCH($C1880,'Policy Characteristics'!$C:$C,0))),"",INDEX('Policy Characteristics'!G:G,MATCH($C1880,'Policy Characteristics'!$C:$C,0)))</f>
        <v>0.4</v>
      </c>
      <c r="N1880" s="233">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28"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41" t="s">
        <v>43</v>
      </c>
      <c r="J1881" s="230"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33">
        <f>IF(ISBLANK(INDEX('Policy Characteristics'!F:F,MATCH($C1881,'Policy Characteristics'!$C:$C,0))),"",INDEX('Policy Characteristics'!F:F,MATCH($C1881,'Policy Characteristics'!$C:$C,0)))</f>
        <v>0</v>
      </c>
      <c r="M1881" s="233">
        <f>IF(ISBLANK(INDEX('Policy Characteristics'!G:G,MATCH($C1881,'Policy Characteristics'!$C:$C,0))),"",INDEX('Policy Characteristics'!G:G,MATCH($C1881,'Policy Characteristics'!$C:$C,0)))</f>
        <v>0.4</v>
      </c>
      <c r="N1881" s="233">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28"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41" t="s">
        <v>43</v>
      </c>
      <c r="J1882" s="230"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33">
        <f>IF(ISBLANK(INDEX('Policy Characteristics'!F:F,MATCH($C1882,'Policy Characteristics'!$C:$C,0))),"",INDEX('Policy Characteristics'!F:F,MATCH($C1882,'Policy Characteristics'!$C:$C,0)))</f>
        <v>0</v>
      </c>
      <c r="M1882" s="233">
        <f>IF(ISBLANK(INDEX('Policy Characteristics'!G:G,MATCH($C1882,'Policy Characteristics'!$C:$C,0))),"",INDEX('Policy Characteristics'!G:G,MATCH($C1882,'Policy Characteristics'!$C:$C,0)))</f>
        <v>0.4</v>
      </c>
      <c r="N1882" s="233">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28"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41" t="s">
        <v>43</v>
      </c>
      <c r="J1883" s="230"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33">
        <f>IF(ISBLANK(INDEX('Policy Characteristics'!F:F,MATCH($C1883,'Policy Characteristics'!$C:$C,0))),"",INDEX('Policy Characteristics'!F:F,MATCH($C1883,'Policy Characteristics'!$C:$C,0)))</f>
        <v>0</v>
      </c>
      <c r="M1883" s="233">
        <f>IF(ISBLANK(INDEX('Policy Characteristics'!G:G,MATCH($C1883,'Policy Characteristics'!$C:$C,0))),"",INDEX('Policy Characteristics'!G:G,MATCH($C1883,'Policy Characteristics'!$C:$C,0)))</f>
        <v>0.4</v>
      </c>
      <c r="N1883" s="233">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28"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41" t="s">
        <v>43</v>
      </c>
      <c r="J1884" s="230"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33">
        <f>IF(ISBLANK(INDEX('Policy Characteristics'!F:F,MATCH($C1884,'Policy Characteristics'!$C:$C,0))),"",INDEX('Policy Characteristics'!F:F,MATCH($C1884,'Policy Characteristics'!$C:$C,0)))</f>
        <v>0</v>
      </c>
      <c r="M1884" s="233">
        <f>IF(ISBLANK(INDEX('Policy Characteristics'!G:G,MATCH($C1884,'Policy Characteristics'!$C:$C,0))),"",INDEX('Policy Characteristics'!G:G,MATCH($C1884,'Policy Characteristics'!$C:$C,0)))</f>
        <v>0.4</v>
      </c>
      <c r="N1884" s="233">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28"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41" t="s">
        <v>43</v>
      </c>
      <c r="J1885" s="230"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33">
        <f>IF(ISBLANK(INDEX('Policy Characteristics'!F:F,MATCH($C1885,'Policy Characteristics'!$C:$C,0))),"",INDEX('Policy Characteristics'!F:F,MATCH($C1885,'Policy Characteristics'!$C:$C,0)))</f>
        <v>0</v>
      </c>
      <c r="M1885" s="233">
        <f>IF(ISBLANK(INDEX('Policy Characteristics'!G:G,MATCH($C1885,'Policy Characteristics'!$C:$C,0))),"",INDEX('Policy Characteristics'!G:G,MATCH($C1885,'Policy Characteristics'!$C:$C,0)))</f>
        <v>0.4</v>
      </c>
      <c r="N1885" s="233">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28"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41" t="s">
        <v>43</v>
      </c>
      <c r="J1886" s="230"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33">
        <f>IF(ISBLANK(INDEX('Policy Characteristics'!F:F,MATCH($C1886,'Policy Characteristics'!$C:$C,0))),"",INDEX('Policy Characteristics'!F:F,MATCH($C1886,'Policy Characteristics'!$C:$C,0)))</f>
        <v>0</v>
      </c>
      <c r="M1886" s="233">
        <f>IF(ISBLANK(INDEX('Policy Characteristics'!G:G,MATCH($C1886,'Policy Characteristics'!$C:$C,0))),"",INDEX('Policy Characteristics'!G:G,MATCH($C1886,'Policy Characteristics'!$C:$C,0)))</f>
        <v>0.4</v>
      </c>
      <c r="N1886" s="233">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28"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41" t="s">
        <v>43</v>
      </c>
      <c r="J1887" s="230"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33">
        <f>IF(ISBLANK(INDEX('Policy Characteristics'!F:F,MATCH($C1887,'Policy Characteristics'!$C:$C,0))),"",INDEX('Policy Characteristics'!F:F,MATCH($C1887,'Policy Characteristics'!$C:$C,0)))</f>
        <v>0</v>
      </c>
      <c r="M1887" s="233">
        <f>IF(ISBLANK(INDEX('Policy Characteristics'!G:G,MATCH($C1887,'Policy Characteristics'!$C:$C,0))),"",INDEX('Policy Characteristics'!G:G,MATCH($C1887,'Policy Characteristics'!$C:$C,0)))</f>
        <v>0.4</v>
      </c>
      <c r="N1887" s="233">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28"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41" t="s">
        <v>43</v>
      </c>
      <c r="J1888" s="230"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33">
        <f>IF(ISBLANK(INDEX('Policy Characteristics'!F:F,MATCH($C1888,'Policy Characteristics'!$C:$C,0))),"",INDEX('Policy Characteristics'!F:F,MATCH($C1888,'Policy Characteristics'!$C:$C,0)))</f>
        <v>0</v>
      </c>
      <c r="M1888" s="233">
        <f>IF(ISBLANK(INDEX('Policy Characteristics'!G:G,MATCH($C1888,'Policy Characteristics'!$C:$C,0))),"",INDEX('Policy Characteristics'!G:G,MATCH($C1888,'Policy Characteristics'!$C:$C,0)))</f>
        <v>0.4</v>
      </c>
      <c r="N1888" s="233">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28"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41" t="s">
        <v>43</v>
      </c>
      <c r="J1889" s="230"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33">
        <f>IF(ISBLANK(INDEX('Policy Characteristics'!F:F,MATCH($C1889,'Policy Characteristics'!$C:$C,0))),"",INDEX('Policy Characteristics'!F:F,MATCH($C1889,'Policy Characteristics'!$C:$C,0)))</f>
        <v>0</v>
      </c>
      <c r="M1889" s="233">
        <f>IF(ISBLANK(INDEX('Policy Characteristics'!G:G,MATCH($C1889,'Policy Characteristics'!$C:$C,0))),"",INDEX('Policy Characteristics'!G:G,MATCH($C1889,'Policy Characteristics'!$C:$C,0)))</f>
        <v>0.4</v>
      </c>
      <c r="N1889" s="233">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28"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41" t="s">
        <v>43</v>
      </c>
      <c r="J1890" s="230"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33">
        <f>IF(ISBLANK(INDEX('Policy Characteristics'!F:F,MATCH($C1890,'Policy Characteristics'!$C:$C,0))),"",INDEX('Policy Characteristics'!F:F,MATCH($C1890,'Policy Characteristics'!$C:$C,0)))</f>
        <v>0</v>
      </c>
      <c r="M1890" s="233">
        <f>IF(ISBLANK(INDEX('Policy Characteristics'!G:G,MATCH($C1890,'Policy Characteristics'!$C:$C,0))),"",INDEX('Policy Characteristics'!G:G,MATCH($C1890,'Policy Characteristics'!$C:$C,0)))</f>
        <v>0.4</v>
      </c>
      <c r="N1890" s="233">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28"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41" t="s">
        <v>43</v>
      </c>
      <c r="J1891" s="230"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33">
        <f>IF(ISBLANK(INDEX('Policy Characteristics'!F:F,MATCH($C1891,'Policy Characteristics'!$C:$C,0))),"",INDEX('Policy Characteristics'!F:F,MATCH($C1891,'Policy Characteristics'!$C:$C,0)))</f>
        <v>0</v>
      </c>
      <c r="M1891" s="233">
        <f>IF(ISBLANK(INDEX('Policy Characteristics'!G:G,MATCH($C1891,'Policy Characteristics'!$C:$C,0))),"",INDEX('Policy Characteristics'!G:G,MATCH($C1891,'Policy Characteristics'!$C:$C,0)))</f>
        <v>0.4</v>
      </c>
      <c r="N1891" s="233">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28"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41" t="s">
        <v>43</v>
      </c>
      <c r="J1892" s="230"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33">
        <f>IF(ISBLANK(INDEX('Policy Characteristics'!F:F,MATCH($C1892,'Policy Characteristics'!$C:$C,0))),"",INDEX('Policy Characteristics'!F:F,MATCH($C1892,'Policy Characteristics'!$C:$C,0)))</f>
        <v>0</v>
      </c>
      <c r="M1892" s="233">
        <f>IF(ISBLANK(INDEX('Policy Characteristics'!G:G,MATCH($C1892,'Policy Characteristics'!$C:$C,0))),"",INDEX('Policy Characteristics'!G:G,MATCH($C1892,'Policy Characteristics'!$C:$C,0)))</f>
        <v>0.4</v>
      </c>
      <c r="N1892" s="233">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28"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41" t="s">
        <v>43</v>
      </c>
      <c r="J1893" s="230"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33">
        <f>IF(ISBLANK(INDEX('Policy Characteristics'!F:F,MATCH($C1893,'Policy Characteristics'!$C:$C,0))),"",INDEX('Policy Characteristics'!F:F,MATCH($C1893,'Policy Characteristics'!$C:$C,0)))</f>
        <v>0</v>
      </c>
      <c r="M1893" s="233">
        <f>IF(ISBLANK(INDEX('Policy Characteristics'!G:G,MATCH($C1893,'Policy Characteristics'!$C:$C,0))),"",INDEX('Policy Characteristics'!G:G,MATCH($C1893,'Policy Characteristics'!$C:$C,0)))</f>
        <v>0.4</v>
      </c>
      <c r="N1893" s="233">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28"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41" t="s">
        <v>43</v>
      </c>
      <c r="J1894" s="230"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33">
        <f>IF(ISBLANK(INDEX('Policy Characteristics'!F:F,MATCH($C1894,'Policy Characteristics'!$C:$C,0))),"",INDEX('Policy Characteristics'!F:F,MATCH($C1894,'Policy Characteristics'!$C:$C,0)))</f>
        <v>0</v>
      </c>
      <c r="M1894" s="233">
        <f>IF(ISBLANK(INDEX('Policy Characteristics'!G:G,MATCH($C1894,'Policy Characteristics'!$C:$C,0))),"",INDEX('Policy Characteristics'!G:G,MATCH($C1894,'Policy Characteristics'!$C:$C,0)))</f>
        <v>0.4</v>
      </c>
      <c r="N1894" s="233">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28"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41" t="s">
        <v>43</v>
      </c>
      <c r="J1895" s="230"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33">
        <f>IF(ISBLANK(INDEX('Policy Characteristics'!F:F,MATCH($C1895,'Policy Characteristics'!$C:$C,0))),"",INDEX('Policy Characteristics'!F:F,MATCH($C1895,'Policy Characteristics'!$C:$C,0)))</f>
        <v>0</v>
      </c>
      <c r="M1895" s="233">
        <f>IF(ISBLANK(INDEX('Policy Characteristics'!G:G,MATCH($C1895,'Policy Characteristics'!$C:$C,0))),"",INDEX('Policy Characteristics'!G:G,MATCH($C1895,'Policy Characteristics'!$C:$C,0)))</f>
        <v>0.4</v>
      </c>
      <c r="N1895" s="233">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28"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41" t="s">
        <v>43</v>
      </c>
      <c r="J1896" s="230"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33">
        <f>IF(ISBLANK(INDEX('Policy Characteristics'!F:F,MATCH($C1896,'Policy Characteristics'!$C:$C,0))),"",INDEX('Policy Characteristics'!F:F,MATCH($C1896,'Policy Characteristics'!$C:$C,0)))</f>
        <v>0</v>
      </c>
      <c r="M1896" s="233">
        <f>IF(ISBLANK(INDEX('Policy Characteristics'!G:G,MATCH($C1896,'Policy Characteristics'!$C:$C,0))),"",INDEX('Policy Characteristics'!G:G,MATCH($C1896,'Policy Characteristics'!$C:$C,0)))</f>
        <v>0.4</v>
      </c>
      <c r="N1896" s="233">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28"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41" t="s">
        <v>43</v>
      </c>
      <c r="J1897" s="230"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33">
        <f>IF(ISBLANK(INDEX('Policy Characteristics'!F:F,MATCH($C1897,'Policy Characteristics'!$C:$C,0))),"",INDEX('Policy Characteristics'!F:F,MATCH($C1897,'Policy Characteristics'!$C:$C,0)))</f>
        <v>0</v>
      </c>
      <c r="M1897" s="233">
        <f>IF(ISBLANK(INDEX('Policy Characteristics'!G:G,MATCH($C1897,'Policy Characteristics'!$C:$C,0))),"",INDEX('Policy Characteristics'!G:G,MATCH($C1897,'Policy Characteristics'!$C:$C,0)))</f>
        <v>0.4</v>
      </c>
      <c r="N1897" s="233">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28"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41" t="s">
        <v>43</v>
      </c>
      <c r="J1898" s="230"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33">
        <f>IF(ISBLANK(INDEX('Policy Characteristics'!F:F,MATCH($C1898,'Policy Characteristics'!$C:$C,0))),"",INDEX('Policy Characteristics'!F:F,MATCH($C1898,'Policy Characteristics'!$C:$C,0)))</f>
        <v>0</v>
      </c>
      <c r="M1898" s="233">
        <f>IF(ISBLANK(INDEX('Policy Characteristics'!G:G,MATCH($C1898,'Policy Characteristics'!$C:$C,0))),"",INDEX('Policy Characteristics'!G:G,MATCH($C1898,'Policy Characteristics'!$C:$C,0)))</f>
        <v>0.4</v>
      </c>
      <c r="N1898" s="233">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28"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41" t="s">
        <v>43</v>
      </c>
      <c r="J1899" s="230"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33">
        <f>IF(ISBLANK(INDEX('Policy Characteristics'!F:F,MATCH($C1899,'Policy Characteristics'!$C:$C,0))),"",INDEX('Policy Characteristics'!F:F,MATCH($C1899,'Policy Characteristics'!$C:$C,0)))</f>
        <v>0</v>
      </c>
      <c r="M1899" s="233">
        <f>IF(ISBLANK(INDEX('Policy Characteristics'!G:G,MATCH($C1899,'Policy Characteristics'!$C:$C,0))),"",INDEX('Policy Characteristics'!G:G,MATCH($C1899,'Policy Characteristics'!$C:$C,0)))</f>
        <v>0.4</v>
      </c>
      <c r="N1899" s="233">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28"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41" t="s">
        <v>43</v>
      </c>
      <c r="J1900" s="230"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33">
        <f>IF(ISBLANK(INDEX('Policy Characteristics'!F:F,MATCH($C1900,'Policy Characteristics'!$C:$C,0))),"",INDEX('Policy Characteristics'!F:F,MATCH($C1900,'Policy Characteristics'!$C:$C,0)))</f>
        <v>0</v>
      </c>
      <c r="M1900" s="233">
        <f>IF(ISBLANK(INDEX('Policy Characteristics'!G:G,MATCH($C1900,'Policy Characteristics'!$C:$C,0))),"",INDEX('Policy Characteristics'!G:G,MATCH($C1900,'Policy Characteristics'!$C:$C,0)))</f>
        <v>0.4</v>
      </c>
      <c r="N1900" s="233">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28"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41" t="s">
        <v>43</v>
      </c>
      <c r="J1901" s="230"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33">
        <f>IF(ISBLANK(INDEX('Policy Characteristics'!F:F,MATCH($C1901,'Policy Characteristics'!$C:$C,0))),"",INDEX('Policy Characteristics'!F:F,MATCH($C1901,'Policy Characteristics'!$C:$C,0)))</f>
        <v>0</v>
      </c>
      <c r="M1901" s="233">
        <f>IF(ISBLANK(INDEX('Policy Characteristics'!G:G,MATCH($C1901,'Policy Characteristics'!$C:$C,0))),"",INDEX('Policy Characteristics'!G:G,MATCH($C1901,'Policy Characteristics'!$C:$C,0)))</f>
        <v>0.4</v>
      </c>
      <c r="N1901" s="233">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28"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41" t="s">
        <v>43</v>
      </c>
      <c r="J1902" s="230"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33">
        <f>IF(ISBLANK(INDEX('Policy Characteristics'!F:F,MATCH($C1902,'Policy Characteristics'!$C:$C,0))),"",INDEX('Policy Characteristics'!F:F,MATCH($C1902,'Policy Characteristics'!$C:$C,0)))</f>
        <v>0</v>
      </c>
      <c r="M1902" s="233">
        <f>IF(ISBLANK(INDEX('Policy Characteristics'!G:G,MATCH($C1902,'Policy Characteristics'!$C:$C,0))),"",INDEX('Policy Characteristics'!G:G,MATCH($C1902,'Policy Characteristics'!$C:$C,0)))</f>
        <v>0.4</v>
      </c>
      <c r="N1902" s="233">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28"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41" t="s">
        <v>43</v>
      </c>
      <c r="J1903" s="230"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33">
        <f>IF(ISBLANK(INDEX('Policy Characteristics'!F:F,MATCH($C1903,'Policy Characteristics'!$C:$C,0))),"",INDEX('Policy Characteristics'!F:F,MATCH($C1903,'Policy Characteristics'!$C:$C,0)))</f>
        <v>0</v>
      </c>
      <c r="M1903" s="233">
        <f>IF(ISBLANK(INDEX('Policy Characteristics'!G:G,MATCH($C1903,'Policy Characteristics'!$C:$C,0))),"",INDEX('Policy Characteristics'!G:G,MATCH($C1903,'Policy Characteristics'!$C:$C,0)))</f>
        <v>0.4</v>
      </c>
      <c r="N1903" s="233">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28"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41" t="s">
        <v>43</v>
      </c>
      <c r="J1904" s="230"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33">
        <f>IF(ISBLANK(INDEX('Policy Characteristics'!F:F,MATCH($C1904,'Policy Characteristics'!$C:$C,0))),"",INDEX('Policy Characteristics'!F:F,MATCH($C1904,'Policy Characteristics'!$C:$C,0)))</f>
        <v>0</v>
      </c>
      <c r="M1904" s="233">
        <f>IF(ISBLANK(INDEX('Policy Characteristics'!G:G,MATCH($C1904,'Policy Characteristics'!$C:$C,0))),"",INDEX('Policy Characteristics'!G:G,MATCH($C1904,'Policy Characteristics'!$C:$C,0)))</f>
        <v>0.4</v>
      </c>
      <c r="N1904" s="233">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25">
      <c r="A1905" s="76" t="str">
        <f>IF(ISBLANK(INDEX('Policy Characteristics'!A:A,MATCH($C1905,'Policy Characteristics'!$C:$C,0))),"",INDEX('Policy Characteristics'!A:A,MATCH($C1905,'Policy Characteristics'!$C:$C,0)))</f>
        <v>Research and Development</v>
      </c>
      <c r="B1905" s="228" t="str">
        <f>IF(ISBLANK(INDEX('Policy Characteristics'!B:B,MATCH($C1905,'Policy Characteristics'!$C:$C,0))),"",INDEX('Policy Characteristics'!B:B,MATCH($C1905,'Policy Characteristics'!$C:$C,0)))</f>
        <v>Direct Air Capture</v>
      </c>
      <c r="C1905" s="143" t="s">
        <v>1042</v>
      </c>
      <c r="D1905" s="78"/>
      <c r="E1905" s="78"/>
      <c r="F1905" s="78"/>
      <c r="G1905" s="78"/>
      <c r="H1905" s="80">
        <v>525</v>
      </c>
      <c r="I1905" s="229" t="s">
        <v>43</v>
      </c>
      <c r="J1905" s="230"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33">
        <f>IF(ISBLANK(INDEX('Policy Characteristics'!F:F,MATCH($C1905,'Policy Characteristics'!$C:$C,0))),"",INDEX('Policy Characteristics'!F:F,MATCH($C1905,'Policy Characteristics'!$C:$C,0)))</f>
        <v>0</v>
      </c>
      <c r="M1905" s="233">
        <f>IF(ISBLANK(INDEX('Policy Characteristics'!G:G,MATCH($C1905,'Policy Characteristics'!$C:$C,0))),"",INDEX('Policy Characteristics'!G:G,MATCH($C1905,'Policy Characteristics'!$C:$C,0)))</f>
        <v>1</v>
      </c>
      <c r="N1905" s="233">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25">
      <c r="A1906" s="76" t="str">
        <f>IF(ISBLANK(INDEX('Policy Characteristics'!A:A,MATCH($C1906,'Policy Characteristics'!$C:$C,0))),"",INDEX('Policy Characteristics'!A:A,MATCH($C1906,'Policy Characteristics'!$C:$C,0)))</f>
        <v>Research and Development</v>
      </c>
      <c r="B1906" s="228" t="str">
        <f>IF(ISBLANK(INDEX('Policy Characteristics'!B:B,MATCH($C1906,'Policy Characteristics'!$C:$C,0))),"",INDEX('Policy Characteristics'!B:B,MATCH($C1906,'Policy Characteristics'!$C:$C,0)))</f>
        <v>Enhanced Rock Weathering</v>
      </c>
      <c r="C1906" s="143" t="s">
        <v>1886</v>
      </c>
      <c r="D1906" s="78"/>
      <c r="E1906" s="78"/>
      <c r="F1906" s="78"/>
      <c r="G1906" s="78"/>
      <c r="H1906" s="80">
        <v>2313</v>
      </c>
      <c r="I1906" s="229" t="s">
        <v>43</v>
      </c>
      <c r="J1906" s="230"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33">
        <f>IF(ISBLANK(INDEX('Policy Characteristics'!F:F,MATCH($C1906,'Policy Characteristics'!$C:$C,0))),"",INDEX('Policy Characteristics'!F:F,MATCH($C1906,'Policy Characteristics'!$C:$C,0)))</f>
        <v>0</v>
      </c>
      <c r="M1906" s="233">
        <f>IF(ISBLANK(INDEX('Policy Characteristics'!G:G,MATCH($C1906,'Policy Characteristics'!$C:$C,0))),"",INDEX('Policy Characteristics'!G:G,MATCH($C1906,'Policy Characteristics'!$C:$C,0)))</f>
        <v>1</v>
      </c>
      <c r="N1906" s="233">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25">
      <c r="A1907" s="76" t="str">
        <f>IF(ISBLANK(INDEX('Policy Characteristics'!A:A,MATCH($C1907,'Policy Characteristics'!$C:$C,0))),"",INDEX('Policy Characteristics'!A:A,MATCH($C1907,'Policy Characteristics'!$C:$C,0)))</f>
        <v>Research and Development</v>
      </c>
      <c r="B1907" s="228"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41" t="s">
        <v>43</v>
      </c>
      <c r="J1907" s="230"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33">
        <f>IF(ISBLANK(INDEX('Policy Characteristics'!F:F,MATCH($C1907,'Policy Characteristics'!$C:$C,0))),"",INDEX('Policy Characteristics'!F:F,MATCH($C1907,'Policy Characteristics'!$C:$C,0)))</f>
        <v>0</v>
      </c>
      <c r="M1907" s="233">
        <f>IF(ISBLANK(INDEX('Policy Characteristics'!G:G,MATCH($C1907,'Policy Characteristics'!$C:$C,0))),"",INDEX('Policy Characteristics'!G:G,MATCH($C1907,'Policy Characteristics'!$C:$C,0)))</f>
        <v>0.4</v>
      </c>
      <c r="N1907" s="233">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25">
      <c r="A1908" s="76" t="str">
        <f>IF(ISBLANK(INDEX('Policy Characteristics'!A:A,MATCH($C1908,'Policy Characteristics'!$C:$C,0))),"",INDEX('Policy Characteristics'!A:A,MATCH($C1908,'Policy Characteristics'!$C:$C,0)))</f>
        <v>Research and Development</v>
      </c>
      <c r="B1908" s="228"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41" t="s">
        <v>43</v>
      </c>
      <c r="J1908" s="230"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33">
        <f>IF(ISBLANK(INDEX('Policy Characteristics'!F:F,MATCH($C1908,'Policy Characteristics'!$C:$C,0))),"",INDEX('Policy Characteristics'!F:F,MATCH($C1908,'Policy Characteristics'!$C:$C,0)))</f>
        <v>0</v>
      </c>
      <c r="M1908" s="233">
        <f>IF(ISBLANK(INDEX('Policy Characteristics'!G:G,MATCH($C1908,'Policy Characteristics'!$C:$C,0))),"",INDEX('Policy Characteristics'!G:G,MATCH($C1908,'Policy Characteristics'!$C:$C,0)))</f>
        <v>0.4</v>
      </c>
      <c r="N1908" s="233">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25">
      <c r="A1909" s="76" t="str">
        <f>IF(ISBLANK(INDEX('Policy Characteristics'!A:A,MATCH($C1909,'Policy Characteristics'!$C:$C,0))),"",INDEX('Policy Characteristics'!A:A,MATCH($C1909,'Policy Characteristics'!$C:$C,0)))</f>
        <v>Research and Development</v>
      </c>
      <c r="B1909" s="228"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41" t="s">
        <v>44</v>
      </c>
      <c r="J1909" s="230"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33">
        <f>IF(ISBLANK(INDEX('Policy Characteristics'!F:F,MATCH($C1909,'Policy Characteristics'!$C:$C,0))),"",INDEX('Policy Characteristics'!F:F,MATCH($C1909,'Policy Characteristics'!$C:$C,0)))</f>
        <v>0</v>
      </c>
      <c r="M1909" s="233">
        <f>IF(ISBLANK(INDEX('Policy Characteristics'!G:G,MATCH($C1909,'Policy Characteristics'!$C:$C,0))),"",INDEX('Policy Characteristics'!G:G,MATCH($C1909,'Policy Characteristics'!$C:$C,0)))</f>
        <v>0.4</v>
      </c>
      <c r="N1909" s="233">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25">
      <c r="A1910" s="76" t="str">
        <f>IF(ISBLANK(INDEX('Policy Characteristics'!A:A,MATCH($C1910,'Policy Characteristics'!$C:$C,0))),"",INDEX('Policy Characteristics'!A:A,MATCH($C1910,'Policy Characteristics'!$C:$C,0)))</f>
        <v>Research and Development</v>
      </c>
      <c r="B1910" s="228"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41" t="s">
        <v>43</v>
      </c>
      <c r="J1910" s="230"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33">
        <f>IF(ISBLANK(INDEX('Policy Characteristics'!F:F,MATCH($C1910,'Policy Characteristics'!$C:$C,0))),"",INDEX('Policy Characteristics'!F:F,MATCH($C1910,'Policy Characteristics'!$C:$C,0)))</f>
        <v>0</v>
      </c>
      <c r="M1910" s="233">
        <f>IF(ISBLANK(INDEX('Policy Characteristics'!G:G,MATCH($C1910,'Policy Characteristics'!$C:$C,0))),"",INDEX('Policy Characteristics'!G:G,MATCH($C1910,'Policy Characteristics'!$C:$C,0)))</f>
        <v>0.4</v>
      </c>
      <c r="N1910" s="233">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25">
      <c r="A1911" s="76" t="str">
        <f>IF(ISBLANK(INDEX('Policy Characteristics'!A:A,MATCH($C1911,'Policy Characteristics'!$C:$C,0))),"",INDEX('Policy Characteristics'!A:A,MATCH($C1911,'Policy Characteristics'!$C:$C,0)))</f>
        <v>Research and Development</v>
      </c>
      <c r="B1911" s="228"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41" t="s">
        <v>43</v>
      </c>
      <c r="J1911" s="230"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33">
        <f>IF(ISBLANK(INDEX('Policy Characteristics'!F:F,MATCH($C1911,'Policy Characteristics'!$C:$C,0))),"",INDEX('Policy Characteristics'!F:F,MATCH($C1911,'Policy Characteristics'!$C:$C,0)))</f>
        <v>0</v>
      </c>
      <c r="M1911" s="233">
        <f>IF(ISBLANK(INDEX('Policy Characteristics'!G:G,MATCH($C1911,'Policy Characteristics'!$C:$C,0))),"",INDEX('Policy Characteristics'!G:G,MATCH($C1911,'Policy Characteristics'!$C:$C,0)))</f>
        <v>0.4</v>
      </c>
      <c r="N1911" s="233">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25">
      <c r="A1912" s="76" t="str">
        <f>IF(ISBLANK(INDEX('Policy Characteristics'!A:A,MATCH($C1912,'Policy Characteristics'!$C:$C,0))),"",INDEX('Policy Characteristics'!A:A,MATCH($C1912,'Policy Characteristics'!$C:$C,0)))</f>
        <v>Research and Development</v>
      </c>
      <c r="B1912" s="228"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41" t="s">
        <v>43</v>
      </c>
      <c r="J1912" s="230"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33">
        <f>IF(ISBLANK(INDEX('Policy Characteristics'!F:F,MATCH($C1912,'Policy Characteristics'!$C:$C,0))),"",INDEX('Policy Characteristics'!F:F,MATCH($C1912,'Policy Characteristics'!$C:$C,0)))</f>
        <v>0</v>
      </c>
      <c r="M1912" s="233">
        <f>IF(ISBLANK(INDEX('Policy Characteristics'!G:G,MATCH($C1912,'Policy Characteristics'!$C:$C,0))),"",INDEX('Policy Characteristics'!G:G,MATCH($C1912,'Policy Characteristics'!$C:$C,0)))</f>
        <v>0.4</v>
      </c>
      <c r="N1912" s="233">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25">
      <c r="A1913" s="76" t="str">
        <f>IF(ISBLANK(INDEX('Policy Characteristics'!A:A,MATCH($C1913,'Policy Characteristics'!$C:$C,0))),"",INDEX('Policy Characteristics'!A:A,MATCH($C1913,'Policy Characteristics'!$C:$C,0)))</f>
        <v>Research and Development</v>
      </c>
      <c r="B1913" s="228"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41" t="s">
        <v>43</v>
      </c>
      <c r="J1913" s="230"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33">
        <f>IF(ISBLANK(INDEX('Policy Characteristics'!F:F,MATCH($C1913,'Policy Characteristics'!$C:$C,0))),"",INDEX('Policy Characteristics'!F:F,MATCH($C1913,'Policy Characteristics'!$C:$C,0)))</f>
        <v>0</v>
      </c>
      <c r="M1913" s="233">
        <f>IF(ISBLANK(INDEX('Policy Characteristics'!G:G,MATCH($C1913,'Policy Characteristics'!$C:$C,0))),"",INDEX('Policy Characteristics'!G:G,MATCH($C1913,'Policy Characteristics'!$C:$C,0)))</f>
        <v>0.4</v>
      </c>
      <c r="N1913" s="233">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25">
      <c r="A1914" s="76" t="str">
        <f>IF(ISBLANK(INDEX('Policy Characteristics'!A:A,MATCH($C1914,'Policy Characteristics'!$C:$C,0))),"",INDEX('Policy Characteristics'!A:A,MATCH($C1914,'Policy Characteristics'!$C:$C,0)))</f>
        <v>Research and Development</v>
      </c>
      <c r="B1914" s="228"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41" t="s">
        <v>43</v>
      </c>
      <c r="J1914" s="230"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33">
        <f>IF(ISBLANK(INDEX('Policy Characteristics'!F:F,MATCH($C1914,'Policy Characteristics'!$C:$C,0))),"",INDEX('Policy Characteristics'!F:F,MATCH($C1914,'Policy Characteristics'!$C:$C,0)))</f>
        <v>0</v>
      </c>
      <c r="M1914" s="233">
        <f>IF(ISBLANK(INDEX('Policy Characteristics'!G:G,MATCH($C1914,'Policy Characteristics'!$C:$C,0))),"",INDEX('Policy Characteristics'!G:G,MATCH($C1914,'Policy Characteristics'!$C:$C,0)))</f>
        <v>0.4</v>
      </c>
      <c r="N1914" s="233">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25">
      <c r="A1915" s="76" t="str">
        <f>IF(ISBLANK(INDEX('Policy Characteristics'!A:A,MATCH($C1915,'Policy Characteristics'!$C:$C,0))),"",INDEX('Policy Characteristics'!A:A,MATCH($C1915,'Policy Characteristics'!$C:$C,0)))</f>
        <v>Research and Development</v>
      </c>
      <c r="B1915" s="228"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1660</v>
      </c>
      <c r="E1915" s="88"/>
      <c r="F1915" s="78" t="s">
        <v>1672</v>
      </c>
      <c r="G1915" s="88"/>
      <c r="H1915" s="15">
        <v>122</v>
      </c>
      <c r="I1915" s="241" t="s">
        <v>43</v>
      </c>
      <c r="J1915" s="230"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33">
        <f>IF(ISBLANK(INDEX('Policy Characteristics'!F:F,MATCH($C1915,'Policy Characteristics'!$C:$C,0))),"",INDEX('Policy Characteristics'!F:F,MATCH($C1915,'Policy Characteristics'!$C:$C,0)))</f>
        <v>0</v>
      </c>
      <c r="M1915" s="233">
        <f>IF(ISBLANK(INDEX('Policy Characteristics'!G:G,MATCH($C1915,'Policy Characteristics'!$C:$C,0))),"",INDEX('Policy Characteristics'!G:G,MATCH($C1915,'Policy Characteristics'!$C:$C,0)))</f>
        <v>0.4</v>
      </c>
      <c r="N1915" s="233">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25">
      <c r="A1916" s="76" t="str">
        <f>IF(ISBLANK(INDEX('Policy Characteristics'!A:A,MATCH($C1916,'Policy Characteristics'!$C:$C,0))),"",INDEX('Policy Characteristics'!A:A,MATCH($C1916,'Policy Characteristics'!$C:$C,0)))</f>
        <v>Research and Development</v>
      </c>
      <c r="B1916" s="228" t="str">
        <f>IF(ISBLANK(INDEX('Policy Characteristics'!B:B,MATCH($C1916,'Policy Characteristics'!$C:$C,0))),"",INDEX('Policy Characteristics'!B:B,MATCH($C1916,'Policy Characteristics'!$C:$C,0)))</f>
        <v>Fuel Use Reduction</v>
      </c>
      <c r="C1916" s="76" t="str">
        <f t="shared" si="62"/>
        <v>RnD Electricity Fuel Use Perc Reduction</v>
      </c>
      <c r="D1916" s="78" t="s">
        <v>1661</v>
      </c>
      <c r="E1916" s="88"/>
      <c r="F1916" s="78" t="s">
        <v>1673</v>
      </c>
      <c r="G1916" s="88"/>
      <c r="H1916" s="15">
        <v>123</v>
      </c>
      <c r="I1916" s="241" t="s">
        <v>43</v>
      </c>
      <c r="J1916" s="230"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33">
        <f>IF(ISBLANK(INDEX('Policy Characteristics'!F:F,MATCH($C1916,'Policy Characteristics'!$C:$C,0))),"",INDEX('Policy Characteristics'!F:F,MATCH($C1916,'Policy Characteristics'!$C:$C,0)))</f>
        <v>0</v>
      </c>
      <c r="M1916" s="233">
        <f>IF(ISBLANK(INDEX('Policy Characteristics'!G:G,MATCH($C1916,'Policy Characteristics'!$C:$C,0))),"",INDEX('Policy Characteristics'!G:G,MATCH($C1916,'Policy Characteristics'!$C:$C,0)))</f>
        <v>0.4</v>
      </c>
      <c r="N1916" s="233">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25">
      <c r="A1917" s="76" t="str">
        <f>IF(ISBLANK(INDEX('Policy Characteristics'!A:A,MATCH($C1917,'Policy Characteristics'!$C:$C,0))),"",INDEX('Policy Characteristics'!A:A,MATCH($C1917,'Policy Characteristics'!$C:$C,0)))</f>
        <v>Research and Development</v>
      </c>
      <c r="B1917" s="228"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1674</v>
      </c>
      <c r="G1917" s="88"/>
      <c r="H1917" s="15">
        <v>751</v>
      </c>
      <c r="I1917" s="241" t="s">
        <v>44</v>
      </c>
      <c r="J1917" s="230"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33">
        <f>IF(ISBLANK(INDEX('Policy Characteristics'!F:F,MATCH($C1917,'Policy Characteristics'!$C:$C,0))),"",INDEX('Policy Characteristics'!F:F,MATCH($C1917,'Policy Characteristics'!$C:$C,0)))</f>
        <v>0</v>
      </c>
      <c r="M1917" s="233">
        <f>IF(ISBLANK(INDEX('Policy Characteristics'!G:G,MATCH($C1917,'Policy Characteristics'!$C:$C,0))),"",INDEX('Policy Characteristics'!G:G,MATCH($C1917,'Policy Characteristics'!$C:$C,0)))</f>
        <v>0.4</v>
      </c>
      <c r="N1917" s="233">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25">
      <c r="A1918" s="76" t="str">
        <f>IF(ISBLANK(INDEX('Policy Characteristics'!A:A,MATCH($C1918,'Policy Characteristics'!$C:$C,0))),"",INDEX('Policy Characteristics'!A:A,MATCH($C1918,'Policy Characteristics'!$C:$C,0)))</f>
        <v>Research and Development</v>
      </c>
      <c r="B1918" s="228"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41" t="s">
        <v>44</v>
      </c>
      <c r="J1918" s="230"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33">
        <f>IF(ISBLANK(INDEX('Policy Characteristics'!F:F,MATCH($C1918,'Policy Characteristics'!$C:$C,0))),"",INDEX('Policy Characteristics'!F:F,MATCH($C1918,'Policy Characteristics'!$C:$C,0)))</f>
        <v>0</v>
      </c>
      <c r="M1918" s="233">
        <f>IF(ISBLANK(INDEX('Policy Characteristics'!G:G,MATCH($C1918,'Policy Characteristics'!$C:$C,0))),"",INDEX('Policy Characteristics'!G:G,MATCH($C1918,'Policy Characteristics'!$C:$C,0)))</f>
        <v>0.4</v>
      </c>
      <c r="N1918" s="233">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25">
      <c r="A1919" s="76" t="str">
        <f>IF(ISBLANK(INDEX('Policy Characteristics'!A:A,MATCH($C1919,'Policy Characteristics'!$C:$C,0))),"",INDEX('Policy Characteristics'!A:A,MATCH($C1919,'Policy Characteristics'!$C:$C,0)))</f>
        <v>Research and Development</v>
      </c>
      <c r="B1919" s="228"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41" t="s">
        <v>44</v>
      </c>
      <c r="J1919" s="230"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33">
        <f>IF(ISBLANK(INDEX('Policy Characteristics'!F:F,MATCH($C1919,'Policy Characteristics'!$C:$C,0))),"",INDEX('Policy Characteristics'!F:F,MATCH($C1919,'Policy Characteristics'!$C:$C,0)))</f>
        <v>0</v>
      </c>
      <c r="M1919" s="233">
        <f>IF(ISBLANK(INDEX('Policy Characteristics'!G:G,MATCH($C1919,'Policy Characteristics'!$C:$C,0))),"",INDEX('Policy Characteristics'!G:G,MATCH($C1919,'Policy Characteristics'!$C:$C,0)))</f>
        <v>0.4</v>
      </c>
      <c r="N1919" s="233">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25">
      <c r="A1920" s="76" t="str">
        <f>IF(ISBLANK(INDEX('Policy Characteristics'!A:A,MATCH($C1920,'Policy Characteristics'!$C:$C,0))),"",INDEX('Policy Characteristics'!A:A,MATCH($C1920,'Policy Characteristics'!$C:$C,0)))</f>
        <v>Research and Development</v>
      </c>
      <c r="B1920" s="228"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41" t="s">
        <v>44</v>
      </c>
      <c r="J1920" s="230"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33">
        <f>IF(ISBLANK(INDEX('Policy Characteristics'!F:F,MATCH($C1920,'Policy Characteristics'!$C:$C,0))),"",INDEX('Policy Characteristics'!F:F,MATCH($C1920,'Policy Characteristics'!$C:$C,0)))</f>
        <v>0</v>
      </c>
      <c r="M1920" s="233">
        <f>IF(ISBLANK(INDEX('Policy Characteristics'!G:G,MATCH($C1920,'Policy Characteristics'!$C:$C,0))),"",INDEX('Policy Characteristics'!G:G,MATCH($C1920,'Policy Characteristics'!$C:$C,0)))</f>
        <v>0.4</v>
      </c>
      <c r="N1920" s="233">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28"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41" t="s">
        <v>44</v>
      </c>
      <c r="J1921" s="230"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33">
        <f>IF(ISBLANK(INDEX('Policy Characteristics'!F:F,MATCH($C1921,'Policy Characteristics'!$C:$C,0))),"",INDEX('Policy Characteristics'!F:F,MATCH($C1921,'Policy Characteristics'!$C:$C,0)))</f>
        <v>0</v>
      </c>
      <c r="M1921" s="233">
        <f>IF(ISBLANK(INDEX('Policy Characteristics'!G:G,MATCH($C1921,'Policy Characteristics'!$C:$C,0))),"",INDEX('Policy Characteristics'!G:G,MATCH($C1921,'Policy Characteristics'!$C:$C,0)))</f>
        <v>0.4</v>
      </c>
      <c r="N1921" s="233">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28"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41" t="s">
        <v>43</v>
      </c>
      <c r="J1922" s="230"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33">
        <f>IF(ISBLANK(INDEX('Policy Characteristics'!F:F,MATCH($C1922,'Policy Characteristics'!$C:$C,0))),"",INDEX('Policy Characteristics'!F:F,MATCH($C1922,'Policy Characteristics'!$C:$C,0)))</f>
        <v>0</v>
      </c>
      <c r="M1922" s="233">
        <f>IF(ISBLANK(INDEX('Policy Characteristics'!G:G,MATCH($C1922,'Policy Characteristics'!$C:$C,0))),"",INDEX('Policy Characteristics'!G:G,MATCH($C1922,'Policy Characteristics'!$C:$C,0)))</f>
        <v>0.4</v>
      </c>
      <c r="N1922" s="233">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28"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1675</v>
      </c>
      <c r="G1923" s="88"/>
      <c r="H1923" s="15">
        <v>181</v>
      </c>
      <c r="I1923" s="241" t="s">
        <v>44</v>
      </c>
      <c r="J1923" s="230"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33">
        <f>IF(ISBLANK(INDEX('Policy Characteristics'!F:F,MATCH($C1923,'Policy Characteristics'!$C:$C,0))),"",INDEX('Policy Characteristics'!F:F,MATCH($C1923,'Policy Characteristics'!$C:$C,0)))</f>
        <v>0</v>
      </c>
      <c r="M1923" s="233">
        <f>IF(ISBLANK(INDEX('Policy Characteristics'!G:G,MATCH($C1923,'Policy Characteristics'!$C:$C,0))),"",INDEX('Policy Characteristics'!G:G,MATCH($C1923,'Policy Characteristics'!$C:$C,0)))</f>
        <v>0.4</v>
      </c>
      <c r="N1923" s="233">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28"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1676</v>
      </c>
      <c r="G1924" s="88"/>
      <c r="H1924" s="15">
        <v>755</v>
      </c>
      <c r="I1924" s="241" t="s">
        <v>43</v>
      </c>
      <c r="J1924" s="230"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33">
        <f>IF(ISBLANK(INDEX('Policy Characteristics'!F:F,MATCH($C1924,'Policy Characteristics'!$C:$C,0))),"",INDEX('Policy Characteristics'!F:F,MATCH($C1924,'Policy Characteristics'!$C:$C,0)))</f>
        <v>0</v>
      </c>
      <c r="M1924" s="233">
        <f>IF(ISBLANK(INDEX('Policy Characteristics'!G:G,MATCH($C1924,'Policy Characteristics'!$C:$C,0))),"",INDEX('Policy Characteristics'!G:G,MATCH($C1924,'Policy Characteristics'!$C:$C,0)))</f>
        <v>0.4</v>
      </c>
      <c r="N1924" s="233">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28"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41" t="s">
        <v>43</v>
      </c>
      <c r="J1925" s="230"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33">
        <f>IF(ISBLANK(INDEX('Policy Characteristics'!F:F,MATCH($C1925,'Policy Characteristics'!$C:$C,0))),"",INDEX('Policy Characteristics'!F:F,MATCH($C1925,'Policy Characteristics'!$C:$C,0)))</f>
        <v>0</v>
      </c>
      <c r="M1925" s="233">
        <f>IF(ISBLANK(INDEX('Policy Characteristics'!G:G,MATCH($C1925,'Policy Characteristics'!$C:$C,0))),"",INDEX('Policy Characteristics'!G:G,MATCH($C1925,'Policy Characteristics'!$C:$C,0)))</f>
        <v>0.4</v>
      </c>
      <c r="N1925" s="233">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28"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41" t="s">
        <v>43</v>
      </c>
      <c r="J1926" s="230"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33">
        <f>IF(ISBLANK(INDEX('Policy Characteristics'!F:F,MATCH($C1926,'Policy Characteristics'!$C:$C,0))),"",INDEX('Policy Characteristics'!F:F,MATCH($C1926,'Policy Characteristics'!$C:$C,0)))</f>
        <v>0</v>
      </c>
      <c r="M1926" s="233">
        <f>IF(ISBLANK(INDEX('Policy Characteristics'!G:G,MATCH($C1926,'Policy Characteristics'!$C:$C,0))),"",INDEX('Policy Characteristics'!G:G,MATCH($C1926,'Policy Characteristics'!$C:$C,0)))</f>
        <v>0.4</v>
      </c>
      <c r="N1926" s="233">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28"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41" t="s">
        <v>44</v>
      </c>
      <c r="J1927" s="230"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33">
        <f>IF(ISBLANK(INDEX('Policy Characteristics'!F:F,MATCH($C1927,'Policy Characteristics'!$C:$C,0))),"",INDEX('Policy Characteristics'!F:F,MATCH($C1927,'Policy Characteristics'!$C:$C,0)))</f>
        <v>0</v>
      </c>
      <c r="M1927" s="233">
        <f>IF(ISBLANK(INDEX('Policy Characteristics'!G:G,MATCH($C1927,'Policy Characteristics'!$C:$C,0))),"",INDEX('Policy Characteristics'!G:G,MATCH($C1927,'Policy Characteristics'!$C:$C,0)))</f>
        <v>0.4</v>
      </c>
      <c r="N1927" s="233">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28"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1677</v>
      </c>
      <c r="G1928" s="88"/>
      <c r="H1928" s="15">
        <v>1825</v>
      </c>
      <c r="I1928" s="241" t="s">
        <v>44</v>
      </c>
      <c r="J1928" s="230"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33">
        <f>IF(ISBLANK(INDEX('Policy Characteristics'!F:F,MATCH($C1928,'Policy Characteristics'!$C:$C,0))),"",INDEX('Policy Characteristics'!F:F,MATCH($C1928,'Policy Characteristics'!$C:$C,0)))</f>
        <v>0</v>
      </c>
      <c r="M1928" s="233">
        <f>IF(ISBLANK(INDEX('Policy Characteristics'!G:G,MATCH($C1928,'Policy Characteristics'!$C:$C,0))),"",INDEX('Policy Characteristics'!G:G,MATCH($C1928,'Policy Characteristics'!$C:$C,0)))</f>
        <v>0.4</v>
      </c>
      <c r="N1928" s="233">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28"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1678</v>
      </c>
      <c r="G1929" s="88"/>
      <c r="H1929" s="15">
        <v>1826</v>
      </c>
      <c r="I1929" s="241" t="s">
        <v>44</v>
      </c>
      <c r="J1929" s="230"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33">
        <f>IF(ISBLANK(INDEX('Policy Characteristics'!F:F,MATCH($C1929,'Policy Characteristics'!$C:$C,0))),"",INDEX('Policy Characteristics'!F:F,MATCH($C1929,'Policy Characteristics'!$C:$C,0)))</f>
        <v>0</v>
      </c>
      <c r="M1929" s="233">
        <f>IF(ISBLANK(INDEX('Policy Characteristics'!G:G,MATCH($C1929,'Policy Characteristics'!$C:$C,0))),"",INDEX('Policy Characteristics'!G:G,MATCH($C1929,'Policy Characteristics'!$C:$C,0)))</f>
        <v>0.4</v>
      </c>
      <c r="N1929" s="233">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28"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1679</v>
      </c>
      <c r="G1930" s="88"/>
      <c r="H1930" s="15">
        <v>1827</v>
      </c>
      <c r="I1930" s="241" t="s">
        <v>43</v>
      </c>
      <c r="J1930" s="230"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33">
        <f>IF(ISBLANK(INDEX('Policy Characteristics'!F:F,MATCH($C1930,'Policy Characteristics'!$C:$C,0))),"",INDEX('Policy Characteristics'!F:F,MATCH($C1930,'Policy Characteristics'!$C:$C,0)))</f>
        <v>0</v>
      </c>
      <c r="M1930" s="233">
        <f>IF(ISBLANK(INDEX('Policy Characteristics'!G:G,MATCH($C1930,'Policy Characteristics'!$C:$C,0))),"",INDEX('Policy Characteristics'!G:G,MATCH($C1930,'Policy Characteristics'!$C:$C,0)))</f>
        <v>0.4</v>
      </c>
      <c r="N1930" s="233">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28" t="str">
        <f>IF(ISBLANK(INDEX('Policy Characteristics'!B:B,MATCH($C1931,'Policy Characteristics'!$C:$C,0))),"",INDEX('Policy Characteristics'!B:B,MATCH($C1931,'Policy Characteristics'!$C:$C,0)))</f>
        <v>Fuel Use Reduction</v>
      </c>
      <c r="C1931" s="76" t="str">
        <f t="shared" si="62"/>
        <v>RnD Electricity Fuel Use Perc Reduction</v>
      </c>
      <c r="D1931" s="78" t="s">
        <v>1659</v>
      </c>
      <c r="E1931" s="88"/>
      <c r="F1931" s="78" t="s">
        <v>1680</v>
      </c>
      <c r="G1931" s="88"/>
      <c r="H1931" s="15">
        <v>1828</v>
      </c>
      <c r="I1931" s="241" t="s">
        <v>43</v>
      </c>
      <c r="J1931" s="230"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33">
        <f>IF(ISBLANK(INDEX('Policy Characteristics'!F:F,MATCH($C1931,'Policy Characteristics'!$C:$C,0))),"",INDEX('Policy Characteristics'!F:F,MATCH($C1931,'Policy Characteristics'!$C:$C,0)))</f>
        <v>0</v>
      </c>
      <c r="M1931" s="233">
        <f>IF(ISBLANK(INDEX('Policy Characteristics'!G:G,MATCH($C1931,'Policy Characteristics'!$C:$C,0))),"",INDEX('Policy Characteristics'!G:G,MATCH($C1931,'Policy Characteristics'!$C:$C,0)))</f>
        <v>0.4</v>
      </c>
      <c r="N1931" s="233">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28" t="str">
        <f>IF(ISBLANK(INDEX('Policy Characteristics'!B:B,MATCH($C1932,'Policy Characteristics'!$C:$C,0))),"",INDEX('Policy Characteristics'!B:B,MATCH($C1932,'Policy Characteristics'!$C:$C,0)))</f>
        <v>Fuel Use Reduction</v>
      </c>
      <c r="C1932" s="76" t="str">
        <f t="shared" si="62"/>
        <v>RnD Electricity Fuel Use Perc Reduction</v>
      </c>
      <c r="D1932" s="78" t="s">
        <v>1662</v>
      </c>
      <c r="E1932" s="88"/>
      <c r="F1932" s="78" t="s">
        <v>1681</v>
      </c>
      <c r="G1932" s="88"/>
      <c r="H1932" s="15">
        <v>1829</v>
      </c>
      <c r="I1932" s="241" t="s">
        <v>43</v>
      </c>
      <c r="J1932" s="230"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33">
        <f>IF(ISBLANK(INDEX('Policy Characteristics'!F:F,MATCH($C1932,'Policy Characteristics'!$C:$C,0))),"",INDEX('Policy Characteristics'!F:F,MATCH($C1932,'Policy Characteristics'!$C:$C,0)))</f>
        <v>0</v>
      </c>
      <c r="M1932" s="233">
        <f>IF(ISBLANK(INDEX('Policy Characteristics'!G:G,MATCH($C1932,'Policy Characteristics'!$C:$C,0))),"",INDEX('Policy Characteristics'!G:G,MATCH($C1932,'Policy Characteristics'!$C:$C,0)))</f>
        <v>0.4</v>
      </c>
      <c r="N1932" s="233">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28" t="str">
        <f>IF(ISBLANK(INDEX('Policy Characteristics'!B:B,MATCH($C1933,'Policy Characteristics'!$C:$C,0))),"",INDEX('Policy Characteristics'!B:B,MATCH($C1933,'Policy Characteristics'!$C:$C,0)))</f>
        <v>Fuel Use Reduction</v>
      </c>
      <c r="C1933" s="76" t="str">
        <f t="shared" si="62"/>
        <v>RnD Electricity Fuel Use Perc Reduction</v>
      </c>
      <c r="D1933" s="78" t="s">
        <v>1663</v>
      </c>
      <c r="E1933" s="88"/>
      <c r="F1933" s="78" t="s">
        <v>1682</v>
      </c>
      <c r="G1933" s="88"/>
      <c r="H1933" s="15">
        <v>1830</v>
      </c>
      <c r="I1933" s="241" t="s">
        <v>43</v>
      </c>
      <c r="J1933" s="230"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33">
        <f>IF(ISBLANK(INDEX('Policy Characteristics'!F:F,MATCH($C1933,'Policy Characteristics'!$C:$C,0))),"",INDEX('Policy Characteristics'!F:F,MATCH($C1933,'Policy Characteristics'!$C:$C,0)))</f>
        <v>0</v>
      </c>
      <c r="M1933" s="233">
        <f>IF(ISBLANK(INDEX('Policy Characteristics'!G:G,MATCH($C1933,'Policy Characteristics'!$C:$C,0))),"",INDEX('Policy Characteristics'!G:G,MATCH($C1933,'Policy Characteristics'!$C:$C,0)))</f>
        <v>0.4</v>
      </c>
      <c r="N1933" s="233">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28" t="str">
        <f>IF(ISBLANK(INDEX('Policy Characteristics'!B:B,MATCH($C1934,'Policy Characteristics'!$C:$C,0))),"",INDEX('Policy Characteristics'!B:B,MATCH($C1934,'Policy Characteristics'!$C:$C,0)))</f>
        <v>Fuel Use Reduction</v>
      </c>
      <c r="C1934" s="76" t="str">
        <f t="shared" si="62"/>
        <v>RnD Electricity Fuel Use Perc Reduction</v>
      </c>
      <c r="D1934" s="78" t="s">
        <v>1664</v>
      </c>
      <c r="E1934" s="88"/>
      <c r="F1934" s="78" t="s">
        <v>1683</v>
      </c>
      <c r="G1934" s="88"/>
      <c r="H1934" s="15">
        <v>1831</v>
      </c>
      <c r="I1934" s="241" t="s">
        <v>43</v>
      </c>
      <c r="J1934" s="230"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33">
        <f>IF(ISBLANK(INDEX('Policy Characteristics'!F:F,MATCH($C1934,'Policy Characteristics'!$C:$C,0))),"",INDEX('Policy Characteristics'!F:F,MATCH($C1934,'Policy Characteristics'!$C:$C,0)))</f>
        <v>0</v>
      </c>
      <c r="M1934" s="233">
        <f>IF(ISBLANK(INDEX('Policy Characteristics'!G:G,MATCH($C1934,'Policy Characteristics'!$C:$C,0))),"",INDEX('Policy Characteristics'!G:G,MATCH($C1934,'Policy Characteristics'!$C:$C,0)))</f>
        <v>0.4</v>
      </c>
      <c r="N1934" s="233">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28" t="str">
        <f>IF(ISBLANK(INDEX('Policy Characteristics'!B:B,MATCH($C1935,'Policy Characteristics'!$C:$C,0))),"",INDEX('Policy Characteristics'!B:B,MATCH($C1935,'Policy Characteristics'!$C:$C,0)))</f>
        <v>Fuel Use Reduction</v>
      </c>
      <c r="C1935" s="76" t="str">
        <f t="shared" si="62"/>
        <v>RnD Electricity Fuel Use Perc Reduction</v>
      </c>
      <c r="D1935" s="78" t="s">
        <v>1665</v>
      </c>
      <c r="E1935" s="88"/>
      <c r="F1935" s="78" t="s">
        <v>1684</v>
      </c>
      <c r="G1935" s="88"/>
      <c r="H1935" s="15">
        <v>1832</v>
      </c>
      <c r="I1935" s="241" t="s">
        <v>43</v>
      </c>
      <c r="J1935" s="230"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33">
        <f>IF(ISBLANK(INDEX('Policy Characteristics'!F:F,MATCH($C1935,'Policy Characteristics'!$C:$C,0))),"",INDEX('Policy Characteristics'!F:F,MATCH($C1935,'Policy Characteristics'!$C:$C,0)))</f>
        <v>0</v>
      </c>
      <c r="M1935" s="233">
        <f>IF(ISBLANK(INDEX('Policy Characteristics'!G:G,MATCH($C1935,'Policy Characteristics'!$C:$C,0))),"",INDEX('Policy Characteristics'!G:G,MATCH($C1935,'Policy Characteristics'!$C:$C,0)))</f>
        <v>0.4</v>
      </c>
      <c r="N1935" s="233">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28" t="str">
        <f>IF(ISBLANK(INDEX('Policy Characteristics'!B:B,MATCH($C1936,'Policy Characteristics'!$C:$C,0))),"",INDEX('Policy Characteristics'!B:B,MATCH($C1936,'Policy Characteristics'!$C:$C,0)))</f>
        <v>Fuel Use Reduction</v>
      </c>
      <c r="C1936" s="76" t="str">
        <f t="shared" si="62"/>
        <v>RnD Electricity Fuel Use Perc Reduction</v>
      </c>
      <c r="D1936" s="78" t="s">
        <v>1752</v>
      </c>
      <c r="E1936" s="88"/>
      <c r="F1936" s="78" t="s">
        <v>1754</v>
      </c>
      <c r="G1936" s="88"/>
      <c r="H1936" s="15">
        <v>1833</v>
      </c>
      <c r="I1936" s="241" t="s">
        <v>43</v>
      </c>
      <c r="J1936" s="230"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33">
        <f>IF(ISBLANK(INDEX('Policy Characteristics'!F:F,MATCH($C1936,'Policy Characteristics'!$C:$C,0))),"",INDEX('Policy Characteristics'!F:F,MATCH($C1936,'Policy Characteristics'!$C:$C,0)))</f>
        <v>0</v>
      </c>
      <c r="M1936" s="233">
        <f>IF(ISBLANK(INDEX('Policy Characteristics'!G:G,MATCH($C1936,'Policy Characteristics'!$C:$C,0))),"",INDEX('Policy Characteristics'!G:G,MATCH($C1936,'Policy Characteristics'!$C:$C,0)))</f>
        <v>0.4</v>
      </c>
      <c r="N1936" s="233">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28" t="str">
        <f>IF(ISBLANK(INDEX('Policy Characteristics'!B:B,MATCH($C1937,'Policy Characteristics'!$C:$C,0))),"",INDEX('Policy Characteristics'!B:B,MATCH($C1937,'Policy Characteristics'!$C:$C,0)))</f>
        <v>Fuel Use Reduction</v>
      </c>
      <c r="C1937" s="76" t="str">
        <f t="shared" si="62"/>
        <v>RnD Electricity Fuel Use Perc Reduction</v>
      </c>
      <c r="D1937" s="78" t="s">
        <v>1753</v>
      </c>
      <c r="E1937" s="88"/>
      <c r="F1937" s="78" t="s">
        <v>1755</v>
      </c>
      <c r="G1937" s="88"/>
      <c r="H1937" s="15">
        <v>2246</v>
      </c>
      <c r="I1937" s="241" t="s">
        <v>43</v>
      </c>
      <c r="J1937" s="230"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33">
        <f>IF(ISBLANK(INDEX('Policy Characteristics'!F:F,MATCH($C1937,'Policy Characteristics'!$C:$C,0))),"",INDEX('Policy Characteristics'!F:F,MATCH($C1937,'Policy Characteristics'!$C:$C,0)))</f>
        <v>0</v>
      </c>
      <c r="M1937" s="233">
        <f>IF(ISBLANK(INDEX('Policy Characteristics'!G:G,MATCH($C1937,'Policy Characteristics'!$C:$C,0))),"",INDEX('Policy Characteristics'!G:G,MATCH($C1937,'Policy Characteristics'!$C:$C,0)))</f>
        <v>0.4</v>
      </c>
      <c r="N1937" s="233">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28"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41" t="s">
        <v>43</v>
      </c>
      <c r="J1938" s="230"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33">
        <f>IF(ISBLANK(INDEX('Policy Characteristics'!F:F,MATCH($C1938,'Policy Characteristics'!$C:$C,0))),"",INDEX('Policy Characteristics'!F:F,MATCH($C1938,'Policy Characteristics'!$C:$C,0)))</f>
        <v>0</v>
      </c>
      <c r="M1938" s="233">
        <f>IF(ISBLANK(INDEX('Policy Characteristics'!G:G,MATCH($C1938,'Policy Characteristics'!$C:$C,0))),"",INDEX('Policy Characteristics'!G:G,MATCH($C1938,'Policy Characteristics'!$C:$C,0)))</f>
        <v>0.4</v>
      </c>
      <c r="N1938" s="233">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28"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41" t="s">
        <v>43</v>
      </c>
      <c r="J1939" s="230"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33">
        <f>IF(ISBLANK(INDEX('Policy Characteristics'!F:F,MATCH($C1939,'Policy Characteristics'!$C:$C,0))),"",INDEX('Policy Characteristics'!F:F,MATCH($C1939,'Policy Characteristics'!$C:$C,0)))</f>
        <v>0</v>
      </c>
      <c r="M1939" s="233">
        <f>IF(ISBLANK(INDEX('Policy Characteristics'!G:G,MATCH($C1939,'Policy Characteristics'!$C:$C,0))),"",INDEX('Policy Characteristics'!G:G,MATCH($C1939,'Policy Characteristics'!$C:$C,0)))</f>
        <v>0.4</v>
      </c>
      <c r="N1939" s="233">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28"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41" t="s">
        <v>43</v>
      </c>
      <c r="J1940" s="230"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33">
        <f>IF(ISBLANK(INDEX('Policy Characteristics'!F:F,MATCH($C1940,'Policy Characteristics'!$C:$C,0))),"",INDEX('Policy Characteristics'!F:F,MATCH($C1940,'Policy Characteristics'!$C:$C,0)))</f>
        <v>0</v>
      </c>
      <c r="M1940" s="233">
        <f>IF(ISBLANK(INDEX('Policy Characteristics'!G:G,MATCH($C1940,'Policy Characteristics'!$C:$C,0))),"",INDEX('Policy Characteristics'!G:G,MATCH($C1940,'Policy Characteristics'!$C:$C,0)))</f>
        <v>0.4</v>
      </c>
      <c r="N1940" s="233">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28"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41" t="s">
        <v>43</v>
      </c>
      <c r="J1941" s="230"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33">
        <f>IF(ISBLANK(INDEX('Policy Characteristics'!F:F,MATCH($C1941,'Policy Characteristics'!$C:$C,0))),"",INDEX('Policy Characteristics'!F:F,MATCH($C1941,'Policy Characteristics'!$C:$C,0)))</f>
        <v>0</v>
      </c>
      <c r="M1941" s="233">
        <f>IF(ISBLANK(INDEX('Policy Characteristics'!G:G,MATCH($C1941,'Policy Characteristics'!$C:$C,0))),"",INDEX('Policy Characteristics'!G:G,MATCH($C1941,'Policy Characteristics'!$C:$C,0)))</f>
        <v>0.4</v>
      </c>
      <c r="N1941" s="233">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28"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41" t="s">
        <v>43</v>
      </c>
      <c r="J1942" s="230"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33">
        <f>IF(ISBLANK(INDEX('Policy Characteristics'!F:F,MATCH($C1942,'Policy Characteristics'!$C:$C,0))),"",INDEX('Policy Characteristics'!F:F,MATCH($C1942,'Policy Characteristics'!$C:$C,0)))</f>
        <v>0</v>
      </c>
      <c r="M1942" s="233">
        <f>IF(ISBLANK(INDEX('Policy Characteristics'!G:G,MATCH($C1942,'Policy Characteristics'!$C:$C,0))),"",INDEX('Policy Characteristics'!G:G,MATCH($C1942,'Policy Characteristics'!$C:$C,0)))</f>
        <v>0.4</v>
      </c>
      <c r="N1942" s="233">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28"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41" t="s">
        <v>43</v>
      </c>
      <c r="J1943" s="230"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33">
        <f>IF(ISBLANK(INDEX('Policy Characteristics'!F:F,MATCH($C1943,'Policy Characteristics'!$C:$C,0))),"",INDEX('Policy Characteristics'!F:F,MATCH($C1943,'Policy Characteristics'!$C:$C,0)))</f>
        <v>0</v>
      </c>
      <c r="M1943" s="233">
        <f>IF(ISBLANK(INDEX('Policy Characteristics'!G:G,MATCH($C1943,'Policy Characteristics'!$C:$C,0))),"",INDEX('Policy Characteristics'!G:G,MATCH($C1943,'Policy Characteristics'!$C:$C,0)))</f>
        <v>0.4</v>
      </c>
      <c r="N1943" s="233">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28"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41" t="s">
        <v>43</v>
      </c>
      <c r="J1944" s="230"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33">
        <f>IF(ISBLANK(INDEX('Policy Characteristics'!F:F,MATCH($C1944,'Policy Characteristics'!$C:$C,0))),"",INDEX('Policy Characteristics'!F:F,MATCH($C1944,'Policy Characteristics'!$C:$C,0)))</f>
        <v>0</v>
      </c>
      <c r="M1944" s="233">
        <f>IF(ISBLANK(INDEX('Policy Characteristics'!G:G,MATCH($C1944,'Policy Characteristics'!$C:$C,0))),"",INDEX('Policy Characteristics'!G:G,MATCH($C1944,'Policy Characteristics'!$C:$C,0)))</f>
        <v>0.4</v>
      </c>
      <c r="N1944" s="233">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28"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41" t="s">
        <v>43</v>
      </c>
      <c r="J1945" s="230"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33">
        <f>IF(ISBLANK(INDEX('Policy Characteristics'!F:F,MATCH($C1945,'Policy Characteristics'!$C:$C,0))),"",INDEX('Policy Characteristics'!F:F,MATCH($C1945,'Policy Characteristics'!$C:$C,0)))</f>
        <v>0</v>
      </c>
      <c r="M1945" s="233">
        <f>IF(ISBLANK(INDEX('Policy Characteristics'!G:G,MATCH($C1945,'Policy Characteristics'!$C:$C,0))),"",INDEX('Policy Characteristics'!G:G,MATCH($C1945,'Policy Characteristics'!$C:$C,0)))</f>
        <v>0.4</v>
      </c>
      <c r="N1945" s="233">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28"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41" t="s">
        <v>43</v>
      </c>
      <c r="J1946" s="230"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33">
        <f>IF(ISBLANK(INDEX('Policy Characteristics'!F:F,MATCH($C1946,'Policy Characteristics'!$C:$C,0))),"",INDEX('Policy Characteristics'!F:F,MATCH($C1946,'Policy Characteristics'!$C:$C,0)))</f>
        <v>0</v>
      </c>
      <c r="M1946" s="233">
        <f>IF(ISBLANK(INDEX('Policy Characteristics'!G:G,MATCH($C1946,'Policy Characteristics'!$C:$C,0))),"",INDEX('Policy Characteristics'!G:G,MATCH($C1946,'Policy Characteristics'!$C:$C,0)))</f>
        <v>0.4</v>
      </c>
      <c r="N1946" s="233">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28"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41" t="s">
        <v>43</v>
      </c>
      <c r="J1947" s="230"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33">
        <f>IF(ISBLANK(INDEX('Policy Characteristics'!F:F,MATCH($C1947,'Policy Characteristics'!$C:$C,0))),"",INDEX('Policy Characteristics'!F:F,MATCH($C1947,'Policy Characteristics'!$C:$C,0)))</f>
        <v>0</v>
      </c>
      <c r="M1947" s="233">
        <f>IF(ISBLANK(INDEX('Policy Characteristics'!G:G,MATCH($C1947,'Policy Characteristics'!$C:$C,0))),"",INDEX('Policy Characteristics'!G:G,MATCH($C1947,'Policy Characteristics'!$C:$C,0)))</f>
        <v>0.4</v>
      </c>
      <c r="N1947" s="233">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28"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41" t="s">
        <v>43</v>
      </c>
      <c r="J1948" s="230"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33">
        <f>IF(ISBLANK(INDEX('Policy Characteristics'!F:F,MATCH($C1948,'Policy Characteristics'!$C:$C,0))),"",INDEX('Policy Characteristics'!F:F,MATCH($C1948,'Policy Characteristics'!$C:$C,0)))</f>
        <v>0</v>
      </c>
      <c r="M1948" s="233">
        <f>IF(ISBLANK(INDEX('Policy Characteristics'!G:G,MATCH($C1948,'Policy Characteristics'!$C:$C,0))),"",INDEX('Policy Characteristics'!G:G,MATCH($C1948,'Policy Characteristics'!$C:$C,0)))</f>
        <v>0.4</v>
      </c>
      <c r="N1948" s="233">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28"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41" t="s">
        <v>43</v>
      </c>
      <c r="J1949" s="230"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33">
        <f>IF(ISBLANK(INDEX('Policy Characteristics'!F:F,MATCH($C1949,'Policy Characteristics'!$C:$C,0))),"",INDEX('Policy Characteristics'!F:F,MATCH($C1949,'Policy Characteristics'!$C:$C,0)))</f>
        <v>0</v>
      </c>
      <c r="M1949" s="233">
        <f>IF(ISBLANK(INDEX('Policy Characteristics'!G:G,MATCH($C1949,'Policy Characteristics'!$C:$C,0))),"",INDEX('Policy Characteristics'!G:G,MATCH($C1949,'Policy Characteristics'!$C:$C,0)))</f>
        <v>0.4</v>
      </c>
      <c r="N1949" s="233">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28"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41" t="s">
        <v>43</v>
      </c>
      <c r="J1950" s="230"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33">
        <f>IF(ISBLANK(INDEX('Policy Characteristics'!F:F,MATCH($C1950,'Policy Characteristics'!$C:$C,0))),"",INDEX('Policy Characteristics'!F:F,MATCH($C1950,'Policy Characteristics'!$C:$C,0)))</f>
        <v>0</v>
      </c>
      <c r="M1950" s="233">
        <f>IF(ISBLANK(INDEX('Policy Characteristics'!G:G,MATCH($C1950,'Policy Characteristics'!$C:$C,0))),"",INDEX('Policy Characteristics'!G:G,MATCH($C1950,'Policy Characteristics'!$C:$C,0)))</f>
        <v>0.4</v>
      </c>
      <c r="N1950" s="233">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28"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41" t="s">
        <v>43</v>
      </c>
      <c r="J1951" s="230"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33">
        <f>IF(ISBLANK(INDEX('Policy Characteristics'!F:F,MATCH($C1951,'Policy Characteristics'!$C:$C,0))),"",INDEX('Policy Characteristics'!F:F,MATCH($C1951,'Policy Characteristics'!$C:$C,0)))</f>
        <v>0</v>
      </c>
      <c r="M1951" s="233">
        <f>IF(ISBLANK(INDEX('Policy Characteristics'!G:G,MATCH($C1951,'Policy Characteristics'!$C:$C,0))),"",INDEX('Policy Characteristics'!G:G,MATCH($C1951,'Policy Characteristics'!$C:$C,0)))</f>
        <v>0.4</v>
      </c>
      <c r="N1951" s="233">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28"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41" t="s">
        <v>43</v>
      </c>
      <c r="J1952" s="230"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33">
        <f>IF(ISBLANK(INDEX('Policy Characteristics'!F:F,MATCH($C1952,'Policy Characteristics'!$C:$C,0))),"",INDEX('Policy Characteristics'!F:F,MATCH($C1952,'Policy Characteristics'!$C:$C,0)))</f>
        <v>0</v>
      </c>
      <c r="M1952" s="233">
        <f>IF(ISBLANK(INDEX('Policy Characteristics'!G:G,MATCH($C1952,'Policy Characteristics'!$C:$C,0))),"",INDEX('Policy Characteristics'!G:G,MATCH($C1952,'Policy Characteristics'!$C:$C,0)))</f>
        <v>0.4</v>
      </c>
      <c r="N1952" s="233">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28"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41" t="s">
        <v>43</v>
      </c>
      <c r="J1953" s="230"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33">
        <f>IF(ISBLANK(INDEX('Policy Characteristics'!F:F,MATCH($C1953,'Policy Characteristics'!$C:$C,0))),"",INDEX('Policy Characteristics'!F:F,MATCH($C1953,'Policy Characteristics'!$C:$C,0)))</f>
        <v>0</v>
      </c>
      <c r="M1953" s="233">
        <f>IF(ISBLANK(INDEX('Policy Characteristics'!G:G,MATCH($C1953,'Policy Characteristics'!$C:$C,0))),"",INDEX('Policy Characteristics'!G:G,MATCH($C1953,'Policy Characteristics'!$C:$C,0)))</f>
        <v>0.4</v>
      </c>
      <c r="N1953" s="233">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28"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41" t="s">
        <v>43</v>
      </c>
      <c r="J1954" s="230"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33">
        <f>IF(ISBLANK(INDEX('Policy Characteristics'!F:F,MATCH($C1954,'Policy Characteristics'!$C:$C,0))),"",INDEX('Policy Characteristics'!F:F,MATCH($C1954,'Policy Characteristics'!$C:$C,0)))</f>
        <v>0</v>
      </c>
      <c r="M1954" s="233">
        <f>IF(ISBLANK(INDEX('Policy Characteristics'!G:G,MATCH($C1954,'Policy Characteristics'!$C:$C,0))),"",INDEX('Policy Characteristics'!G:G,MATCH($C1954,'Policy Characteristics'!$C:$C,0)))</f>
        <v>0.4</v>
      </c>
      <c r="N1954" s="233">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28"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41" t="s">
        <v>43</v>
      </c>
      <c r="J1955" s="230"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33">
        <f>IF(ISBLANK(INDEX('Policy Characteristics'!F:F,MATCH($C1955,'Policy Characteristics'!$C:$C,0))),"",INDEX('Policy Characteristics'!F:F,MATCH($C1955,'Policy Characteristics'!$C:$C,0)))</f>
        <v>0</v>
      </c>
      <c r="M1955" s="233">
        <f>IF(ISBLANK(INDEX('Policy Characteristics'!G:G,MATCH($C1955,'Policy Characteristics'!$C:$C,0))),"",INDEX('Policy Characteristics'!G:G,MATCH($C1955,'Policy Characteristics'!$C:$C,0)))</f>
        <v>0.4</v>
      </c>
      <c r="N1955" s="233">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28"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41" t="s">
        <v>43</v>
      </c>
      <c r="J1956" s="230"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33">
        <f>IF(ISBLANK(INDEX('Policy Characteristics'!F:F,MATCH($C1956,'Policy Characteristics'!$C:$C,0))),"",INDEX('Policy Characteristics'!F:F,MATCH($C1956,'Policy Characteristics'!$C:$C,0)))</f>
        <v>0</v>
      </c>
      <c r="M1956" s="233">
        <f>IF(ISBLANK(INDEX('Policy Characteristics'!G:G,MATCH($C1956,'Policy Characteristics'!$C:$C,0))),"",INDEX('Policy Characteristics'!G:G,MATCH($C1956,'Policy Characteristics'!$C:$C,0)))</f>
        <v>0.4</v>
      </c>
      <c r="N1956" s="233">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28"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41" t="s">
        <v>43</v>
      </c>
      <c r="J1957" s="230"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33">
        <f>IF(ISBLANK(INDEX('Policy Characteristics'!F:F,MATCH($C1957,'Policy Characteristics'!$C:$C,0))),"",INDEX('Policy Characteristics'!F:F,MATCH($C1957,'Policy Characteristics'!$C:$C,0)))</f>
        <v>0</v>
      </c>
      <c r="M1957" s="233">
        <f>IF(ISBLANK(INDEX('Policy Characteristics'!G:G,MATCH($C1957,'Policy Characteristics'!$C:$C,0))),"",INDEX('Policy Characteristics'!G:G,MATCH($C1957,'Policy Characteristics'!$C:$C,0)))</f>
        <v>0.4</v>
      </c>
      <c r="N1957" s="233">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28"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41" t="s">
        <v>43</v>
      </c>
      <c r="J1958" s="230"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33">
        <f>IF(ISBLANK(INDEX('Policy Characteristics'!F:F,MATCH($C1958,'Policy Characteristics'!$C:$C,0))),"",INDEX('Policy Characteristics'!F:F,MATCH($C1958,'Policy Characteristics'!$C:$C,0)))</f>
        <v>0</v>
      </c>
      <c r="M1958" s="233">
        <f>IF(ISBLANK(INDEX('Policy Characteristics'!G:G,MATCH($C1958,'Policy Characteristics'!$C:$C,0))),"",INDEX('Policy Characteristics'!G:G,MATCH($C1958,'Policy Characteristics'!$C:$C,0)))</f>
        <v>0.4</v>
      </c>
      <c r="N1958" s="233">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28"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41" t="s">
        <v>43</v>
      </c>
      <c r="J1959" s="230"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33">
        <f>IF(ISBLANK(INDEX('Policy Characteristics'!F:F,MATCH($C1959,'Policy Characteristics'!$C:$C,0))),"",INDEX('Policy Characteristics'!F:F,MATCH($C1959,'Policy Characteristics'!$C:$C,0)))</f>
        <v>0</v>
      </c>
      <c r="M1959" s="233">
        <f>IF(ISBLANK(INDEX('Policy Characteristics'!G:G,MATCH($C1959,'Policy Characteristics'!$C:$C,0))),"",INDEX('Policy Characteristics'!G:G,MATCH($C1959,'Policy Characteristics'!$C:$C,0)))</f>
        <v>0.4</v>
      </c>
      <c r="N1959" s="233">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28"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41" t="s">
        <v>43</v>
      </c>
      <c r="J1960" s="230"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33">
        <f>IF(ISBLANK(INDEX('Policy Characteristics'!F:F,MATCH($C1960,'Policy Characteristics'!$C:$C,0))),"",INDEX('Policy Characteristics'!F:F,MATCH($C1960,'Policy Characteristics'!$C:$C,0)))</f>
        <v>0</v>
      </c>
      <c r="M1960" s="233">
        <f>IF(ISBLANK(INDEX('Policy Characteristics'!G:G,MATCH($C1960,'Policy Characteristics'!$C:$C,0))),"",INDEX('Policy Characteristics'!G:G,MATCH($C1960,'Policy Characteristics'!$C:$C,0)))</f>
        <v>0.4</v>
      </c>
      <c r="N1960" s="233">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28"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41" t="s">
        <v>43</v>
      </c>
      <c r="J1961" s="230"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33">
        <f>IF(ISBLANK(INDEX('Policy Characteristics'!F:F,MATCH($C1961,'Policy Characteristics'!$C:$C,0))),"",INDEX('Policy Characteristics'!F:F,MATCH($C1961,'Policy Characteristics'!$C:$C,0)))</f>
        <v>0</v>
      </c>
      <c r="M1961" s="233">
        <f>IF(ISBLANK(INDEX('Policy Characteristics'!G:G,MATCH($C1961,'Policy Characteristics'!$C:$C,0))),"",INDEX('Policy Characteristics'!G:G,MATCH($C1961,'Policy Characteristics'!$C:$C,0)))</f>
        <v>0.4</v>
      </c>
      <c r="N1961" s="233">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28"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41" t="s">
        <v>43</v>
      </c>
      <c r="J1962" s="230"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33">
        <f>IF(ISBLANK(INDEX('Policy Characteristics'!F:F,MATCH($C1962,'Policy Characteristics'!$C:$C,0))),"",INDEX('Policy Characteristics'!F:F,MATCH($C1962,'Policy Characteristics'!$C:$C,0)))</f>
        <v>0</v>
      </c>
      <c r="M1962" s="233">
        <f>IF(ISBLANK(INDEX('Policy Characteristics'!G:G,MATCH($C1962,'Policy Characteristics'!$C:$C,0))),"",INDEX('Policy Characteristics'!G:G,MATCH($C1962,'Policy Characteristics'!$C:$C,0)))</f>
        <v>0.4</v>
      </c>
      <c r="N1962" s="233">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28"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41" t="s">
        <v>43</v>
      </c>
      <c r="J1963" s="230"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33">
        <f>IF(ISBLANK(INDEX('Policy Characteristics'!F:F,MATCH($C1963,'Policy Characteristics'!$C:$C,0))),"",INDEX('Policy Characteristics'!F:F,MATCH($C1963,'Policy Characteristics'!$C:$C,0)))</f>
        <v>0</v>
      </c>
      <c r="M1963" s="233">
        <f>IF(ISBLANK(INDEX('Policy Characteristics'!G:G,MATCH($C1963,'Policy Characteristics'!$C:$C,0))),"",INDEX('Policy Characteristics'!G:G,MATCH($C1963,'Policy Characteristics'!$C:$C,0)))</f>
        <v>0.4</v>
      </c>
      <c r="N1963" s="233">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28"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41" t="s">
        <v>43</v>
      </c>
      <c r="J1964" s="230"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33">
        <f>IF(ISBLANK(INDEX('Policy Characteristics'!F:F,MATCH($C1964,'Policy Characteristics'!$C:$C,0))),"",INDEX('Policy Characteristics'!F:F,MATCH($C1964,'Policy Characteristics'!$C:$C,0)))</f>
        <v>0</v>
      </c>
      <c r="M1964" s="233">
        <f>IF(ISBLANK(INDEX('Policy Characteristics'!G:G,MATCH($C1964,'Policy Characteristics'!$C:$C,0))),"",INDEX('Policy Characteristics'!G:G,MATCH($C1964,'Policy Characteristics'!$C:$C,0)))</f>
        <v>0.4</v>
      </c>
      <c r="N1964" s="233">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28"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41" t="s">
        <v>43</v>
      </c>
      <c r="J1965" s="230"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33">
        <f>IF(ISBLANK(INDEX('Policy Characteristics'!F:F,MATCH($C1965,'Policy Characteristics'!$C:$C,0))),"",INDEX('Policy Characteristics'!F:F,MATCH($C1965,'Policy Characteristics'!$C:$C,0)))</f>
        <v>0</v>
      </c>
      <c r="M1965" s="233">
        <f>IF(ISBLANK(INDEX('Policy Characteristics'!G:G,MATCH($C1965,'Policy Characteristics'!$C:$C,0))),"",INDEX('Policy Characteristics'!G:G,MATCH($C1965,'Policy Characteristics'!$C:$C,0)))</f>
        <v>0.4</v>
      </c>
      <c r="N1965" s="233">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28"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41" t="s">
        <v>43</v>
      </c>
      <c r="J1966" s="230"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33">
        <f>IF(ISBLANK(INDEX('Policy Characteristics'!F:F,MATCH($C1966,'Policy Characteristics'!$C:$C,0))),"",INDEX('Policy Characteristics'!F:F,MATCH($C1966,'Policy Characteristics'!$C:$C,0)))</f>
        <v>0</v>
      </c>
      <c r="M1966" s="233">
        <f>IF(ISBLANK(INDEX('Policy Characteristics'!G:G,MATCH($C1966,'Policy Characteristics'!$C:$C,0))),"",INDEX('Policy Characteristics'!G:G,MATCH($C1966,'Policy Characteristics'!$C:$C,0)))</f>
        <v>0.4</v>
      </c>
      <c r="N1966" s="233">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28"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41" t="s">
        <v>43</v>
      </c>
      <c r="J1967" s="230"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33">
        <f>IF(ISBLANK(INDEX('Policy Characteristics'!F:F,MATCH($C1967,'Policy Characteristics'!$C:$C,0))),"",INDEX('Policy Characteristics'!F:F,MATCH($C1967,'Policy Characteristics'!$C:$C,0)))</f>
        <v>0</v>
      </c>
      <c r="M1967" s="233">
        <f>IF(ISBLANK(INDEX('Policy Characteristics'!G:G,MATCH($C1967,'Policy Characteristics'!$C:$C,0))),"",INDEX('Policy Characteristics'!G:G,MATCH($C1967,'Policy Characteristics'!$C:$C,0)))</f>
        <v>0.4</v>
      </c>
      <c r="N1967" s="233">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28"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41" t="s">
        <v>43</v>
      </c>
      <c r="J1968" s="230"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33">
        <f>IF(ISBLANK(INDEX('Policy Characteristics'!F:F,MATCH($C1968,'Policy Characteristics'!$C:$C,0))),"",INDEX('Policy Characteristics'!F:F,MATCH($C1968,'Policy Characteristics'!$C:$C,0)))</f>
        <v>0</v>
      </c>
      <c r="M1968" s="233">
        <f>IF(ISBLANK(INDEX('Policy Characteristics'!G:G,MATCH($C1968,'Policy Characteristics'!$C:$C,0))),"",INDEX('Policy Characteristics'!G:G,MATCH($C1968,'Policy Characteristics'!$C:$C,0)))</f>
        <v>0.4</v>
      </c>
      <c r="N1968" s="233">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28"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41" t="s">
        <v>43</v>
      </c>
      <c r="J1969" s="230"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33">
        <f>IF(ISBLANK(INDEX('Policy Characteristics'!F:F,MATCH($C1969,'Policy Characteristics'!$C:$C,0))),"",INDEX('Policy Characteristics'!F:F,MATCH($C1969,'Policy Characteristics'!$C:$C,0)))</f>
        <v>0</v>
      </c>
      <c r="M1969" s="233">
        <f>IF(ISBLANK(INDEX('Policy Characteristics'!G:G,MATCH($C1969,'Policy Characteristics'!$C:$C,0))),"",INDEX('Policy Characteristics'!G:G,MATCH($C1969,'Policy Characteristics'!$C:$C,0)))</f>
        <v>0.4</v>
      </c>
      <c r="N1969" s="233">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28" t="str">
        <f>IF(ISBLANK(INDEX('Policy Characteristics'!B:B,MATCH($C1970,'Policy Characteristics'!$C:$C,0))),"",INDEX('Policy Characteristics'!B:B,MATCH($C1970,'Policy Characteristics'!$C:$C,0)))</f>
        <v>Carbon Tax Revenue</v>
      </c>
      <c r="C1970" t="s">
        <v>1191</v>
      </c>
      <c r="D1970" t="s">
        <v>1199</v>
      </c>
      <c r="F1970" t="s">
        <v>1204</v>
      </c>
      <c r="H1970" s="15">
        <v>545</v>
      </c>
      <c r="I1970" s="232" t="s">
        <v>43</v>
      </c>
      <c r="J1970" s="230"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28"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28" t="str">
        <f t="shared" ref="I1971:I1974" si="66">I$1970</f>
        <v>Yes</v>
      </c>
      <c r="J1971" s="230"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28"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28" t="str">
        <f t="shared" si="66"/>
        <v>Yes</v>
      </c>
      <c r="J1972" s="230"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28"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28" t="str">
        <f t="shared" si="66"/>
        <v>Yes</v>
      </c>
      <c r="J1973" s="230"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28"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28" t="str">
        <f t="shared" si="66"/>
        <v>Yes</v>
      </c>
      <c r="J1974" s="230"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28" t="str">
        <f>IF(ISBLANK(INDEX('Policy Characteristics'!B:B,MATCH($C1975,'Policy Characteristics'!$C:$C,0))),"",INDEX('Policy Characteristics'!B:B,MATCH($C1975,'Policy Characteristics'!$C:$C,0)))</f>
        <v>Fuel Tax Revenue</v>
      </c>
      <c r="C1975" t="s">
        <v>1192</v>
      </c>
      <c r="D1975" t="s">
        <v>1199</v>
      </c>
      <c r="F1975" t="s">
        <v>1204</v>
      </c>
      <c r="H1975" s="15">
        <v>550</v>
      </c>
      <c r="I1975" s="232" t="s">
        <v>43</v>
      </c>
      <c r="J1975" s="230"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28"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28" t="str">
        <f t="shared" ref="I1976:I1979" si="68">I$1975</f>
        <v>Yes</v>
      </c>
      <c r="J1976" s="230"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28"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28" t="str">
        <f t="shared" si="68"/>
        <v>Yes</v>
      </c>
      <c r="J1977" s="230"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28"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28" t="str">
        <f t="shared" si="68"/>
        <v>Yes</v>
      </c>
      <c r="J1978" s="230"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28"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28" t="str">
        <f t="shared" si="68"/>
        <v>Yes</v>
      </c>
      <c r="J1979" s="230"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28" t="str">
        <f>IF(ISBLANK(INDEX('Policy Characteristics'!B:B,MATCH($C1980,'Policy Characteristics'!$C:$C,0))),"",INDEX('Policy Characteristics'!B:B,MATCH($C1980,'Policy Characteristics'!$C:$C,0)))</f>
        <v>Vehicle Subsidy</v>
      </c>
      <c r="C1980" t="s">
        <v>1790</v>
      </c>
      <c r="D1980" t="s">
        <v>1199</v>
      </c>
      <c r="F1980" t="s">
        <v>1204</v>
      </c>
      <c r="H1980" s="15">
        <v>555</v>
      </c>
      <c r="I1980" s="232" t="s">
        <v>43</v>
      </c>
      <c r="J1980" s="230"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28"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28" t="str">
        <f t="shared" ref="I1981:I1989" si="70">I$1980</f>
        <v>Yes</v>
      </c>
      <c r="J1981" s="230"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28"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28" t="str">
        <f t="shared" si="70"/>
        <v>Yes</v>
      </c>
      <c r="J1982" s="230"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28"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28" t="str">
        <f t="shared" si="70"/>
        <v>Yes</v>
      </c>
      <c r="J1983" s="230"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28"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28" t="str">
        <f t="shared" si="70"/>
        <v>Yes</v>
      </c>
      <c r="J1984" s="230"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28" t="str">
        <f>IF(ISBLANK(INDEX('Policy Characteristics'!B:B,MATCH($C1985,'Policy Characteristics'!$C:$C,0))),"",INDEX('Policy Characteristics'!B:B,MATCH($C1985,'Policy Characteristics'!$C:$C,0)))</f>
        <v>Battery Production Subsidy</v>
      </c>
      <c r="C1985" t="s">
        <v>2596</v>
      </c>
      <c r="D1985" t="s">
        <v>1199</v>
      </c>
      <c r="F1985" t="s">
        <v>1204</v>
      </c>
      <c r="H1985" s="15">
        <v>2247</v>
      </c>
      <c r="I1985" s="232" t="s">
        <v>43</v>
      </c>
      <c r="J1985" s="230"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28"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28" t="str">
        <f t="shared" si="70"/>
        <v>Yes</v>
      </c>
      <c r="J1986" s="230"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28"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28" t="str">
        <f t="shared" si="70"/>
        <v>Yes</v>
      </c>
      <c r="J1987" s="230"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28"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28" t="str">
        <f t="shared" si="70"/>
        <v>Yes</v>
      </c>
      <c r="J1988" s="230"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28"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28" t="str">
        <f t="shared" si="70"/>
        <v>Yes</v>
      </c>
      <c r="J1989" s="230"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28" t="str">
        <f>IF(ISBLANK(INDEX('Policy Characteristics'!B:B,MATCH($C1990,'Policy Characteristics'!$C:$C,0))),"",INDEX('Policy Characteristics'!B:B,MATCH($C1990,'Policy Characteristics'!$C:$C,0)))</f>
        <v>Electricity Generation Subsidy</v>
      </c>
      <c r="C1990" t="s">
        <v>1193</v>
      </c>
      <c r="D1990" t="s">
        <v>1199</v>
      </c>
      <c r="F1990" t="s">
        <v>1204</v>
      </c>
      <c r="H1990" s="15">
        <v>560</v>
      </c>
      <c r="I1990" s="232" t="s">
        <v>43</v>
      </c>
      <c r="J1990" s="230"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28"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28" t="str">
        <f t="shared" ref="I1991:I1994" si="73">I$1990</f>
        <v>Yes</v>
      </c>
      <c r="J1991" s="230"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28"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28" t="str">
        <f t="shared" si="73"/>
        <v>Yes</v>
      </c>
      <c r="J1992" s="230"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28"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28" t="str">
        <f t="shared" si="73"/>
        <v>Yes</v>
      </c>
      <c r="J1993" s="230"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28"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28" t="str">
        <f t="shared" si="73"/>
        <v>Yes</v>
      </c>
      <c r="J1994" s="230"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28"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32" t="s">
        <v>43</v>
      </c>
      <c r="J1995" s="230"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28"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28" t="str">
        <f t="shared" ref="I1996:I1999" si="75">I$1995</f>
        <v>Yes</v>
      </c>
      <c r="J1996" s="230"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28"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28" t="str">
        <f t="shared" si="75"/>
        <v>Yes</v>
      </c>
      <c r="J1997" s="230"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28"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28" t="str">
        <f t="shared" si="75"/>
        <v>Yes</v>
      </c>
      <c r="J1998" s="230"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28"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28" t="str">
        <f t="shared" si="75"/>
        <v>Yes</v>
      </c>
      <c r="J1999" s="230"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28" t="str">
        <f>IF(ISBLANK(INDEX('Policy Characteristics'!B:B,MATCH($C2000,'Policy Characteristics'!$C:$C,0))),"",INDEX('Policy Characteristics'!B:B,MATCH($C2000,'Policy Characteristics'!$C:$C,0)))</f>
        <v>Distributed Solar Subsidy</v>
      </c>
      <c r="C2000" t="s">
        <v>1195</v>
      </c>
      <c r="D2000" t="s">
        <v>1199</v>
      </c>
      <c r="F2000" t="s">
        <v>1204</v>
      </c>
      <c r="H2000" s="15">
        <v>570</v>
      </c>
      <c r="I2000" s="232" t="s">
        <v>43</v>
      </c>
      <c r="J2000" s="230"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28"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28" t="str">
        <f t="shared" ref="I2001:I2004" si="77">I$2000</f>
        <v>Yes</v>
      </c>
      <c r="J2001" s="230"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28"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28" t="str">
        <f t="shared" si="77"/>
        <v>Yes</v>
      </c>
      <c r="J2002" s="230"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28"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28" t="str">
        <f t="shared" si="77"/>
        <v>Yes</v>
      </c>
      <c r="J2003" s="230"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28"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28" t="str">
        <f t="shared" si="77"/>
        <v>Yes</v>
      </c>
      <c r="J2004" s="230"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28" t="str">
        <f>IF(ISBLANK(INDEX('Policy Characteristics'!B:B,MATCH($C2005,'Policy Characteristics'!$C:$C,0))),"",INDEX('Policy Characteristics'!B:B,MATCH($C2005,'Policy Characteristics'!$C:$C,0)))</f>
        <v>Fuel Subsidy</v>
      </c>
      <c r="C2005" t="s">
        <v>1196</v>
      </c>
      <c r="D2005" t="s">
        <v>1199</v>
      </c>
      <c r="F2005" t="s">
        <v>1204</v>
      </c>
      <c r="H2005" s="15">
        <v>575</v>
      </c>
      <c r="I2005" s="232" t="s">
        <v>43</v>
      </c>
      <c r="J2005" s="230"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28"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28" t="str">
        <f t="shared" ref="I2006:I2014" si="79">I$2005</f>
        <v>Yes</v>
      </c>
      <c r="J2006" s="230"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28"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28" t="str">
        <f t="shared" si="79"/>
        <v>Yes</v>
      </c>
      <c r="J2007" s="230"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28"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28" t="str">
        <f t="shared" si="79"/>
        <v>Yes</v>
      </c>
      <c r="J2008" s="230"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28"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28" t="str">
        <f t="shared" si="79"/>
        <v>Yes</v>
      </c>
      <c r="J2009" s="230"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28" t="str">
        <f>IF(ISBLANK(INDEX('Policy Characteristics'!B:B,MATCH($C2010,'Policy Characteristics'!$C:$C,0))),"",INDEX('Policy Characteristics'!B:B,MATCH($C2010,'Policy Characteristics'!$C:$C,0)))</f>
        <v>CCS Subsidy</v>
      </c>
      <c r="C2010" t="s">
        <v>1792</v>
      </c>
      <c r="D2010" t="s">
        <v>1199</v>
      </c>
      <c r="F2010" t="s">
        <v>1204</v>
      </c>
      <c r="H2010" s="15">
        <v>2252</v>
      </c>
      <c r="I2010" s="232" t="s">
        <v>43</v>
      </c>
      <c r="J2010" s="230"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28"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28" t="str">
        <f t="shared" si="79"/>
        <v>Yes</v>
      </c>
      <c r="J2011" s="230"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28"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28" t="str">
        <f t="shared" si="79"/>
        <v>Yes</v>
      </c>
      <c r="J2012" s="230"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28"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28" t="str">
        <f t="shared" si="79"/>
        <v>Yes</v>
      </c>
      <c r="J2013" s="230"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28"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28" t="str">
        <f t="shared" si="79"/>
        <v>Yes</v>
      </c>
      <c r="J2014" s="230"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28" t="str">
        <f>IF(ISBLANK(INDEX('Policy Characteristics'!B:B,MATCH($C2015,'Policy Characteristics'!$C:$C,0))),"",INDEX('Policy Characteristics'!B:B,MATCH($C2015,'Policy Characteristics'!$C:$C,0)))</f>
        <v>National Debt Interest</v>
      </c>
      <c r="C2015" t="s">
        <v>1197</v>
      </c>
      <c r="D2015" t="s">
        <v>1199</v>
      </c>
      <c r="F2015" t="s">
        <v>1204</v>
      </c>
      <c r="H2015" s="15">
        <v>580</v>
      </c>
      <c r="I2015" s="232" t="s">
        <v>43</v>
      </c>
      <c r="J2015" s="230"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28"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28" t="str">
        <f t="shared" ref="I2016:I2019" si="82">I$2015</f>
        <v>Yes</v>
      </c>
      <c r="J2016" s="230"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28"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28" t="str">
        <f t="shared" si="82"/>
        <v>Yes</v>
      </c>
      <c r="J2017" s="230"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28"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28" t="str">
        <f t="shared" si="82"/>
        <v>Yes</v>
      </c>
      <c r="J2018" s="230"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28"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28" t="str">
        <f t="shared" si="82"/>
        <v>Yes</v>
      </c>
      <c r="J2019" s="230"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28" t="str">
        <f>IF(ISBLANK(INDEX('Policy Characteristics'!B:B,MATCH($C2020,'Policy Characteristics'!$C:$C,0))),"",INDEX('Policy Characteristics'!B:B,MATCH($C2020,'Policy Characteristics'!$C:$C,0)))</f>
        <v>Remaining Government Cash Flows</v>
      </c>
      <c r="C2020" t="s">
        <v>1198</v>
      </c>
      <c r="D2020" t="s">
        <v>1199</v>
      </c>
      <c r="F2020" t="s">
        <v>1204</v>
      </c>
      <c r="H2020" s="15">
        <v>585</v>
      </c>
      <c r="I2020" s="232" t="s">
        <v>43</v>
      </c>
      <c r="J2020" s="230"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28"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28" t="str">
        <f t="shared" ref="I2021:I2024" si="84">I$2020</f>
        <v>Yes</v>
      </c>
      <c r="J2021" s="230"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28"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28" t="str">
        <f t="shared" si="84"/>
        <v>Yes</v>
      </c>
      <c r="J2022" s="230"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28"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28" t="str">
        <f t="shared" si="84"/>
        <v>Yes</v>
      </c>
      <c r="J2023" s="230"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28"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28" t="str">
        <f t="shared" si="84"/>
        <v>Yes</v>
      </c>
      <c r="J2024" s="230"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28" t="str">
        <f>IF(ISBLANK(INDEX('Policy Characteristics'!B:B,MATCH($C2025,'Policy Characteristics'!$C:$C,0))),"",INDEX('Policy Characteristics'!B:B,MATCH($C2025,'Policy Characteristics'!$C:$C,0)))</f>
        <v>COVID-19 Recession</v>
      </c>
      <c r="C2025" t="s">
        <v>1596</v>
      </c>
      <c r="H2025" s="15">
        <v>543</v>
      </c>
      <c r="I2025" s="232" t="s">
        <v>44</v>
      </c>
      <c r="J2025" s="230"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34">
        <f>IF(ISBLANK(INDEX('Policy Characteristics'!F:F,MATCH($C2025,'Policy Characteristics'!$C:$C,0))),"",INDEX('Policy Characteristics'!F:F,MATCH($C2025,'Policy Characteristics'!$C:$C,0)))</f>
        <v>0</v>
      </c>
      <c r="M2025" s="234">
        <f>IF(ISBLANK(INDEX('Policy Characteristics'!G:G,MATCH($C2025,'Policy Characteristics'!$C:$C,0))),"",INDEX('Policy Characteristics'!G:G,MATCH($C2025,'Policy Characteristics'!$C:$C,0)))</f>
        <v>1</v>
      </c>
      <c r="N2025" s="234">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28" t="str">
        <f>IF(ISBLANK(INDEX('Policy Characteristics'!B:B,MATCH($C2026,'Policy Characteristics'!$C:$C,0))),"",INDEX('Policy Characteristics'!B:B,MATCH($C2026,'Policy Characteristics'!$C:$C,0)))</f>
        <v>Use 20-Year GWP Values</v>
      </c>
      <c r="C2026" t="s">
        <v>1479</v>
      </c>
      <c r="H2026" s="15">
        <v>1601</v>
      </c>
      <c r="I2026" s="232" t="s">
        <v>44</v>
      </c>
      <c r="J2026" s="230"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34">
        <f>IF(ISBLANK(INDEX('Policy Characteristics'!F:F,MATCH($C2026,'Policy Characteristics'!$C:$C,0))),"",INDEX('Policy Characteristics'!F:F,MATCH($C2026,'Policy Characteristics'!$C:$C,0)))</f>
        <v>0</v>
      </c>
      <c r="M2026" s="234">
        <f>IF(ISBLANK(INDEX('Policy Characteristics'!G:G,MATCH($C2026,'Policy Characteristics'!$C:$C,0))),"",INDEX('Policy Characteristics'!G:G,MATCH($C2026,'Policy Characteristics'!$C:$C,0)))</f>
        <v>1</v>
      </c>
      <c r="N2026" s="234">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78" t="s">
        <v>1054</v>
      </c>
      <c r="B1" s="278"/>
    </row>
    <row r="2" spans="1:2" x14ac:dyDescent="0.25">
      <c r="A2" s="66" t="s">
        <v>1055</v>
      </c>
      <c r="B2" s="66" t="s">
        <v>1056</v>
      </c>
    </row>
    <row r="3" spans="1:2" x14ac:dyDescent="0.25">
      <c r="A3" s="67" t="s">
        <v>350</v>
      </c>
      <c r="B3" t="str">
        <f>A3</f>
        <v>million metric tons / year</v>
      </c>
    </row>
    <row r="4" spans="1:2" x14ac:dyDescent="0.25">
      <c r="A4" s="67" t="s">
        <v>1649</v>
      </c>
      <c r="B4" t="str">
        <f>A4</f>
        <v>million metric tons</v>
      </c>
    </row>
    <row r="5" spans="1:2" x14ac:dyDescent="0.25">
      <c r="A5" s="67" t="s">
        <v>2608</v>
      </c>
      <c r="B5" t="str">
        <f>A5</f>
        <v>g CO2e / 2024 dollar</v>
      </c>
    </row>
    <row r="6" spans="1:2" x14ac:dyDescent="0.25">
      <c r="A6" s="68" t="s">
        <v>563</v>
      </c>
      <c r="B6" t="str">
        <f t="shared" ref="B6:B46" si="0">A6</f>
        <v>thousand metric tons / year</v>
      </c>
    </row>
    <row r="7" spans="1:2" x14ac:dyDescent="0.25">
      <c r="A7" s="68" t="s">
        <v>2609</v>
      </c>
      <c r="B7" t="str">
        <f>A7</f>
        <v>g CO2 / 2024 dollar</v>
      </c>
    </row>
    <row r="8" spans="1:2" ht="30" x14ac:dyDescent="0.25">
      <c r="A8" s="68" t="s">
        <v>2610</v>
      </c>
      <c r="B8" t="str">
        <f t="shared" si="0"/>
        <v>2024 dollars / metric ton CO2e abated, Annual average abatement (million metric tons CO2e)</v>
      </c>
    </row>
    <row r="9" spans="1:2" x14ac:dyDescent="0.25">
      <c r="A9" s="68" t="s">
        <v>2611</v>
      </c>
      <c r="B9" t="str">
        <f t="shared" si="0"/>
        <v>billion 2024 dollars / year</v>
      </c>
    </row>
    <row r="10" spans="1:2" x14ac:dyDescent="0.25">
      <c r="A10" s="68" t="s">
        <v>2612</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2613</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1727</v>
      </c>
      <c r="B17" t="str">
        <f t="shared" si="0"/>
        <v>terawatt-hours (TWh)</v>
      </c>
    </row>
    <row r="18" spans="1:2" x14ac:dyDescent="0.25">
      <c r="A18" s="68" t="s">
        <v>1523</v>
      </c>
      <c r="B18" t="str">
        <f t="shared" si="0"/>
        <v>%</v>
      </c>
    </row>
    <row r="19" spans="1:2" x14ac:dyDescent="0.25">
      <c r="A19" s="68" t="s">
        <v>1524</v>
      </c>
      <c r="B19" t="str">
        <f t="shared" si="0"/>
        <v>metric tons CO2e / megawatt-hour (MWh)</v>
      </c>
    </row>
    <row r="20" spans="1:2" x14ac:dyDescent="0.25">
      <c r="A20" s="68" t="s">
        <v>2614</v>
      </c>
      <c r="B20" t="str">
        <f t="shared" si="0"/>
        <v>kilowatt-hour / 2024 dollar</v>
      </c>
    </row>
    <row r="21" spans="1:2" x14ac:dyDescent="0.25">
      <c r="A21" s="68" t="s">
        <v>353</v>
      </c>
      <c r="B21" t="str">
        <f t="shared" si="0"/>
        <v>gigawatts (GW) / year</v>
      </c>
    </row>
    <row r="22" spans="1:2" x14ac:dyDescent="0.25">
      <c r="A22" s="68" t="s">
        <v>2615</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2616</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1493</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2617</v>
      </c>
      <c r="B37" t="str">
        <f t="shared" si="0"/>
        <v>2024 dollars / short ton</v>
      </c>
    </row>
    <row r="38" spans="1:2" x14ac:dyDescent="0.25">
      <c r="A38" s="68" t="s">
        <v>2618</v>
      </c>
      <c r="B38" t="str">
        <f t="shared" si="0"/>
        <v>2024 dollars / thousand cubic feet</v>
      </c>
    </row>
    <row r="39" spans="1:2" x14ac:dyDescent="0.25">
      <c r="A39" s="68" t="s">
        <v>2619</v>
      </c>
      <c r="B39" t="str">
        <f t="shared" si="0"/>
        <v>2024 dollars / gallon</v>
      </c>
    </row>
    <row r="40" spans="1:2" x14ac:dyDescent="0.25">
      <c r="A40" s="68" t="s">
        <v>2620</v>
      </c>
      <c r="B40" t="str">
        <f t="shared" si="0"/>
        <v>2024 dollars / barrel of oil</v>
      </c>
    </row>
    <row r="41" spans="1:2" x14ac:dyDescent="0.25">
      <c r="A41" s="68" t="s">
        <v>2621</v>
      </c>
      <c r="B41" t="str">
        <f t="shared" si="0"/>
        <v>2024 dollars / kg</v>
      </c>
    </row>
    <row r="42" spans="1:2" x14ac:dyDescent="0.25">
      <c r="A42" s="68" t="s">
        <v>2622</v>
      </c>
      <c r="B42" t="str">
        <f t="shared" si="0"/>
        <v>2024 dollars / kilowatt-hour (kWh)</v>
      </c>
    </row>
    <row r="43" spans="1:2" x14ac:dyDescent="0.25">
      <c r="A43" s="68" t="s">
        <v>2615</v>
      </c>
      <c r="B43" t="str">
        <f t="shared" ref="B43" si="1">A43</f>
        <v>2024 dollars / megawatt-hour (MWh)</v>
      </c>
    </row>
    <row r="44" spans="1:2" ht="30" x14ac:dyDescent="0.25">
      <c r="A44" s="68" t="s">
        <v>1482</v>
      </c>
      <c r="B44" t="str">
        <f t="shared" si="0"/>
        <v>cost of eqpt. to capture 1 metric ton CO2e/yr (2020 dollars)</v>
      </c>
    </row>
    <row r="45" spans="1:2" x14ac:dyDescent="0.25">
      <c r="A45" s="68" t="s">
        <v>2623</v>
      </c>
      <c r="B45" t="str">
        <f t="shared" si="0"/>
        <v>million 2024 dollars / megawatt (MW)</v>
      </c>
    </row>
    <row r="46" spans="1:2" ht="30" x14ac:dyDescent="0.25">
      <c r="A46" s="68" t="s">
        <v>2624</v>
      </c>
      <c r="B46" t="str">
        <f t="shared" si="0"/>
        <v>cost of eqpt. to produce 1 kg H2/yr (2024 dollars)</v>
      </c>
    </row>
    <row r="48" spans="1:2" x14ac:dyDescent="0.25">
      <c r="A48" s="278" t="s">
        <v>1058</v>
      </c>
      <c r="B48" s="278"/>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5703125" customWidth="1"/>
    <col min="7" max="7" width="50.42578125" customWidth="1"/>
    <col min="8" max="8" width="26.5703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1737</v>
      </c>
    </row>
    <row r="2" spans="1:10" x14ac:dyDescent="0.25">
      <c r="A2" s="247" t="s">
        <v>569</v>
      </c>
      <c r="B2" s="58" t="s">
        <v>571</v>
      </c>
      <c r="C2" s="248">
        <v>1</v>
      </c>
      <c r="D2" s="247" t="s">
        <v>63</v>
      </c>
      <c r="E2" s="247" t="s">
        <v>64</v>
      </c>
      <c r="F2" s="58" t="str">
        <f>UnitControlCenter!$B$3</f>
        <v>million metric tons / year</v>
      </c>
      <c r="G2" s="58" t="s">
        <v>553</v>
      </c>
      <c r="H2" s="58"/>
      <c r="I2" s="58"/>
      <c r="J2" s="58" t="s">
        <v>1743</v>
      </c>
    </row>
    <row r="3" spans="1:10" x14ac:dyDescent="0.25">
      <c r="A3" s="247" t="s">
        <v>569</v>
      </c>
      <c r="B3" s="58" t="s">
        <v>570</v>
      </c>
      <c r="C3" s="158">
        <v>1</v>
      </c>
      <c r="D3" s="58" t="s">
        <v>63</v>
      </c>
      <c r="E3" s="58" t="s">
        <v>64</v>
      </c>
      <c r="F3" s="58" t="str">
        <f>UnitControlCenter!$B$3</f>
        <v>million metric tons / year</v>
      </c>
      <c r="G3" s="58" t="s">
        <v>173</v>
      </c>
      <c r="H3" s="58"/>
      <c r="I3" s="58"/>
      <c r="J3" s="58"/>
    </row>
    <row r="4" spans="1:10" x14ac:dyDescent="0.25">
      <c r="A4" s="143" t="s">
        <v>569</v>
      </c>
      <c r="B4" t="s">
        <v>1648</v>
      </c>
      <c r="C4" s="80">
        <v>1</v>
      </c>
      <c r="D4" s="143" t="s">
        <v>63</v>
      </c>
      <c r="E4" s="143" t="s">
        <v>64</v>
      </c>
      <c r="F4" t="str">
        <f>UnitControlCenter!B4</f>
        <v>million metric tons</v>
      </c>
      <c r="G4" t="s">
        <v>1651</v>
      </c>
    </row>
    <row r="5" spans="1:10" x14ac:dyDescent="0.25">
      <c r="A5" s="143" t="s">
        <v>569</v>
      </c>
      <c r="B5" t="s">
        <v>1647</v>
      </c>
      <c r="C5" s="15">
        <v>1</v>
      </c>
      <c r="D5" t="s">
        <v>63</v>
      </c>
      <c r="E5" t="s">
        <v>64</v>
      </c>
      <c r="F5" t="str">
        <f>UnitControlCenter!B4</f>
        <v>million metric tons</v>
      </c>
      <c r="G5" t="s">
        <v>1650</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1840</v>
      </c>
      <c r="C18" s="145">
        <v>1</v>
      </c>
      <c r="D18" s="146" t="s">
        <v>65</v>
      </c>
      <c r="E18" s="146" t="s">
        <v>66</v>
      </c>
      <c r="F18" s="146" t="s">
        <v>350</v>
      </c>
      <c r="G18" s="146" t="s">
        <v>1841</v>
      </c>
      <c r="H18" s="146" t="s">
        <v>1873</v>
      </c>
      <c r="I18" s="146" t="s">
        <v>1842</v>
      </c>
      <c r="J18" s="146"/>
    </row>
    <row r="19" spans="1:10" x14ac:dyDescent="0.25">
      <c r="A19" s="143" t="s">
        <v>575</v>
      </c>
      <c r="B19" s="143" t="s">
        <v>479</v>
      </c>
      <c r="C19" s="15">
        <v>1</v>
      </c>
      <c r="D19" t="s">
        <v>65</v>
      </c>
      <c r="E19" t="s">
        <v>66</v>
      </c>
      <c r="F19" t="str">
        <f>UnitControlCenter!$B$3</f>
        <v>million metric tons / year</v>
      </c>
      <c r="G19" t="s">
        <v>1498</v>
      </c>
      <c r="H19" t="s">
        <v>1036</v>
      </c>
      <c r="I19" t="s">
        <v>1037</v>
      </c>
    </row>
    <row r="20" spans="1:10" x14ac:dyDescent="0.25">
      <c r="A20" s="143" t="s">
        <v>575</v>
      </c>
      <c r="B20" s="143" t="s">
        <v>487</v>
      </c>
      <c r="C20" s="15">
        <v>1</v>
      </c>
      <c r="D20" t="s">
        <v>65</v>
      </c>
      <c r="E20" t="s">
        <v>66</v>
      </c>
      <c r="F20" t="str">
        <f>UnitControlCenter!$B$3</f>
        <v>million metric tons / year</v>
      </c>
      <c r="G20" t="s">
        <v>1510</v>
      </c>
      <c r="H20" t="s">
        <v>1036</v>
      </c>
      <c r="I20" t="s">
        <v>1499</v>
      </c>
    </row>
    <row r="21" spans="1:10" x14ac:dyDescent="0.25">
      <c r="A21" s="143" t="s">
        <v>575</v>
      </c>
      <c r="B21" s="143" t="s">
        <v>488</v>
      </c>
      <c r="C21" s="15">
        <v>1</v>
      </c>
      <c r="D21" t="s">
        <v>65</v>
      </c>
      <c r="E21" t="s">
        <v>66</v>
      </c>
      <c r="F21" t="str">
        <f>UnitControlCenter!$B$3</f>
        <v>million metric tons / year</v>
      </c>
      <c r="G21" t="s">
        <v>1511</v>
      </c>
      <c r="H21" t="s">
        <v>1036</v>
      </c>
      <c r="I21" t="s">
        <v>1500</v>
      </c>
    </row>
    <row r="22" spans="1:10" x14ac:dyDescent="0.25">
      <c r="A22" s="143" t="s">
        <v>575</v>
      </c>
      <c r="B22" s="143" t="s">
        <v>562</v>
      </c>
      <c r="C22" s="15">
        <v>1</v>
      </c>
      <c r="D22" t="s">
        <v>65</v>
      </c>
      <c r="E22" t="s">
        <v>66</v>
      </c>
      <c r="F22" t="str">
        <f>UnitControlCenter!$B$3</f>
        <v>million metric tons / year</v>
      </c>
      <c r="G22" t="s">
        <v>1512</v>
      </c>
      <c r="H22" t="s">
        <v>1036</v>
      </c>
      <c r="I22" t="s">
        <v>1501</v>
      </c>
    </row>
    <row r="23" spans="1:10" x14ac:dyDescent="0.25">
      <c r="A23" s="143" t="s">
        <v>575</v>
      </c>
      <c r="B23" s="143" t="s">
        <v>561</v>
      </c>
      <c r="C23" s="15">
        <v>1</v>
      </c>
      <c r="D23" t="s">
        <v>65</v>
      </c>
      <c r="E23" t="s">
        <v>66</v>
      </c>
      <c r="F23" t="str">
        <f>UnitControlCenter!$B$6</f>
        <v>thousand metric tons / year</v>
      </c>
      <c r="G23" t="s">
        <v>1513</v>
      </c>
      <c r="H23" t="s">
        <v>1036</v>
      </c>
      <c r="I23" t="s">
        <v>1502</v>
      </c>
    </row>
    <row r="24" spans="1:10" x14ac:dyDescent="0.25">
      <c r="A24" s="143" t="s">
        <v>575</v>
      </c>
      <c r="B24" s="143" t="s">
        <v>482</v>
      </c>
      <c r="C24" s="15">
        <v>1</v>
      </c>
      <c r="D24" t="s">
        <v>65</v>
      </c>
      <c r="E24" t="s">
        <v>66</v>
      </c>
      <c r="F24" t="str">
        <f>UnitControlCenter!$B$6</f>
        <v>thousand metric tons / year</v>
      </c>
      <c r="G24" t="s">
        <v>1514</v>
      </c>
      <c r="H24" t="s">
        <v>1036</v>
      </c>
      <c r="I24" t="s">
        <v>1503</v>
      </c>
    </row>
    <row r="25" spans="1:10" x14ac:dyDescent="0.25">
      <c r="A25" s="143" t="s">
        <v>575</v>
      </c>
      <c r="B25" s="143" t="s">
        <v>485</v>
      </c>
      <c r="C25" s="15">
        <v>1</v>
      </c>
      <c r="D25" t="s">
        <v>65</v>
      </c>
      <c r="E25" t="s">
        <v>66</v>
      </c>
      <c r="F25" t="str">
        <f>UnitControlCenter!$B$6</f>
        <v>thousand metric tons / year</v>
      </c>
      <c r="G25" t="s">
        <v>1515</v>
      </c>
      <c r="H25" t="s">
        <v>1036</v>
      </c>
      <c r="I25" t="s">
        <v>1504</v>
      </c>
    </row>
    <row r="26" spans="1:10" x14ac:dyDescent="0.25">
      <c r="A26" s="143" t="s">
        <v>575</v>
      </c>
      <c r="B26" s="143" t="s">
        <v>486</v>
      </c>
      <c r="C26" s="15">
        <v>1</v>
      </c>
      <c r="D26" t="s">
        <v>65</v>
      </c>
      <c r="E26" t="s">
        <v>66</v>
      </c>
      <c r="F26" t="str">
        <f>UnitControlCenter!$B$6</f>
        <v>thousand metric tons / year</v>
      </c>
      <c r="G26" t="s">
        <v>1516</v>
      </c>
      <c r="H26" t="s">
        <v>1036</v>
      </c>
      <c r="I26" t="s">
        <v>1505</v>
      </c>
    </row>
    <row r="27" spans="1:10" x14ac:dyDescent="0.25">
      <c r="A27" s="143" t="s">
        <v>575</v>
      </c>
      <c r="B27" s="143" t="s">
        <v>481</v>
      </c>
      <c r="C27" s="15">
        <v>1</v>
      </c>
      <c r="D27" t="s">
        <v>65</v>
      </c>
      <c r="E27" t="s">
        <v>66</v>
      </c>
      <c r="F27" t="str">
        <f>UnitControlCenter!$B$3</f>
        <v>million metric tons / year</v>
      </c>
      <c r="G27" t="s">
        <v>1517</v>
      </c>
      <c r="H27" t="s">
        <v>1036</v>
      </c>
      <c r="I27" t="s">
        <v>1506</v>
      </c>
    </row>
    <row r="28" spans="1:10" x14ac:dyDescent="0.25">
      <c r="A28" s="143" t="s">
        <v>575</v>
      </c>
      <c r="B28" s="143" t="s">
        <v>480</v>
      </c>
      <c r="C28" s="15">
        <v>1</v>
      </c>
      <c r="D28" t="s">
        <v>65</v>
      </c>
      <c r="E28" t="s">
        <v>66</v>
      </c>
      <c r="F28" t="str">
        <f>UnitControlCenter!$B$6</f>
        <v>thousand metric tons / year</v>
      </c>
      <c r="G28" t="s">
        <v>1518</v>
      </c>
      <c r="H28" t="s">
        <v>1036</v>
      </c>
      <c r="I28" t="s">
        <v>1507</v>
      </c>
    </row>
    <row r="29" spans="1:10" x14ac:dyDescent="0.25">
      <c r="A29" s="143" t="s">
        <v>575</v>
      </c>
      <c r="B29" s="143" t="s">
        <v>484</v>
      </c>
      <c r="C29" s="15">
        <v>1</v>
      </c>
      <c r="D29" t="s">
        <v>65</v>
      </c>
      <c r="E29" t="s">
        <v>66</v>
      </c>
      <c r="F29" t="str">
        <f>UnitControlCenter!$B$3</f>
        <v>million metric tons / year</v>
      </c>
      <c r="G29" t="s">
        <v>1519</v>
      </c>
      <c r="H29" t="s">
        <v>1036</v>
      </c>
      <c r="I29" t="s">
        <v>1508</v>
      </c>
    </row>
    <row r="30" spans="1:10" ht="15.75" thickBot="1" x14ac:dyDescent="0.3">
      <c r="A30" s="144" t="s">
        <v>575</v>
      </c>
      <c r="B30" s="144" t="s">
        <v>474</v>
      </c>
      <c r="C30" s="145">
        <v>1</v>
      </c>
      <c r="D30" t="s">
        <v>65</v>
      </c>
      <c r="E30" t="s">
        <v>66</v>
      </c>
      <c r="F30" s="146" t="str">
        <f>UnitControlCenter!$B$3</f>
        <v>million metric tons / year</v>
      </c>
      <c r="G30" t="s">
        <v>1520</v>
      </c>
      <c r="H30" t="s">
        <v>1036</v>
      </c>
      <c r="I30" t="s">
        <v>1509</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1462</v>
      </c>
      <c r="C51" s="15">
        <v>0</v>
      </c>
      <c r="D51" t="s">
        <v>65</v>
      </c>
      <c r="E51" t="s">
        <v>66</v>
      </c>
      <c r="F51" t="str">
        <f>UnitControlCenter!$B$11</f>
        <v>jobs</v>
      </c>
      <c r="G51" t="s">
        <v>1379</v>
      </c>
      <c r="H51" t="s">
        <v>1380</v>
      </c>
      <c r="I51" t="s">
        <v>1381</v>
      </c>
    </row>
    <row r="52" spans="1:10" x14ac:dyDescent="0.25">
      <c r="A52" s="143" t="s">
        <v>1093</v>
      </c>
      <c r="B52" s="147" t="s">
        <v>1463</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1450</v>
      </c>
      <c r="C59" s="15">
        <v>1</v>
      </c>
      <c r="D59" t="s">
        <v>65</v>
      </c>
      <c r="E59" t="s">
        <v>66</v>
      </c>
      <c r="F59" t="str">
        <f>UnitControlCenter!$B$11</f>
        <v>jobs</v>
      </c>
      <c r="G59" t="s">
        <v>1451</v>
      </c>
      <c r="H59" t="s">
        <v>1452</v>
      </c>
      <c r="I59" t="s">
        <v>1453</v>
      </c>
    </row>
    <row r="60" spans="1:10" x14ac:dyDescent="0.25">
      <c r="A60" s="143" t="s">
        <v>1093</v>
      </c>
      <c r="B60" s="147" t="s">
        <v>1454</v>
      </c>
      <c r="C60" s="15">
        <v>1</v>
      </c>
      <c r="D60" t="s">
        <v>65</v>
      </c>
      <c r="E60" t="s">
        <v>64</v>
      </c>
      <c r="F60" t="str">
        <f>UnitControlCenter!$B$13</f>
        <v>% change</v>
      </c>
      <c r="G60" t="s">
        <v>1455</v>
      </c>
      <c r="H60" t="s">
        <v>1452</v>
      </c>
      <c r="I60" t="s">
        <v>1453</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1460</v>
      </c>
      <c r="C81" s="15">
        <v>1</v>
      </c>
      <c r="D81" t="s">
        <v>65</v>
      </c>
      <c r="E81" t="s">
        <v>66</v>
      </c>
      <c r="F81" t="str">
        <f>UnitControlCenter!$B$12</f>
        <v>incidents / year</v>
      </c>
      <c r="G81" t="s">
        <v>1392</v>
      </c>
      <c r="H81" t="s">
        <v>1380</v>
      </c>
      <c r="I81" t="s">
        <v>1381</v>
      </c>
    </row>
    <row r="82" spans="1:10" x14ac:dyDescent="0.25">
      <c r="A82" s="143" t="s">
        <v>579</v>
      </c>
      <c r="B82" s="143" t="s">
        <v>1461</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2427</v>
      </c>
      <c r="H96" s="58" t="s">
        <v>2428</v>
      </c>
      <c r="I96" t="s">
        <v>2429</v>
      </c>
    </row>
    <row r="97" spans="1:10" x14ac:dyDescent="0.25">
      <c r="A97" s="143" t="s">
        <v>706</v>
      </c>
      <c r="B97" s="143" t="s">
        <v>582</v>
      </c>
      <c r="C97" s="15">
        <v>1</v>
      </c>
      <c r="D97" t="s">
        <v>65</v>
      </c>
      <c r="E97" t="s">
        <v>64</v>
      </c>
      <c r="F97" t="str">
        <f>UnitControlCenter!$B$16</f>
        <v>terawatt-hours (TWh) / year</v>
      </c>
      <c r="G97" s="58" t="s">
        <v>2430</v>
      </c>
      <c r="H97" s="58" t="s">
        <v>2431</v>
      </c>
      <c r="I97" t="s">
        <v>2429</v>
      </c>
    </row>
    <row r="98" spans="1:10" x14ac:dyDescent="0.25">
      <c r="A98" s="143" t="s">
        <v>706</v>
      </c>
      <c r="B98" s="143" t="s">
        <v>583</v>
      </c>
      <c r="C98" s="15">
        <v>1</v>
      </c>
      <c r="D98" t="s">
        <v>65</v>
      </c>
      <c r="E98" t="s">
        <v>66</v>
      </c>
      <c r="F98" t="str">
        <f>UnitControlCenter!$B$21</f>
        <v>gigawatts (GW) / year</v>
      </c>
      <c r="G98" s="58" t="s">
        <v>2432</v>
      </c>
      <c r="H98" s="58" t="s">
        <v>2433</v>
      </c>
      <c r="I98" t="s">
        <v>2434</v>
      </c>
    </row>
    <row r="99" spans="1:10" x14ac:dyDescent="0.25">
      <c r="A99" s="143" t="s">
        <v>706</v>
      </c>
      <c r="B99" s="143" t="s">
        <v>584</v>
      </c>
      <c r="C99" s="15">
        <v>1</v>
      </c>
      <c r="D99" t="s">
        <v>65</v>
      </c>
      <c r="E99" t="s">
        <v>64</v>
      </c>
      <c r="F99" t="str">
        <f>UnitControlCenter!$B$21</f>
        <v>gigawatts (GW) / year</v>
      </c>
      <c r="G99" s="58" t="s">
        <v>2435</v>
      </c>
      <c r="H99" s="58" t="s">
        <v>2436</v>
      </c>
      <c r="I99" t="s">
        <v>2437</v>
      </c>
    </row>
    <row r="100" spans="1:10" x14ac:dyDescent="0.25">
      <c r="A100" s="143" t="s">
        <v>706</v>
      </c>
      <c r="B100" s="143" t="s">
        <v>707</v>
      </c>
      <c r="C100" s="15">
        <v>1</v>
      </c>
      <c r="D100" t="s">
        <v>65</v>
      </c>
      <c r="E100" t="s">
        <v>66</v>
      </c>
      <c r="F100" t="str">
        <f>UnitControlCenter!$B$16</f>
        <v>terawatt-hours (TWh) / year</v>
      </c>
      <c r="G100" t="s">
        <v>1922</v>
      </c>
      <c r="H100" t="s">
        <v>1923</v>
      </c>
      <c r="I100" t="s">
        <v>1924</v>
      </c>
    </row>
    <row r="101" spans="1:10" x14ac:dyDescent="0.25">
      <c r="A101" s="143" t="s">
        <v>706</v>
      </c>
      <c r="B101" s="143" t="s">
        <v>1898</v>
      </c>
      <c r="C101" s="15">
        <v>0</v>
      </c>
      <c r="D101" t="s">
        <v>63</v>
      </c>
      <c r="E101" t="s">
        <v>64</v>
      </c>
      <c r="F101" t="str">
        <f>UnitControlCenter!B18</f>
        <v>%</v>
      </c>
      <c r="G101" t="s">
        <v>1525</v>
      </c>
    </row>
    <row r="102" spans="1:10" x14ac:dyDescent="0.25">
      <c r="A102" s="143" t="s">
        <v>706</v>
      </c>
      <c r="B102" s="143" t="s">
        <v>1527</v>
      </c>
      <c r="C102" s="15">
        <v>1</v>
      </c>
      <c r="D102" t="s">
        <v>63</v>
      </c>
      <c r="E102" t="s">
        <v>64</v>
      </c>
      <c r="F102" t="str">
        <f>UnitControlCenter!B19</f>
        <v>metric tons CO2e / megawatt-hour (MWh)</v>
      </c>
      <c r="G102" t="s">
        <v>1526</v>
      </c>
    </row>
    <row r="103" spans="1:10" ht="15.75" thickBot="1" x14ac:dyDescent="0.3">
      <c r="A103" s="144" t="s">
        <v>706</v>
      </c>
      <c r="B103" s="144" t="s">
        <v>1534</v>
      </c>
      <c r="C103" s="145">
        <v>1</v>
      </c>
      <c r="D103" s="146" t="s">
        <v>63</v>
      </c>
      <c r="E103" s="146" t="s">
        <v>64</v>
      </c>
      <c r="F103" s="146" t="str">
        <f>UnitControlCenter!B20</f>
        <v>kilowatt-hour / 2024 dollar</v>
      </c>
      <c r="G103" s="146" t="s">
        <v>1535</v>
      </c>
      <c r="H103" s="146"/>
      <c r="I103" s="146"/>
      <c r="J103" s="146"/>
    </row>
    <row r="104" spans="1:10" x14ac:dyDescent="0.25">
      <c r="A104" s="143" t="s">
        <v>1351</v>
      </c>
      <c r="B104" s="143" t="s">
        <v>585</v>
      </c>
      <c r="C104" s="15">
        <v>0</v>
      </c>
      <c r="D104" t="s">
        <v>65</v>
      </c>
      <c r="E104" t="s">
        <v>597</v>
      </c>
      <c r="F104" t="str">
        <f>UnitControlCenter!$B$22</f>
        <v>2024 dollars / megawatt-hour (MWh)</v>
      </c>
      <c r="G104" t="s">
        <v>1756</v>
      </c>
      <c r="H104" t="s">
        <v>1822</v>
      </c>
      <c r="I104" s="15" t="s">
        <v>1824</v>
      </c>
    </row>
    <row r="105" spans="1:10" x14ac:dyDescent="0.25">
      <c r="A105" s="143" t="s">
        <v>1351</v>
      </c>
      <c r="B105" s="143" t="s">
        <v>1925</v>
      </c>
      <c r="C105" s="15">
        <v>0</v>
      </c>
      <c r="D105" t="s">
        <v>63</v>
      </c>
      <c r="E105" t="s">
        <v>64</v>
      </c>
      <c r="F105" t="str">
        <f>UnitControlCenter!B22</f>
        <v>2024 dollars / megawatt-hour (MWh)</v>
      </c>
      <c r="G105" t="s">
        <v>1926</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1758</v>
      </c>
      <c r="H107" t="s">
        <v>1823</v>
      </c>
      <c r="I107" s="15" t="s">
        <v>1825</v>
      </c>
    </row>
    <row r="108" spans="1:10" x14ac:dyDescent="0.25">
      <c r="A108" s="143" t="s">
        <v>1351</v>
      </c>
      <c r="B108" s="143" t="s">
        <v>700</v>
      </c>
      <c r="C108" s="15">
        <v>1</v>
      </c>
      <c r="D108" t="s">
        <v>65</v>
      </c>
      <c r="E108" t="s">
        <v>66</v>
      </c>
      <c r="F108" t="str">
        <f>UnitControlCenter!$B$23</f>
        <v>cubic km / yr</v>
      </c>
      <c r="G108" t="s">
        <v>1757</v>
      </c>
      <c r="H108" t="s">
        <v>1822</v>
      </c>
      <c r="I108" s="15" t="s">
        <v>1824</v>
      </c>
    </row>
    <row r="109" spans="1:10" s="146" customFormat="1" ht="15.75" thickBot="1" x14ac:dyDescent="0.3">
      <c r="A109" s="144" t="s">
        <v>1351</v>
      </c>
      <c r="B109" s="144" t="s">
        <v>701</v>
      </c>
      <c r="C109" s="145">
        <v>1</v>
      </c>
      <c r="D109" s="146" t="s">
        <v>65</v>
      </c>
      <c r="E109" s="146" t="s">
        <v>66</v>
      </c>
      <c r="F109" s="146" t="str">
        <f>UnitControlCenter!$B$23</f>
        <v>cubic km / yr</v>
      </c>
      <c r="G109" s="146" t="s">
        <v>1759</v>
      </c>
      <c r="H109" t="s">
        <v>1822</v>
      </c>
      <c r="I109" s="15" t="s">
        <v>1824</v>
      </c>
    </row>
    <row r="110" spans="1:10" x14ac:dyDescent="0.25">
      <c r="A110" s="143" t="s">
        <v>1718</v>
      </c>
      <c r="B110" s="143" t="s">
        <v>1719</v>
      </c>
      <c r="C110" s="15">
        <v>1</v>
      </c>
      <c r="D110" t="s">
        <v>65</v>
      </c>
      <c r="E110" t="s">
        <v>1725</v>
      </c>
      <c r="F110" t="str">
        <f>UnitControlCenter!$B$17</f>
        <v>terawatt-hours (TWh)</v>
      </c>
      <c r="G110" t="s">
        <v>1784</v>
      </c>
      <c r="H110" s="58" t="s">
        <v>2438</v>
      </c>
      <c r="I110" t="s">
        <v>1781</v>
      </c>
    </row>
    <row r="111" spans="1:10" x14ac:dyDescent="0.25">
      <c r="A111" s="143" t="s">
        <v>1718</v>
      </c>
      <c r="B111" s="143" t="s">
        <v>1720</v>
      </c>
      <c r="C111" s="15">
        <v>1</v>
      </c>
      <c r="D111" t="s">
        <v>65</v>
      </c>
      <c r="E111" t="s">
        <v>1725</v>
      </c>
      <c r="F111" t="str">
        <f>UnitControlCenter!$B$17</f>
        <v>terawatt-hours (TWh)</v>
      </c>
      <c r="G111" t="s">
        <v>1785</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1718</v>
      </c>
      <c r="B112" s="143" t="s">
        <v>1721</v>
      </c>
      <c r="C112" s="15">
        <v>1</v>
      </c>
      <c r="D112" t="s">
        <v>65</v>
      </c>
      <c r="E112" t="s">
        <v>1725</v>
      </c>
      <c r="F112" t="str">
        <f>UnitControlCenter!$B$17</f>
        <v>terawatt-hours (TWh)</v>
      </c>
      <c r="G112" t="s">
        <v>1786</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1718</v>
      </c>
      <c r="B113" s="143" t="s">
        <v>1722</v>
      </c>
      <c r="C113" s="15">
        <v>1</v>
      </c>
      <c r="D113" t="s">
        <v>65</v>
      </c>
      <c r="E113" t="s">
        <v>1725</v>
      </c>
      <c r="F113" t="str">
        <f>UnitControlCenter!$B$17</f>
        <v>terawatt-hours (TWh)</v>
      </c>
      <c r="G113" t="s">
        <v>1787</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1718</v>
      </c>
      <c r="B114" s="143" t="s">
        <v>1723</v>
      </c>
      <c r="C114" s="15">
        <v>0</v>
      </c>
      <c r="D114" t="s">
        <v>65</v>
      </c>
      <c r="E114" t="s">
        <v>1725</v>
      </c>
      <c r="F114" t="str">
        <f>UnitControlCenter!$B$17</f>
        <v>terawatt-hours (TWh)</v>
      </c>
      <c r="G114" t="s">
        <v>1782</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1718</v>
      </c>
      <c r="B115" s="143" t="s">
        <v>1724</v>
      </c>
      <c r="C115" s="15">
        <v>0</v>
      </c>
      <c r="D115" t="s">
        <v>65</v>
      </c>
      <c r="E115" t="s">
        <v>1725</v>
      </c>
      <c r="F115" t="str">
        <f>UnitControlCenter!$B$17</f>
        <v>terawatt-hours (TWh)</v>
      </c>
      <c r="G115" t="s">
        <v>1783</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1718</v>
      </c>
      <c r="B116" s="143" t="s">
        <v>1728</v>
      </c>
      <c r="C116" s="15">
        <v>1</v>
      </c>
      <c r="D116" t="s">
        <v>65</v>
      </c>
      <c r="E116" t="s">
        <v>1726</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1718</v>
      </c>
      <c r="B117" s="143" t="s">
        <v>1729</v>
      </c>
      <c r="C117" s="15">
        <v>1</v>
      </c>
      <c r="D117" t="s">
        <v>65</v>
      </c>
      <c r="E117" t="s">
        <v>1726</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1718</v>
      </c>
      <c r="B118" s="143" t="s">
        <v>1730</v>
      </c>
      <c r="C118" s="15">
        <v>1</v>
      </c>
      <c r="D118" t="s">
        <v>65</v>
      </c>
      <c r="E118" t="s">
        <v>1726</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1718</v>
      </c>
      <c r="B119" s="143" t="s">
        <v>1731</v>
      </c>
      <c r="C119" s="15">
        <v>1</v>
      </c>
      <c r="D119" t="s">
        <v>65</v>
      </c>
      <c r="E119" t="s">
        <v>1726</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1718</v>
      </c>
      <c r="B120" s="143" t="s">
        <v>1732</v>
      </c>
      <c r="C120" s="15">
        <v>0</v>
      </c>
      <c r="D120" t="s">
        <v>65</v>
      </c>
      <c r="E120" t="s">
        <v>1726</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1718</v>
      </c>
      <c r="B121" s="144" t="s">
        <v>1733</v>
      </c>
      <c r="C121" s="145">
        <v>0</v>
      </c>
      <c r="D121" s="146" t="s">
        <v>65</v>
      </c>
      <c r="E121" s="146" t="s">
        <v>1726</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1557</v>
      </c>
      <c r="C126" s="15">
        <v>1</v>
      </c>
      <c r="D126" t="s">
        <v>65</v>
      </c>
      <c r="E126" t="s">
        <v>66</v>
      </c>
      <c r="F126" t="str">
        <f>UnitControlCenter!$B$27</f>
        <v>thousand vehicles / year</v>
      </c>
      <c r="G126" t="s">
        <v>738</v>
      </c>
      <c r="H126" t="s">
        <v>739</v>
      </c>
      <c r="I126" t="s">
        <v>838</v>
      </c>
    </row>
    <row r="127" spans="1:10" x14ac:dyDescent="0.25">
      <c r="A127" s="143" t="s">
        <v>982</v>
      </c>
      <c r="B127" s="143" t="s">
        <v>1558</v>
      </c>
      <c r="C127" s="15">
        <v>0</v>
      </c>
      <c r="D127" t="s">
        <v>65</v>
      </c>
      <c r="E127" t="s">
        <v>66</v>
      </c>
      <c r="F127" t="str">
        <f>UnitControlCenter!$B$27</f>
        <v>thousand vehicles / year</v>
      </c>
      <c r="G127" t="s">
        <v>1559</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1560</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1561</v>
      </c>
      <c r="C133" s="145">
        <v>0</v>
      </c>
      <c r="D133" s="146" t="s">
        <v>65</v>
      </c>
      <c r="E133" s="146" t="s">
        <v>66</v>
      </c>
      <c r="F133" s="146" t="str">
        <f>UnitControlCenter!$B$28</f>
        <v>million vehicles</v>
      </c>
      <c r="G133" s="146" t="s">
        <v>1562</v>
      </c>
      <c r="H133" s="146" t="s">
        <v>739</v>
      </c>
      <c r="I133" s="146" t="s">
        <v>838</v>
      </c>
    </row>
    <row r="134" spans="1:10" x14ac:dyDescent="0.25">
      <c r="A134" s="143" t="s">
        <v>1090</v>
      </c>
      <c r="B134" s="143" t="s">
        <v>588</v>
      </c>
      <c r="C134" s="15">
        <v>1</v>
      </c>
      <c r="D134" t="s">
        <v>65</v>
      </c>
      <c r="E134" t="s">
        <v>66</v>
      </c>
      <c r="F134" t="str">
        <f>UnitControlCenter!$B$3</f>
        <v>million metric tons / year</v>
      </c>
      <c r="G134" t="s">
        <v>1465</v>
      </c>
      <c r="H134" t="s">
        <v>1464</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1466</v>
      </c>
      <c r="H136" t="s">
        <v>1464</v>
      </c>
      <c r="I136" t="s">
        <v>840</v>
      </c>
    </row>
    <row r="137" spans="1:10" x14ac:dyDescent="0.25">
      <c r="A137" s="143" t="s">
        <v>1090</v>
      </c>
      <c r="B137" s="143" t="s">
        <v>1472</v>
      </c>
      <c r="C137" s="15">
        <v>1</v>
      </c>
      <c r="D137" t="s">
        <v>63</v>
      </c>
      <c r="E137" t="s">
        <v>64</v>
      </c>
      <c r="F137" t="str">
        <f>UnitControlCenter!$B$30</f>
        <v>quads / year</v>
      </c>
      <c r="G137" t="s">
        <v>1473</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1474</v>
      </c>
      <c r="C142" s="15">
        <v>1</v>
      </c>
      <c r="D142" t="s">
        <v>63</v>
      </c>
      <c r="E142" t="s">
        <v>64</v>
      </c>
      <c r="F142" t="str">
        <f>UnitControlCenter!$B$30</f>
        <v>quads / year</v>
      </c>
      <c r="G142" t="s">
        <v>1475</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1476</v>
      </c>
      <c r="C145" s="15">
        <v>1</v>
      </c>
      <c r="D145" t="s">
        <v>63</v>
      </c>
      <c r="E145" t="s">
        <v>64</v>
      </c>
      <c r="F145" t="str">
        <f>UnitControlCenter!$B$30</f>
        <v>quads / year</v>
      </c>
      <c r="G145" t="s">
        <v>1477</v>
      </c>
    </row>
    <row r="146" spans="1:10" x14ac:dyDescent="0.25">
      <c r="A146" s="143" t="s">
        <v>590</v>
      </c>
      <c r="B146" s="143" t="s">
        <v>1701</v>
      </c>
      <c r="C146" s="15">
        <v>1</v>
      </c>
      <c r="D146" t="s">
        <v>65</v>
      </c>
      <c r="E146" t="s">
        <v>66</v>
      </c>
      <c r="F146" t="str">
        <f>UnitControlCenter!$B$30</f>
        <v>quads / year</v>
      </c>
      <c r="G146" t="s">
        <v>1833</v>
      </c>
      <c r="H146" t="s">
        <v>1705</v>
      </c>
      <c r="I146" t="s">
        <v>1706</v>
      </c>
    </row>
    <row r="147" spans="1:10" s="146" customFormat="1" ht="15.75" thickBot="1" x14ac:dyDescent="0.3">
      <c r="A147" s="144" t="s">
        <v>590</v>
      </c>
      <c r="B147" s="144" t="s">
        <v>1702</v>
      </c>
      <c r="C147" s="145">
        <v>1</v>
      </c>
      <c r="D147" s="146" t="s">
        <v>65</v>
      </c>
      <c r="E147" s="146" t="s">
        <v>66</v>
      </c>
      <c r="F147" s="146" t="str">
        <f>UnitControlCenter!$B$16</f>
        <v>terawatt-hours (TWh) / year</v>
      </c>
      <c r="G147" s="146" t="s">
        <v>1834</v>
      </c>
      <c r="H147" s="146" t="s">
        <v>1703</v>
      </c>
      <c r="I147" s="146" t="s">
        <v>1704</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1536</v>
      </c>
      <c r="C154" s="15">
        <v>1</v>
      </c>
      <c r="D154" t="s">
        <v>65</v>
      </c>
      <c r="E154" t="s">
        <v>66</v>
      </c>
      <c r="F154" t="str">
        <f>UnitControlCenter!$B$3</f>
        <v>million metric tons / year</v>
      </c>
      <c r="G154" t="s">
        <v>1612</v>
      </c>
      <c r="H154" t="s">
        <v>1530</v>
      </c>
      <c r="I154" t="s">
        <v>1533</v>
      </c>
    </row>
    <row r="155" spans="1:10" x14ac:dyDescent="0.25">
      <c r="A155" s="143" t="s">
        <v>1050</v>
      </c>
      <c r="B155" s="143" t="s">
        <v>1528</v>
      </c>
      <c r="C155" s="15">
        <v>1</v>
      </c>
      <c r="D155" t="s">
        <v>65</v>
      </c>
      <c r="E155" t="s">
        <v>66</v>
      </c>
      <c r="F155" t="str">
        <f>UnitControlCenter!$B$3</f>
        <v>million metric tons / year</v>
      </c>
      <c r="G155" t="s">
        <v>1531</v>
      </c>
      <c r="H155" t="s">
        <v>1295</v>
      </c>
      <c r="I155" s="12" t="s">
        <v>1296</v>
      </c>
      <c r="J155" s="12"/>
    </row>
    <row r="156" spans="1:10" ht="15.75" thickBot="1" x14ac:dyDescent="0.3">
      <c r="A156" s="144" t="s">
        <v>1050</v>
      </c>
      <c r="B156" s="144" t="s">
        <v>1529</v>
      </c>
      <c r="C156" s="145">
        <v>1</v>
      </c>
      <c r="D156" s="144" t="s">
        <v>65</v>
      </c>
      <c r="E156" s="144" t="s">
        <v>66</v>
      </c>
      <c r="F156" s="144" t="str">
        <f>UnitControlCenter!$B$3</f>
        <v>million metric tons / year</v>
      </c>
      <c r="G156" s="144" t="s">
        <v>1532</v>
      </c>
      <c r="H156" s="144" t="s">
        <v>1295</v>
      </c>
      <c r="I156" s="144" t="s">
        <v>1296</v>
      </c>
      <c r="J156" s="144"/>
    </row>
    <row r="157" spans="1:10" x14ac:dyDescent="0.25">
      <c r="A157" s="143" t="s">
        <v>1638</v>
      </c>
      <c r="B157" s="143" t="s">
        <v>1639</v>
      </c>
      <c r="C157" s="15">
        <v>1</v>
      </c>
      <c r="D157" t="s">
        <v>65</v>
      </c>
      <c r="E157" t="s">
        <v>66</v>
      </c>
      <c r="F157" t="str">
        <f>UnitControlCenter!$B$30</f>
        <v>quads / year</v>
      </c>
      <c r="G157" t="s">
        <v>601</v>
      </c>
      <c r="H157" t="s">
        <v>602</v>
      </c>
      <c r="I157" t="s">
        <v>829</v>
      </c>
    </row>
    <row r="158" spans="1:10" s="143" customFormat="1" x14ac:dyDescent="0.25">
      <c r="A158" s="143" t="s">
        <v>1638</v>
      </c>
      <c r="B158" s="143" t="s">
        <v>1640</v>
      </c>
      <c r="C158" s="15">
        <v>1</v>
      </c>
      <c r="D158" s="143" t="s">
        <v>65</v>
      </c>
      <c r="E158" s="143" t="s">
        <v>66</v>
      </c>
      <c r="F158" s="143" t="str">
        <f>UnitControlCenter!$B$30</f>
        <v>quads / year</v>
      </c>
      <c r="G158" s="143" t="s">
        <v>619</v>
      </c>
      <c r="H158" s="143" t="s">
        <v>603</v>
      </c>
      <c r="I158" s="143" t="s">
        <v>604</v>
      </c>
    </row>
    <row r="159" spans="1:10" x14ac:dyDescent="0.25">
      <c r="A159" s="143" t="s">
        <v>1638</v>
      </c>
      <c r="B159" s="143" t="s">
        <v>1641</v>
      </c>
      <c r="C159" s="15">
        <v>1</v>
      </c>
      <c r="D159" t="s">
        <v>65</v>
      </c>
      <c r="E159" t="s">
        <v>66</v>
      </c>
      <c r="F159" t="str">
        <f>UnitControlCenter!$B$30</f>
        <v>quads / year</v>
      </c>
      <c r="G159" t="s">
        <v>868</v>
      </c>
      <c r="H159" t="s">
        <v>870</v>
      </c>
      <c r="I159" t="s">
        <v>869</v>
      </c>
    </row>
    <row r="160" spans="1:10" s="143" customFormat="1" x14ac:dyDescent="0.25">
      <c r="A160" s="143" t="s">
        <v>1638</v>
      </c>
      <c r="B160" s="143" t="s">
        <v>1642</v>
      </c>
      <c r="C160" s="15">
        <v>1</v>
      </c>
      <c r="D160" s="143" t="s">
        <v>63</v>
      </c>
      <c r="E160" s="143" t="s">
        <v>64</v>
      </c>
      <c r="F160" s="143" t="str">
        <f>UnitControlCenter!$B$30</f>
        <v>quads / year</v>
      </c>
      <c r="G160" s="143" t="s">
        <v>1478</v>
      </c>
    </row>
    <row r="161" spans="1:10" x14ac:dyDescent="0.25">
      <c r="A161" s="143" t="s">
        <v>1638</v>
      </c>
      <c r="B161" s="143" t="s">
        <v>1643</v>
      </c>
      <c r="C161" s="15">
        <v>1</v>
      </c>
      <c r="D161" t="s">
        <v>65</v>
      </c>
      <c r="E161" t="s">
        <v>66</v>
      </c>
      <c r="F161" s="143" t="str">
        <f>UnitControlCenter!B3</f>
        <v>million metric tons / year</v>
      </c>
      <c r="G161" t="s">
        <v>1788</v>
      </c>
      <c r="H161" t="s">
        <v>1645</v>
      </c>
      <c r="I161" s="143" t="s">
        <v>1646</v>
      </c>
      <c r="J161" s="143"/>
    </row>
    <row r="162" spans="1:10" s="146" customFormat="1" ht="15.75" thickBot="1" x14ac:dyDescent="0.3">
      <c r="A162" s="143" t="s">
        <v>1638</v>
      </c>
      <c r="B162" s="144" t="s">
        <v>1644</v>
      </c>
      <c r="C162" s="145">
        <v>1</v>
      </c>
      <c r="D162" s="146" t="s">
        <v>65</v>
      </c>
      <c r="E162" s="146" t="s">
        <v>66</v>
      </c>
      <c r="F162" s="144" t="str">
        <f>UnitControlCenter!B3</f>
        <v>million metric tons / year</v>
      </c>
      <c r="G162" s="146" t="s">
        <v>1789</v>
      </c>
      <c r="H162" s="146" t="s">
        <v>1645</v>
      </c>
      <c r="I162" s="144" t="s">
        <v>1646</v>
      </c>
      <c r="J162" s="144"/>
    </row>
    <row r="163" spans="1:10" x14ac:dyDescent="0.25">
      <c r="A163" s="143" t="s">
        <v>657</v>
      </c>
      <c r="B163" s="143" t="s">
        <v>658</v>
      </c>
      <c r="C163" s="15">
        <v>1</v>
      </c>
      <c r="D163" t="s">
        <v>65</v>
      </c>
      <c r="E163" t="s">
        <v>66</v>
      </c>
      <c r="F163" t="str">
        <f>UnitControlCenter!$B$30</f>
        <v>quads / year</v>
      </c>
      <c r="G163" t="s">
        <v>1816</v>
      </c>
      <c r="H163" t="s">
        <v>1815</v>
      </c>
      <c r="I163" t="s">
        <v>1814</v>
      </c>
    </row>
    <row r="164" spans="1:10" x14ac:dyDescent="0.25">
      <c r="A164" s="143" t="s">
        <v>657</v>
      </c>
      <c r="B164" s="143" t="s">
        <v>659</v>
      </c>
      <c r="C164" s="15">
        <v>1</v>
      </c>
      <c r="D164" t="s">
        <v>65</v>
      </c>
      <c r="E164" t="s">
        <v>66</v>
      </c>
      <c r="F164" t="str">
        <f>UnitControlCenter!$B$30</f>
        <v>quads / year</v>
      </c>
      <c r="G164" t="s">
        <v>1817</v>
      </c>
      <c r="H164" t="s">
        <v>1470</v>
      </c>
      <c r="I164" t="s">
        <v>1471</v>
      </c>
    </row>
    <row r="165" spans="1:10" x14ac:dyDescent="0.25">
      <c r="A165" s="143" t="s">
        <v>657</v>
      </c>
      <c r="B165" s="143" t="s">
        <v>1812</v>
      </c>
      <c r="C165" s="15">
        <v>1</v>
      </c>
      <c r="D165" t="s">
        <v>65</v>
      </c>
      <c r="E165" t="s">
        <v>66</v>
      </c>
      <c r="F165" t="str">
        <f>UnitControlCenter!$B$30</f>
        <v>quads / year</v>
      </c>
      <c r="G165" t="s">
        <v>1826</v>
      </c>
      <c r="H165" t="s">
        <v>1818</v>
      </c>
      <c r="I165" s="15" t="s">
        <v>1819</v>
      </c>
    </row>
    <row r="166" spans="1:10" x14ac:dyDescent="0.25">
      <c r="A166" s="143" t="s">
        <v>657</v>
      </c>
      <c r="B166" s="143" t="s">
        <v>1813</v>
      </c>
      <c r="C166" s="15">
        <v>1</v>
      </c>
      <c r="D166" t="s">
        <v>65</v>
      </c>
      <c r="E166" t="s">
        <v>66</v>
      </c>
      <c r="F166" t="str">
        <f>UnitControlCenter!$B$30</f>
        <v>quads / year</v>
      </c>
      <c r="G166" t="s">
        <v>1827</v>
      </c>
      <c r="H166" t="s">
        <v>1470</v>
      </c>
      <c r="I166" t="s">
        <v>1471</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1539</v>
      </c>
      <c r="B178" s="143" t="s">
        <v>1567</v>
      </c>
      <c r="C178" s="15">
        <v>1</v>
      </c>
      <c r="D178" t="s">
        <v>65</v>
      </c>
      <c r="E178" t="s">
        <v>66</v>
      </c>
      <c r="F178" t="str">
        <f>UnitControlCenter!$B$36</f>
        <v>trillion BTU / year</v>
      </c>
      <c r="G178" t="s">
        <v>882</v>
      </c>
      <c r="H178" t="s">
        <v>883</v>
      </c>
      <c r="I178" t="s">
        <v>884</v>
      </c>
    </row>
    <row r="179" spans="1:10" x14ac:dyDescent="0.25">
      <c r="A179" s="143" t="s">
        <v>1539</v>
      </c>
      <c r="B179" s="143" t="s">
        <v>1568</v>
      </c>
      <c r="C179" s="15">
        <v>1</v>
      </c>
      <c r="D179" t="s">
        <v>65</v>
      </c>
      <c r="E179" t="s">
        <v>66</v>
      </c>
      <c r="F179" t="str">
        <f>UnitControlCenter!$B$36</f>
        <v>trillion BTU / year</v>
      </c>
      <c r="G179" t="s">
        <v>885</v>
      </c>
      <c r="H179" t="s">
        <v>883</v>
      </c>
      <c r="I179" t="s">
        <v>884</v>
      </c>
    </row>
    <row r="180" spans="1:10" x14ac:dyDescent="0.25">
      <c r="A180" s="143" t="s">
        <v>1539</v>
      </c>
      <c r="B180" s="143" t="s">
        <v>1569</v>
      </c>
      <c r="C180" s="15">
        <v>1</v>
      </c>
      <c r="D180" t="s">
        <v>65</v>
      </c>
      <c r="E180" t="s">
        <v>66</v>
      </c>
      <c r="F180" t="str">
        <f>UnitControlCenter!$B$9</f>
        <v>billion 2024 dollars / year</v>
      </c>
      <c r="G180" t="s">
        <v>886</v>
      </c>
      <c r="H180" t="s">
        <v>883</v>
      </c>
      <c r="I180" t="s">
        <v>884</v>
      </c>
    </row>
    <row r="181" spans="1:10" x14ac:dyDescent="0.25">
      <c r="A181" s="143" t="s">
        <v>1539</v>
      </c>
      <c r="B181" s="143" t="s">
        <v>1570</v>
      </c>
      <c r="C181" s="15">
        <v>1</v>
      </c>
      <c r="D181" t="s">
        <v>65</v>
      </c>
      <c r="E181" t="s">
        <v>66</v>
      </c>
      <c r="F181" t="str">
        <f>UnitControlCenter!$B$9</f>
        <v>billion 2024 dollars / year</v>
      </c>
      <c r="G181" t="s">
        <v>887</v>
      </c>
      <c r="H181" t="s">
        <v>883</v>
      </c>
      <c r="I181" t="s">
        <v>884</v>
      </c>
    </row>
    <row r="182" spans="1:10" x14ac:dyDescent="0.25">
      <c r="A182" s="143" t="s">
        <v>1539</v>
      </c>
      <c r="B182" s="143" t="s">
        <v>1571</v>
      </c>
      <c r="C182" s="15">
        <v>1</v>
      </c>
      <c r="D182" t="s">
        <v>65</v>
      </c>
      <c r="E182" t="s">
        <v>66</v>
      </c>
      <c r="F182" t="str">
        <f>UnitControlCenter!B3</f>
        <v>million metric tons / year</v>
      </c>
      <c r="G182" t="s">
        <v>1129</v>
      </c>
      <c r="H182" t="s">
        <v>1127</v>
      </c>
      <c r="I182" t="s">
        <v>1128</v>
      </c>
    </row>
    <row r="183" spans="1:10" x14ac:dyDescent="0.25">
      <c r="A183" s="143" t="s">
        <v>1539</v>
      </c>
      <c r="B183" s="143" t="s">
        <v>1572</v>
      </c>
      <c r="C183" s="15">
        <v>1</v>
      </c>
      <c r="D183" t="s">
        <v>65</v>
      </c>
      <c r="E183" t="s">
        <v>66</v>
      </c>
      <c r="F183" t="str">
        <f>UnitControlCenter!B3</f>
        <v>million metric tons / year</v>
      </c>
      <c r="G183" t="s">
        <v>1130</v>
      </c>
      <c r="H183" t="s">
        <v>1127</v>
      </c>
      <c r="I183" t="s">
        <v>1128</v>
      </c>
    </row>
    <row r="184" spans="1:10" x14ac:dyDescent="0.25">
      <c r="A184" s="143" t="s">
        <v>1539</v>
      </c>
      <c r="B184" s="143" t="s">
        <v>1573</v>
      </c>
      <c r="C184" s="15">
        <v>1</v>
      </c>
      <c r="D184" t="s">
        <v>65</v>
      </c>
      <c r="E184" t="s">
        <v>66</v>
      </c>
      <c r="F184" t="str">
        <f>UnitControlCenter!$B$36</f>
        <v>trillion BTU / year</v>
      </c>
      <c r="G184" t="s">
        <v>964</v>
      </c>
      <c r="H184" t="s">
        <v>959</v>
      </c>
      <c r="I184" t="s">
        <v>960</v>
      </c>
    </row>
    <row r="185" spans="1:10" x14ac:dyDescent="0.25">
      <c r="A185" s="143" t="s">
        <v>1539</v>
      </c>
      <c r="B185" s="143" t="s">
        <v>1574</v>
      </c>
      <c r="C185" s="15">
        <v>1</v>
      </c>
      <c r="D185" t="s">
        <v>65</v>
      </c>
      <c r="E185" t="s">
        <v>66</v>
      </c>
      <c r="F185" t="str">
        <f>UnitControlCenter!$B$36</f>
        <v>trillion BTU / year</v>
      </c>
      <c r="G185" t="s">
        <v>965</v>
      </c>
      <c r="H185" t="s">
        <v>959</v>
      </c>
      <c r="I185" t="s">
        <v>961</v>
      </c>
    </row>
    <row r="186" spans="1:10" x14ac:dyDescent="0.25">
      <c r="A186" s="143" t="s">
        <v>1539</v>
      </c>
      <c r="B186" s="143" t="s">
        <v>1575</v>
      </c>
      <c r="C186" s="15">
        <v>1</v>
      </c>
      <c r="D186" t="s">
        <v>65</v>
      </c>
      <c r="E186" t="s">
        <v>66</v>
      </c>
      <c r="F186" t="str">
        <f>UnitControlCenter!$B$9</f>
        <v>billion 2024 dollars / year</v>
      </c>
      <c r="G186" t="s">
        <v>966</v>
      </c>
      <c r="H186" t="s">
        <v>959</v>
      </c>
      <c r="I186" t="s">
        <v>962</v>
      </c>
    </row>
    <row r="187" spans="1:10" x14ac:dyDescent="0.25">
      <c r="A187" s="143" t="s">
        <v>1539</v>
      </c>
      <c r="B187" s="143" t="s">
        <v>1576</v>
      </c>
      <c r="C187" s="15">
        <v>1</v>
      </c>
      <c r="D187" t="s">
        <v>65</v>
      </c>
      <c r="E187" t="s">
        <v>66</v>
      </c>
      <c r="F187" t="str">
        <f>UnitControlCenter!$B$9</f>
        <v>billion 2024 dollars / year</v>
      </c>
      <c r="G187" t="s">
        <v>967</v>
      </c>
      <c r="H187" t="s">
        <v>959</v>
      </c>
      <c r="I187" t="s">
        <v>963</v>
      </c>
    </row>
    <row r="188" spans="1:10" x14ac:dyDescent="0.25">
      <c r="A188" s="143" t="s">
        <v>1539</v>
      </c>
      <c r="B188" s="143" t="s">
        <v>1577</v>
      </c>
      <c r="C188" s="15">
        <v>1</v>
      </c>
      <c r="D188" t="s">
        <v>65</v>
      </c>
      <c r="E188" t="s">
        <v>66</v>
      </c>
      <c r="F188" t="str">
        <f>UnitControlCenter!$B$30</f>
        <v>quads / year</v>
      </c>
      <c r="G188" t="s">
        <v>992</v>
      </c>
      <c r="H188" t="s">
        <v>994</v>
      </c>
      <c r="I188" t="s">
        <v>995</v>
      </c>
    </row>
    <row r="189" spans="1:10" x14ac:dyDescent="0.25">
      <c r="A189" s="143" t="s">
        <v>1539</v>
      </c>
      <c r="B189" s="143" t="s">
        <v>1578</v>
      </c>
      <c r="C189" s="15">
        <v>1</v>
      </c>
      <c r="D189" t="s">
        <v>65</v>
      </c>
      <c r="E189" t="s">
        <v>66</v>
      </c>
      <c r="F189" t="str">
        <f>UnitControlCenter!$B$30</f>
        <v>quads / year</v>
      </c>
      <c r="G189" t="s">
        <v>993</v>
      </c>
      <c r="H189" t="s">
        <v>994</v>
      </c>
      <c r="I189" t="s">
        <v>995</v>
      </c>
    </row>
    <row r="190" spans="1:10" ht="101.45" customHeight="1" x14ac:dyDescent="0.25">
      <c r="A190" s="143" t="s">
        <v>1539</v>
      </c>
      <c r="B190" s="143" t="s">
        <v>1843</v>
      </c>
      <c r="C190" s="15">
        <v>1</v>
      </c>
      <c r="D190" t="s">
        <v>65</v>
      </c>
      <c r="E190" t="s">
        <v>66</v>
      </c>
      <c r="F190" t="s">
        <v>350</v>
      </c>
      <c r="G190" t="s">
        <v>1927</v>
      </c>
      <c r="H190" t="s">
        <v>1928</v>
      </c>
      <c r="I190" t="s">
        <v>1941</v>
      </c>
    </row>
    <row r="191" spans="1:10" x14ac:dyDescent="0.25">
      <c r="A191" s="143" t="s">
        <v>1539</v>
      </c>
      <c r="B191" s="143" t="s">
        <v>1586</v>
      </c>
      <c r="C191" s="15">
        <v>1</v>
      </c>
      <c r="D191" t="s">
        <v>65</v>
      </c>
      <c r="E191" t="s">
        <v>66</v>
      </c>
      <c r="F191" t="str">
        <f>UnitControlCenter!$B$10</f>
        <v>billion 2024 dollars</v>
      </c>
      <c r="G191" t="s">
        <v>1542</v>
      </c>
      <c r="H191" t="s">
        <v>1541</v>
      </c>
      <c r="I191" s="12" t="s">
        <v>1540</v>
      </c>
      <c r="J191" s="12"/>
    </row>
    <row r="192" spans="1:10" x14ac:dyDescent="0.25">
      <c r="A192" s="143" t="s">
        <v>1539</v>
      </c>
      <c r="B192" s="143" t="s">
        <v>1579</v>
      </c>
      <c r="C192" s="15">
        <v>1</v>
      </c>
      <c r="D192" t="s">
        <v>65</v>
      </c>
      <c r="E192" t="s">
        <v>66</v>
      </c>
      <c r="F192" t="str">
        <f>UnitControlCenter!$B$10</f>
        <v>billion 2024 dollars</v>
      </c>
      <c r="G192" t="s">
        <v>1550</v>
      </c>
      <c r="H192" t="s">
        <v>1541</v>
      </c>
      <c r="I192" s="12" t="s">
        <v>1543</v>
      </c>
      <c r="J192" s="12"/>
    </row>
    <row r="193" spans="1:10" x14ac:dyDescent="0.25">
      <c r="A193" s="143" t="s">
        <v>1539</v>
      </c>
      <c r="B193" s="143" t="s">
        <v>1580</v>
      </c>
      <c r="C193" s="15">
        <v>1</v>
      </c>
      <c r="D193" t="s">
        <v>65</v>
      </c>
      <c r="E193" t="s">
        <v>66</v>
      </c>
      <c r="F193" t="str">
        <f>UnitControlCenter!$B$10</f>
        <v>billion 2024 dollars</v>
      </c>
      <c r="G193" t="s">
        <v>1551</v>
      </c>
      <c r="H193" t="s">
        <v>1541</v>
      </c>
      <c r="I193" s="12" t="s">
        <v>1544</v>
      </c>
      <c r="J193" s="12"/>
    </row>
    <row r="194" spans="1:10" x14ac:dyDescent="0.25">
      <c r="A194" s="143" t="s">
        <v>1539</v>
      </c>
      <c r="B194" s="143" t="s">
        <v>1581</v>
      </c>
      <c r="C194" s="15">
        <v>1</v>
      </c>
      <c r="D194" t="s">
        <v>65</v>
      </c>
      <c r="E194" t="s">
        <v>66</v>
      </c>
      <c r="F194" t="str">
        <f>UnitControlCenter!$B$10</f>
        <v>billion 2024 dollars</v>
      </c>
      <c r="G194" t="s">
        <v>1552</v>
      </c>
      <c r="H194" t="s">
        <v>1541</v>
      </c>
      <c r="I194" s="12" t="s">
        <v>1545</v>
      </c>
      <c r="J194" s="12"/>
    </row>
    <row r="195" spans="1:10" x14ac:dyDescent="0.25">
      <c r="A195" s="143" t="s">
        <v>1539</v>
      </c>
      <c r="B195" s="143" t="s">
        <v>1582</v>
      </c>
      <c r="C195" s="15">
        <v>1</v>
      </c>
      <c r="D195" t="s">
        <v>65</v>
      </c>
      <c r="E195" t="s">
        <v>66</v>
      </c>
      <c r="F195" t="str">
        <f>UnitControlCenter!$B$10</f>
        <v>billion 2024 dollars</v>
      </c>
      <c r="G195" t="s">
        <v>1555</v>
      </c>
      <c r="H195" t="s">
        <v>1541</v>
      </c>
      <c r="I195" s="12" t="s">
        <v>1546</v>
      </c>
      <c r="J195" s="12"/>
    </row>
    <row r="196" spans="1:10" x14ac:dyDescent="0.25">
      <c r="A196" s="143" t="s">
        <v>1539</v>
      </c>
      <c r="B196" s="143" t="s">
        <v>1583</v>
      </c>
      <c r="C196" s="15">
        <v>1</v>
      </c>
      <c r="D196" t="s">
        <v>65</v>
      </c>
      <c r="E196" t="s">
        <v>66</v>
      </c>
      <c r="F196" t="str">
        <f>UnitControlCenter!$B$10</f>
        <v>billion 2024 dollars</v>
      </c>
      <c r="G196" t="s">
        <v>1556</v>
      </c>
      <c r="H196" t="s">
        <v>1541</v>
      </c>
      <c r="I196" s="12" t="s">
        <v>1547</v>
      </c>
      <c r="J196" s="12"/>
    </row>
    <row r="197" spans="1:10" x14ac:dyDescent="0.25">
      <c r="A197" s="143" t="s">
        <v>1539</v>
      </c>
      <c r="B197" s="143" t="s">
        <v>1584</v>
      </c>
      <c r="C197" s="15">
        <v>1</v>
      </c>
      <c r="D197" t="s">
        <v>65</v>
      </c>
      <c r="E197" t="s">
        <v>66</v>
      </c>
      <c r="F197" t="str">
        <f>UnitControlCenter!$B$10</f>
        <v>billion 2024 dollars</v>
      </c>
      <c r="G197" t="s">
        <v>1553</v>
      </c>
      <c r="H197" t="s">
        <v>1541</v>
      </c>
      <c r="I197" s="12" t="s">
        <v>1548</v>
      </c>
      <c r="J197" s="12"/>
    </row>
    <row r="198" spans="1:10" ht="15.75" thickBot="1" x14ac:dyDescent="0.3">
      <c r="A198" s="144" t="s">
        <v>1539</v>
      </c>
      <c r="B198" s="144" t="s">
        <v>1585</v>
      </c>
      <c r="C198" s="145">
        <v>1</v>
      </c>
      <c r="D198" s="146" t="s">
        <v>65</v>
      </c>
      <c r="E198" s="146" t="s">
        <v>66</v>
      </c>
      <c r="F198" s="146" t="str">
        <f>UnitControlCenter!$B$10</f>
        <v>billion 2024 dollars</v>
      </c>
      <c r="G198" s="146" t="s">
        <v>1554</v>
      </c>
      <c r="H198" s="146" t="s">
        <v>1541</v>
      </c>
      <c r="I198" s="152" t="s">
        <v>1549</v>
      </c>
      <c r="J198" s="152"/>
    </row>
    <row r="199" spans="1:10" x14ac:dyDescent="0.25">
      <c r="A199" s="143" t="s">
        <v>591</v>
      </c>
      <c r="B199" s="143" t="s">
        <v>93</v>
      </c>
      <c r="C199" s="15">
        <v>1</v>
      </c>
      <c r="D199" t="s">
        <v>65</v>
      </c>
      <c r="E199" t="s">
        <v>597</v>
      </c>
      <c r="F199" t="str">
        <f>UnitControlCenter!$B$22</f>
        <v>2024 dollars / megawatt-hour (MWh)</v>
      </c>
      <c r="G199" t="s">
        <v>1495</v>
      </c>
      <c r="H199" t="s">
        <v>1494</v>
      </c>
      <c r="I199" t="s">
        <v>1820</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1497</v>
      </c>
      <c r="H202" t="s">
        <v>1496</v>
      </c>
      <c r="I202" t="s">
        <v>1821</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1652</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1761</v>
      </c>
      <c r="B3" s="92" t="s">
        <v>1763</v>
      </c>
      <c r="C3" s="90"/>
      <c r="D3" s="91" t="s">
        <v>1762</v>
      </c>
    </row>
    <row r="4" spans="1:5" x14ac:dyDescent="0.25">
      <c r="A4" t="s">
        <v>791</v>
      </c>
      <c r="B4" s="15" t="s">
        <v>785</v>
      </c>
      <c r="C4" s="62"/>
      <c r="D4" s="93" t="s">
        <v>1765</v>
      </c>
      <c r="E4" t="s">
        <v>1768</v>
      </c>
    </row>
    <row r="5" spans="1:5" x14ac:dyDescent="0.25">
      <c r="A5" t="s">
        <v>1772</v>
      </c>
      <c r="B5" s="45" t="s">
        <v>1773</v>
      </c>
      <c r="C5" s="94"/>
      <c r="D5" s="93" t="s">
        <v>1767</v>
      </c>
      <c r="E5" t="s">
        <v>1771</v>
      </c>
    </row>
    <row r="6" spans="1:5" x14ac:dyDescent="0.25">
      <c r="A6" t="s">
        <v>1918</v>
      </c>
      <c r="B6" s="45" t="s">
        <v>1917</v>
      </c>
      <c r="C6" s="112"/>
      <c r="D6" s="109" t="s">
        <v>1911</v>
      </c>
    </row>
    <row r="7" spans="1:5" x14ac:dyDescent="0.25">
      <c r="A7" t="s">
        <v>1915</v>
      </c>
      <c r="B7" s="45" t="s">
        <v>1914</v>
      </c>
      <c r="C7" s="110"/>
      <c r="D7" s="109" t="s">
        <v>1912</v>
      </c>
    </row>
    <row r="8" spans="1:5" x14ac:dyDescent="0.25">
      <c r="A8" t="s">
        <v>1916</v>
      </c>
      <c r="B8" s="15">
        <v>6699</v>
      </c>
      <c r="C8" s="111"/>
      <c r="D8" s="109" t="s">
        <v>1913</v>
      </c>
    </row>
    <row r="9" spans="1:5" x14ac:dyDescent="0.25">
      <c r="A9" t="s">
        <v>1918</v>
      </c>
      <c r="B9" s="45" t="s">
        <v>1774</v>
      </c>
      <c r="C9" s="73"/>
      <c r="D9" t="s">
        <v>1778</v>
      </c>
    </row>
    <row r="10" spans="1:5" x14ac:dyDescent="0.25">
      <c r="A10" t="s">
        <v>1779</v>
      </c>
      <c r="B10" s="45" t="s">
        <v>1780</v>
      </c>
      <c r="C10" s="96"/>
      <c r="D10" s="95" t="s">
        <v>1751</v>
      </c>
    </row>
    <row r="11" spans="1:5" x14ac:dyDescent="0.25">
      <c r="A11" t="s">
        <v>751</v>
      </c>
      <c r="B11" s="15" t="s">
        <v>762</v>
      </c>
      <c r="C11" s="50"/>
      <c r="D11" t="s">
        <v>434</v>
      </c>
    </row>
    <row r="12" spans="1:5" x14ac:dyDescent="0.25">
      <c r="A12" t="s">
        <v>1736</v>
      </c>
      <c r="B12" s="15" t="s">
        <v>1735</v>
      </c>
      <c r="C12" s="83"/>
      <c r="D12" t="s">
        <v>1668</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1775</v>
      </c>
      <c r="C20" s="74"/>
      <c r="D20" t="s">
        <v>1670</v>
      </c>
    </row>
    <row r="21" spans="1:4" x14ac:dyDescent="0.25">
      <c r="A21" t="s">
        <v>768</v>
      </c>
      <c r="B21" s="15" t="s">
        <v>764</v>
      </c>
      <c r="C21" s="55"/>
      <c r="D21" t="s">
        <v>1671</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1734</v>
      </c>
      <c r="B28" s="15" t="s">
        <v>1776</v>
      </c>
      <c r="C28" s="82"/>
      <c r="D28" t="s">
        <v>1667</v>
      </c>
    </row>
    <row r="29" spans="1:4" x14ac:dyDescent="0.25">
      <c r="A29" t="s">
        <v>752</v>
      </c>
      <c r="B29" s="45" t="s">
        <v>757</v>
      </c>
      <c r="C29" s="48"/>
      <c r="D29" t="s">
        <v>1602</v>
      </c>
    </row>
    <row r="30" spans="1:4" x14ac:dyDescent="0.25">
      <c r="A30" t="s">
        <v>1603</v>
      </c>
      <c r="B30" s="45" t="s">
        <v>1604</v>
      </c>
      <c r="C30" s="81"/>
      <c r="D30" t="s">
        <v>1601</v>
      </c>
    </row>
    <row r="31" spans="1:4" x14ac:dyDescent="0.25">
      <c r="A31" t="s">
        <v>1292</v>
      </c>
      <c r="B31" s="12" t="s">
        <v>1777</v>
      </c>
      <c r="C31" s="75"/>
      <c r="D31" t="s">
        <v>1669</v>
      </c>
    </row>
    <row r="32" spans="1:4" x14ac:dyDescent="0.25">
      <c r="A32" t="s">
        <v>776</v>
      </c>
      <c r="B32" s="15" t="s">
        <v>775</v>
      </c>
      <c r="C32" s="57"/>
      <c r="D32" t="s">
        <v>441</v>
      </c>
    </row>
    <row r="33" spans="1:5" x14ac:dyDescent="0.25">
      <c r="A33" t="s">
        <v>1293</v>
      </c>
      <c r="B33" s="72" t="s">
        <v>1286</v>
      </c>
      <c r="C33" s="71"/>
      <c r="D33" t="s">
        <v>1666</v>
      </c>
    </row>
    <row r="34" spans="1:5" x14ac:dyDescent="0.25">
      <c r="A34" t="s">
        <v>746</v>
      </c>
      <c r="B34" s="45" t="s">
        <v>756</v>
      </c>
      <c r="C34" s="47"/>
      <c r="D34" t="s">
        <v>444</v>
      </c>
    </row>
    <row r="35" spans="1:5" x14ac:dyDescent="0.25">
      <c r="A35" t="s">
        <v>1772</v>
      </c>
      <c r="B35" s="45" t="s">
        <v>1773</v>
      </c>
      <c r="C35" s="94"/>
      <c r="D35" t="s">
        <v>1766</v>
      </c>
      <c r="E35" t="s">
        <v>1770</v>
      </c>
    </row>
    <row r="36" spans="1:5" x14ac:dyDescent="0.25">
      <c r="A36" t="s">
        <v>791</v>
      </c>
      <c r="B36" s="15" t="s">
        <v>785</v>
      </c>
      <c r="C36" s="62"/>
      <c r="D36" s="93" t="s">
        <v>1764</v>
      </c>
      <c r="E36" t="s">
        <v>1769</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1919</v>
      </c>
    </row>
    <row r="49" spans="1:4" x14ac:dyDescent="0.25">
      <c r="A49" t="s">
        <v>787</v>
      </c>
      <c r="B49" s="15" t="s">
        <v>781</v>
      </c>
      <c r="C49" s="59"/>
      <c r="D49" t="s">
        <v>1920</v>
      </c>
    </row>
    <row r="50" spans="1:4" x14ac:dyDescent="0.25">
      <c r="A50" t="s">
        <v>766</v>
      </c>
      <c r="B50" s="15" t="s">
        <v>782</v>
      </c>
      <c r="C50" s="54"/>
      <c r="D50" t="s">
        <v>1921</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1462</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1685</v>
      </c>
      <c r="B252" s="43"/>
      <c r="C252" s="38"/>
      <c r="D252" s="38"/>
    </row>
    <row r="253" spans="1:4" x14ac:dyDescent="0.25">
      <c r="A253" s="4" t="s">
        <v>741</v>
      </c>
      <c r="B253" s="44" t="s">
        <v>742</v>
      </c>
      <c r="C253" s="4" t="s">
        <v>743</v>
      </c>
      <c r="D253" s="4" t="s">
        <v>744</v>
      </c>
    </row>
    <row r="254" spans="1:4" x14ac:dyDescent="0.25">
      <c r="A254" t="s">
        <v>788</v>
      </c>
      <c r="B254" s="15" t="s">
        <v>611</v>
      </c>
      <c r="C254" s="58"/>
      <c r="D254" t="s">
        <v>1693</v>
      </c>
    </row>
    <row r="255" spans="1:4" x14ac:dyDescent="0.25">
      <c r="A255" t="s">
        <v>766</v>
      </c>
      <c r="B255" s="15" t="s">
        <v>782</v>
      </c>
      <c r="C255" s="54"/>
      <c r="D255" t="s">
        <v>1694</v>
      </c>
    </row>
    <row r="256" spans="1:4" x14ac:dyDescent="0.25">
      <c r="A256" t="s">
        <v>787</v>
      </c>
      <c r="B256" s="15" t="s">
        <v>781</v>
      </c>
      <c r="C256" s="59"/>
      <c r="D256" t="s">
        <v>1695</v>
      </c>
    </row>
    <row r="257" spans="1:4" x14ac:dyDescent="0.25">
      <c r="A257" t="s">
        <v>752</v>
      </c>
      <c r="B257" s="45" t="s">
        <v>757</v>
      </c>
      <c r="C257" s="48"/>
      <c r="D257" t="s">
        <v>1696</v>
      </c>
    </row>
    <row r="258" spans="1:4" x14ac:dyDescent="0.25">
      <c r="A258" t="s">
        <v>767</v>
      </c>
      <c r="B258" s="15" t="s">
        <v>763</v>
      </c>
      <c r="C258" s="53"/>
      <c r="D258" t="s">
        <v>1697</v>
      </c>
    </row>
    <row r="259" spans="1:4" x14ac:dyDescent="0.25">
      <c r="A259" t="s">
        <v>746</v>
      </c>
      <c r="B259" s="45" t="s">
        <v>756</v>
      </c>
      <c r="C259" s="47"/>
      <c r="D259" t="s">
        <v>1698</v>
      </c>
    </row>
    <row r="260" spans="1:4" x14ac:dyDescent="0.25">
      <c r="A260" t="s">
        <v>768</v>
      </c>
      <c r="B260" s="15" t="s">
        <v>764</v>
      </c>
      <c r="C260" s="55"/>
      <c r="D260" t="s">
        <v>1699</v>
      </c>
    </row>
    <row r="261" spans="1:4" x14ac:dyDescent="0.25">
      <c r="A261" t="s">
        <v>791</v>
      </c>
      <c r="B261" s="15" t="s">
        <v>785</v>
      </c>
      <c r="C261" s="62"/>
      <c r="D261" t="s">
        <v>1700</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1930</v>
      </c>
      <c r="B317" s="43"/>
      <c r="C317" s="38"/>
      <c r="D317" s="38"/>
    </row>
    <row r="318" spans="1:4" x14ac:dyDescent="0.25">
      <c r="A318" s="4" t="s">
        <v>741</v>
      </c>
      <c r="B318" s="44" t="s">
        <v>742</v>
      </c>
      <c r="C318" s="4" t="s">
        <v>743</v>
      </c>
      <c r="D318" s="4" t="s">
        <v>744</v>
      </c>
    </row>
    <row r="319" spans="1:4" x14ac:dyDescent="0.25">
      <c r="A319" t="s">
        <v>766</v>
      </c>
      <c r="B319" s="15" t="s">
        <v>782</v>
      </c>
      <c r="C319" s="54"/>
      <c r="D319" t="s">
        <v>1931</v>
      </c>
    </row>
    <row r="320" spans="1:4" x14ac:dyDescent="0.25">
      <c r="A320" t="s">
        <v>1939</v>
      </c>
      <c r="B320" s="15" t="s">
        <v>1938</v>
      </c>
      <c r="C320" s="38"/>
      <c r="D320" t="s">
        <v>1932</v>
      </c>
    </row>
    <row r="321" spans="1:4" x14ac:dyDescent="0.25">
      <c r="A321" t="s">
        <v>753</v>
      </c>
      <c r="B321" s="45" t="s">
        <v>754</v>
      </c>
      <c r="C321" s="41"/>
      <c r="D321" t="s">
        <v>1933</v>
      </c>
    </row>
    <row r="322" spans="1:4" x14ac:dyDescent="0.25">
      <c r="A322" t="s">
        <v>833</v>
      </c>
      <c r="B322" s="45" t="s">
        <v>835</v>
      </c>
      <c r="C322" s="63"/>
      <c r="D322" t="s">
        <v>1934</v>
      </c>
    </row>
    <row r="323" spans="1:4" x14ac:dyDescent="0.25">
      <c r="A323" t="s">
        <v>1940</v>
      </c>
      <c r="B323" s="45">
        <v>808080</v>
      </c>
      <c r="C323" s="113"/>
      <c r="D323" t="s">
        <v>1935</v>
      </c>
    </row>
    <row r="324" spans="1:4" x14ac:dyDescent="0.25">
      <c r="A324" t="s">
        <v>759</v>
      </c>
      <c r="B324" s="45" t="s">
        <v>760</v>
      </c>
      <c r="C324" s="49"/>
      <c r="D324" t="s">
        <v>1936</v>
      </c>
    </row>
    <row r="325" spans="1:4" x14ac:dyDescent="0.25">
      <c r="A325" t="s">
        <v>767</v>
      </c>
      <c r="B325" s="15" t="s">
        <v>763</v>
      </c>
      <c r="C325" s="53"/>
      <c r="D325" t="s">
        <v>1937</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2268</v>
      </c>
      <c r="B2" t="s">
        <v>1599</v>
      </c>
      <c r="C2" s="40" t="s">
        <v>1600</v>
      </c>
    </row>
    <row r="3" spans="1:3" x14ac:dyDescent="0.25">
      <c r="A3" t="s">
        <v>1835</v>
      </c>
      <c r="B3" t="s">
        <v>1836</v>
      </c>
    </row>
    <row r="4" spans="1:3" x14ac:dyDescent="0.25">
      <c r="A4" t="s">
        <v>2607</v>
      </c>
      <c r="B4" t="s">
        <v>2606</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1737</v>
      </c>
      <c r="B1" s="85" t="s">
        <v>1760</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1737</v>
      </c>
      <c r="B1" s="85" t="s">
        <v>1738</v>
      </c>
      <c r="C1" s="85" t="s">
        <v>1739</v>
      </c>
      <c r="D1" s="85" t="s">
        <v>1740</v>
      </c>
      <c r="E1" s="85" t="s">
        <v>1741</v>
      </c>
      <c r="F1" s="86" t="s">
        <v>1742</v>
      </c>
    </row>
    <row r="2" spans="1:6" x14ac:dyDescent="0.25">
      <c r="A2" s="1" t="s">
        <v>1743</v>
      </c>
      <c r="B2" s="1" t="str">
        <f>IF(INDEX('State Targets'!H:H,MATCH(About!$C$2,'State Targets'!$B:$B,0))=0,"",INDEX('State Targets'!H:H,MATCH(About!$C$2,'State Targets'!$B:$B,0)))</f>
        <v>40-50% below 2005 levels by 2030</v>
      </c>
      <c r="C2" s="1">
        <f>IF(INDEX('State Targets'!I:I,MATCH(About!$C$2,'State Targets'!$B:$B,0))=0,"",INDEX('State Targets'!I:I,MATCH(About!$C$2,'State Targets'!$B:$B,0)))</f>
        <v>2030</v>
      </c>
      <c r="D2" s="1">
        <f>INDEX('State Targets'!J:J,MATCH(About!$C$2,'State Targets'!$B:$B,0))</f>
        <v>107.25000000000001</v>
      </c>
      <c r="E2" s="1">
        <f>INDEX('State Targets'!K:K,MATCH(About!$C$2,'State Targets'!$B:$B,0))</f>
        <v>107.25000000000001</v>
      </c>
      <c r="F2" s="1" t="str">
        <f>IF(INDEX('State Targets'!L:L,MATCH(About!$C$2,'State Targets'!$B:$B,0))=0,"",INDEX('State Targets'!L:L,MATCH(About!$C$2,'State Targets'!$B:$B,0)))</f>
        <v>Louisiana set executive targets in 2020 to reduce net GHG emissions 40–50% by 2030 compared to 2005 levels.</v>
      </c>
    </row>
    <row r="3" spans="1:6" x14ac:dyDescent="0.25">
      <c r="A3" s="1" t="s">
        <v>1743</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Louisiana set executive targets in 2020 to achieve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5" x14ac:dyDescent="0.25"/>
  <cols>
    <col min="3" max="3" width="41.5703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5703125" style="131" customWidth="1"/>
  </cols>
  <sheetData>
    <row r="1" spans="1:17" ht="15.75" thickBot="1" x14ac:dyDescent="0.3">
      <c r="A1" s="123" t="s">
        <v>2269</v>
      </c>
      <c r="B1" s="123" t="s">
        <v>2270</v>
      </c>
      <c r="C1" s="124" t="s">
        <v>2271</v>
      </c>
      <c r="D1" s="124" t="s">
        <v>2272</v>
      </c>
      <c r="E1" s="125" t="s">
        <v>2273</v>
      </c>
      <c r="F1" s="125" t="s">
        <v>2274</v>
      </c>
      <c r="G1" s="126" t="s">
        <v>2275</v>
      </c>
      <c r="H1" s="123" t="s">
        <v>2276</v>
      </c>
      <c r="I1" s="127" t="s">
        <v>2277</v>
      </c>
      <c r="J1" s="127" t="s">
        <v>2278</v>
      </c>
      <c r="K1" s="127" t="s">
        <v>2279</v>
      </c>
      <c r="L1" s="127" t="s">
        <v>2280</v>
      </c>
      <c r="M1" s="127" t="s">
        <v>2281</v>
      </c>
      <c r="N1" s="128" t="s">
        <v>2282</v>
      </c>
      <c r="O1" s="127" t="s">
        <v>2283</v>
      </c>
      <c r="P1" s="127" t="s">
        <v>2284</v>
      </c>
      <c r="Q1" s="129" t="s">
        <v>2285</v>
      </c>
    </row>
    <row r="2" spans="1:17" x14ac:dyDescent="0.25">
      <c r="A2" t="s">
        <v>2086</v>
      </c>
      <c r="B2" t="s">
        <v>2286</v>
      </c>
    </row>
    <row r="3" spans="1:17" x14ac:dyDescent="0.25">
      <c r="A3" t="s">
        <v>2087</v>
      </c>
      <c r="B3" t="s">
        <v>2287</v>
      </c>
    </row>
    <row r="4" spans="1:17" x14ac:dyDescent="0.25">
      <c r="A4" t="s">
        <v>2088</v>
      </c>
      <c r="B4" t="s">
        <v>2288</v>
      </c>
    </row>
    <row r="5" spans="1:17" x14ac:dyDescent="0.25">
      <c r="A5" t="s">
        <v>2089</v>
      </c>
      <c r="B5" t="s">
        <v>2289</v>
      </c>
    </row>
    <row r="6" spans="1:17" x14ac:dyDescent="0.25">
      <c r="A6" t="s">
        <v>2090</v>
      </c>
      <c r="B6" t="s">
        <v>2290</v>
      </c>
      <c r="C6" s="102" t="s">
        <v>2291</v>
      </c>
      <c r="D6">
        <v>1990</v>
      </c>
      <c r="E6" s="130">
        <v>0.4</v>
      </c>
      <c r="F6" s="130">
        <v>1</v>
      </c>
      <c r="G6" s="134">
        <f>ROUND(IF(About!$B$2=$A6,INDEX('State GHG Summary'!$C$1:$AH$1,MATCH('State Targets'!D6,'State GHG Summary'!$C$3:$AH$3,0)),0),0)</f>
        <v>0</v>
      </c>
      <c r="H6" t="s">
        <v>2292</v>
      </c>
      <c r="I6" s="132">
        <v>2030</v>
      </c>
      <c r="J6" s="132">
        <f>IF($E6="","",(1-$E6)*$G6)</f>
        <v>0</v>
      </c>
      <c r="K6" s="132">
        <f>J6</f>
        <v>0</v>
      </c>
      <c r="L6" s="132" t="s">
        <v>2293</v>
      </c>
      <c r="M6" t="s">
        <v>2294</v>
      </c>
      <c r="N6" s="133">
        <v>2045</v>
      </c>
      <c r="O6">
        <f>IF($F6="","",(1-$F6)*$G6)</f>
        <v>0</v>
      </c>
      <c r="P6">
        <f>O6</f>
        <v>0</v>
      </c>
      <c r="Q6" s="131" t="s">
        <v>2295</v>
      </c>
    </row>
    <row r="7" spans="1:17" x14ac:dyDescent="0.25">
      <c r="A7" t="s">
        <v>474</v>
      </c>
      <c r="B7" t="s">
        <v>2296</v>
      </c>
      <c r="C7" s="102" t="s">
        <v>2297</v>
      </c>
      <c r="D7">
        <v>2005</v>
      </c>
      <c r="E7" s="135">
        <v>0.5</v>
      </c>
      <c r="F7" s="135">
        <v>0.9</v>
      </c>
      <c r="G7" s="134">
        <f>ROUND(IF(About!$B$2=$A7,INDEX('State GHG Summary'!$C$1:$AH$1,MATCH('State Targets'!D7,'State GHG Summary'!$C$3:$AH$3,0)),0),0)</f>
        <v>0</v>
      </c>
      <c r="H7" t="s">
        <v>2298</v>
      </c>
      <c r="I7" s="136">
        <v>2030</v>
      </c>
      <c r="J7" s="132">
        <f t="shared" ref="J7:J52" si="0">IF($E7="","",(1-$E7)*$G7)</f>
        <v>0</v>
      </c>
      <c r="K7" s="132">
        <f t="shared" ref="K7:K52" si="1">J7</f>
        <v>0</v>
      </c>
      <c r="L7" s="136" t="s">
        <v>2299</v>
      </c>
      <c r="M7" t="s">
        <v>2300</v>
      </c>
      <c r="N7" s="137">
        <v>2050</v>
      </c>
      <c r="O7">
        <f t="shared" ref="O7:O52" si="2">IF($F7="","",(1-$F7)*$G7)</f>
        <v>0</v>
      </c>
      <c r="P7">
        <f t="shared" ref="P7:P52" si="3">O7</f>
        <v>0</v>
      </c>
      <c r="Q7" s="131" t="s">
        <v>2301</v>
      </c>
    </row>
    <row r="8" spans="1:17" x14ac:dyDescent="0.25">
      <c r="A8" t="s">
        <v>2091</v>
      </c>
      <c r="B8" t="s">
        <v>2302</v>
      </c>
      <c r="C8" s="102" t="s">
        <v>2303</v>
      </c>
      <c r="D8">
        <v>2001</v>
      </c>
      <c r="E8" s="130">
        <v>0.45</v>
      </c>
      <c r="F8" s="130">
        <v>0.8</v>
      </c>
      <c r="G8" s="134">
        <f>ROUND(IF(About!$B$2=$A8,INDEX('State GHG Summary'!$C$1:$AH$1,MATCH('State Targets'!D8,'State GHG Summary'!$C$3:$AH$3,0)),0),0)</f>
        <v>0</v>
      </c>
      <c r="H8" t="s">
        <v>2304</v>
      </c>
      <c r="I8" s="132">
        <v>2030</v>
      </c>
      <c r="J8" s="132">
        <f t="shared" si="0"/>
        <v>0</v>
      </c>
      <c r="K8" s="132">
        <f t="shared" si="1"/>
        <v>0</v>
      </c>
      <c r="L8" s="132" t="s">
        <v>2305</v>
      </c>
      <c r="M8" t="s">
        <v>2306</v>
      </c>
      <c r="N8" s="133">
        <v>2050</v>
      </c>
      <c r="O8">
        <f t="shared" si="2"/>
        <v>0</v>
      </c>
      <c r="P8">
        <f t="shared" si="3"/>
        <v>0</v>
      </c>
      <c r="Q8" s="131" t="s">
        <v>2307</v>
      </c>
    </row>
    <row r="9" spans="1:17" x14ac:dyDescent="0.25">
      <c r="A9" t="s">
        <v>2092</v>
      </c>
      <c r="B9" t="s">
        <v>2092</v>
      </c>
      <c r="J9" s="132" t="str">
        <f t="shared" si="0"/>
        <v/>
      </c>
      <c r="K9" s="132" t="str">
        <f t="shared" si="1"/>
        <v/>
      </c>
      <c r="O9" t="str">
        <f t="shared" si="2"/>
        <v/>
      </c>
      <c r="P9" t="str">
        <f t="shared" si="3"/>
        <v/>
      </c>
    </row>
    <row r="10" spans="1:17" x14ac:dyDescent="0.25">
      <c r="A10" t="s">
        <v>2093</v>
      </c>
      <c r="B10" t="s">
        <v>2308</v>
      </c>
      <c r="C10" s="102" t="s">
        <v>2309</v>
      </c>
      <c r="D10">
        <v>2005</v>
      </c>
      <c r="E10" s="130">
        <v>0.5</v>
      </c>
      <c r="F10" s="130">
        <v>1</v>
      </c>
      <c r="G10" s="134">
        <f>ROUND(IF(About!$B$2=$A10,INDEX('State GHG Summary'!$C$1:$AH$1,MATCH('State Targets'!D10,'State GHG Summary'!$C$3:$AH$3,0)),0),0)</f>
        <v>0</v>
      </c>
      <c r="H10" t="s">
        <v>2298</v>
      </c>
      <c r="I10" s="132">
        <v>2030</v>
      </c>
      <c r="J10" s="132">
        <f t="shared" si="0"/>
        <v>0</v>
      </c>
      <c r="K10" s="132">
        <f t="shared" si="1"/>
        <v>0</v>
      </c>
      <c r="L10" s="132" t="s">
        <v>2310</v>
      </c>
      <c r="M10" t="s">
        <v>2311</v>
      </c>
      <c r="N10" s="133">
        <v>2050</v>
      </c>
      <c r="O10">
        <f t="shared" si="2"/>
        <v>0</v>
      </c>
      <c r="P10">
        <f t="shared" si="3"/>
        <v>0</v>
      </c>
      <c r="Q10" s="131" t="s">
        <v>2312</v>
      </c>
    </row>
    <row r="11" spans="1:17" x14ac:dyDescent="0.25">
      <c r="A11" t="s">
        <v>2094</v>
      </c>
      <c r="B11" t="s">
        <v>2313</v>
      </c>
      <c r="C11" s="102" t="s">
        <v>2314</v>
      </c>
      <c r="D11">
        <v>1990</v>
      </c>
      <c r="E11" s="130">
        <v>0.8</v>
      </c>
      <c r="G11" s="134">
        <f>ROUND(IF(About!$B$2=$A11,INDEX('State GHG Summary'!$C$1:$AH$1,MATCH('State Targets'!D11,'State GHG Summary'!$C$3:$AH$3,0)),0),0)</f>
        <v>0</v>
      </c>
      <c r="H11" t="s">
        <v>2315</v>
      </c>
      <c r="I11" s="132">
        <v>2050</v>
      </c>
      <c r="J11" s="132">
        <f t="shared" si="0"/>
        <v>0</v>
      </c>
      <c r="K11" s="132">
        <f t="shared" si="1"/>
        <v>0</v>
      </c>
      <c r="L11" s="132" t="s">
        <v>2316</v>
      </c>
      <c r="O11" t="str">
        <f t="shared" si="2"/>
        <v/>
      </c>
      <c r="P11" t="str">
        <f t="shared" si="3"/>
        <v/>
      </c>
    </row>
    <row r="12" spans="1:17" x14ac:dyDescent="0.25">
      <c r="A12" t="s">
        <v>2095</v>
      </c>
      <c r="B12" t="s">
        <v>2317</v>
      </c>
      <c r="J12" s="132" t="str">
        <f t="shared" si="0"/>
        <v/>
      </c>
      <c r="K12" s="132" t="str">
        <f t="shared" si="1"/>
        <v/>
      </c>
      <c r="O12" t="str">
        <f t="shared" si="2"/>
        <v/>
      </c>
      <c r="P12" t="str">
        <f t="shared" si="3"/>
        <v/>
      </c>
    </row>
    <row r="13" spans="1:17" x14ac:dyDescent="0.25">
      <c r="A13" t="s">
        <v>2096</v>
      </c>
      <c r="B13" t="s">
        <v>2318</v>
      </c>
      <c r="J13" s="132" t="str">
        <f t="shared" si="0"/>
        <v/>
      </c>
      <c r="K13" s="132" t="str">
        <f t="shared" si="1"/>
        <v/>
      </c>
      <c r="O13" t="str">
        <f t="shared" si="2"/>
        <v/>
      </c>
      <c r="P13" t="str">
        <f t="shared" si="3"/>
        <v/>
      </c>
    </row>
    <row r="14" spans="1:17" x14ac:dyDescent="0.25">
      <c r="A14" t="s">
        <v>2097</v>
      </c>
      <c r="B14" t="s">
        <v>2319</v>
      </c>
      <c r="J14" s="132" t="str">
        <f t="shared" si="0"/>
        <v/>
      </c>
      <c r="K14" s="132" t="str">
        <f t="shared" si="1"/>
        <v/>
      </c>
      <c r="O14" t="str">
        <f t="shared" si="2"/>
        <v/>
      </c>
      <c r="P14" t="str">
        <f t="shared" si="3"/>
        <v/>
      </c>
    </row>
    <row r="15" spans="1:17" x14ac:dyDescent="0.25">
      <c r="A15" t="s">
        <v>2098</v>
      </c>
      <c r="B15" t="s">
        <v>2320</v>
      </c>
      <c r="J15" s="132" t="str">
        <f t="shared" si="0"/>
        <v/>
      </c>
      <c r="K15" s="132" t="str">
        <f t="shared" si="1"/>
        <v/>
      </c>
      <c r="O15" t="str">
        <f t="shared" si="2"/>
        <v/>
      </c>
      <c r="P15" t="str">
        <f t="shared" si="3"/>
        <v/>
      </c>
    </row>
    <row r="16" spans="1:17" x14ac:dyDescent="0.25">
      <c r="A16" t="s">
        <v>2099</v>
      </c>
      <c r="B16" t="s">
        <v>2321</v>
      </c>
      <c r="J16" s="132" t="str">
        <f t="shared" si="0"/>
        <v/>
      </c>
      <c r="K16" s="132" t="str">
        <f t="shared" si="1"/>
        <v/>
      </c>
      <c r="O16" t="str">
        <f t="shared" si="2"/>
        <v/>
      </c>
      <c r="P16" t="str">
        <f t="shared" si="3"/>
        <v/>
      </c>
    </row>
    <row r="17" spans="1:17" x14ac:dyDescent="0.25">
      <c r="A17" t="s">
        <v>2100</v>
      </c>
      <c r="B17" t="s">
        <v>2322</v>
      </c>
      <c r="J17" s="132" t="str">
        <f t="shared" si="0"/>
        <v/>
      </c>
      <c r="K17" s="132" t="str">
        <f t="shared" si="1"/>
        <v/>
      </c>
      <c r="O17" t="str">
        <f t="shared" si="2"/>
        <v/>
      </c>
      <c r="P17" t="str">
        <f t="shared" si="3"/>
        <v/>
      </c>
    </row>
    <row r="18" spans="1:17" x14ac:dyDescent="0.25">
      <c r="A18" t="s">
        <v>2101</v>
      </c>
      <c r="B18" t="s">
        <v>2323</v>
      </c>
      <c r="J18" s="132" t="str">
        <f t="shared" si="0"/>
        <v/>
      </c>
      <c r="K18" s="132" t="str">
        <f t="shared" si="1"/>
        <v/>
      </c>
      <c r="O18" t="str">
        <f t="shared" si="2"/>
        <v/>
      </c>
      <c r="P18" t="str">
        <f t="shared" si="3"/>
        <v/>
      </c>
    </row>
    <row r="19" spans="1:17" x14ac:dyDescent="0.25">
      <c r="A19" t="s">
        <v>2102</v>
      </c>
      <c r="B19" t="s">
        <v>2324</v>
      </c>
      <c r="C19" s="102" t="s">
        <v>2325</v>
      </c>
      <c r="D19">
        <v>1990</v>
      </c>
      <c r="E19" s="130">
        <v>0.2</v>
      </c>
      <c r="G19" s="134">
        <f>ROUND(IF(About!$B$2=$A19,INDEX('State GHG Summary'!$C$1:$AH$1,MATCH('State Targets'!D19,'State GHG Summary'!$C$3:$AH$3,0)),0),0)</f>
        <v>0</v>
      </c>
      <c r="H19" t="s">
        <v>2326</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2103</v>
      </c>
      <c r="B20" t="s">
        <v>2327</v>
      </c>
      <c r="C20" s="102" t="s">
        <v>2328</v>
      </c>
      <c r="D20">
        <v>2005</v>
      </c>
      <c r="E20" s="130">
        <v>0.45</v>
      </c>
      <c r="F20" s="130">
        <v>1</v>
      </c>
      <c r="G20" s="134">
        <f>ROUND(IF(About!$B$2=$A20,INDEX('State GHG Summary'!$C$1:$AH$1,MATCH('State Targets'!D20,'State GHG Summary'!$C$3:$AH$3,0)),0),0)</f>
        <v>195</v>
      </c>
      <c r="H20" t="s">
        <v>2329</v>
      </c>
      <c r="I20" s="132">
        <v>2030</v>
      </c>
      <c r="J20" s="132">
        <f t="shared" si="0"/>
        <v>107.25000000000001</v>
      </c>
      <c r="K20" s="132">
        <f t="shared" si="1"/>
        <v>107.25000000000001</v>
      </c>
      <c r="L20" s="132" t="s">
        <v>2330</v>
      </c>
      <c r="M20" t="s">
        <v>2311</v>
      </c>
      <c r="N20" s="133">
        <v>2050</v>
      </c>
      <c r="O20">
        <f t="shared" si="2"/>
        <v>0</v>
      </c>
      <c r="P20">
        <f t="shared" si="3"/>
        <v>0</v>
      </c>
      <c r="Q20" t="s">
        <v>2331</v>
      </c>
    </row>
    <row r="21" spans="1:17" x14ac:dyDescent="0.25">
      <c r="A21" t="s">
        <v>2104</v>
      </c>
      <c r="B21" t="s">
        <v>2332</v>
      </c>
      <c r="C21" s="102" t="s">
        <v>2333</v>
      </c>
      <c r="D21">
        <v>1990</v>
      </c>
      <c r="E21" s="130">
        <v>0.75</v>
      </c>
      <c r="F21" s="130">
        <v>1</v>
      </c>
      <c r="G21" s="134">
        <f>ROUND(IF(About!$B$2=$A21,INDEX('State GHG Summary'!$C$1:$AH$1,MATCH('State Targets'!D21,'State GHG Summary'!$C$3:$AH$3,0)),0),0)</f>
        <v>0</v>
      </c>
      <c r="H21" t="s">
        <v>2334</v>
      </c>
      <c r="I21" s="132">
        <v>2040</v>
      </c>
      <c r="J21" s="132">
        <f t="shared" si="0"/>
        <v>0</v>
      </c>
      <c r="K21" s="132">
        <f t="shared" si="1"/>
        <v>0</v>
      </c>
      <c r="L21" s="132" t="s">
        <v>2335</v>
      </c>
      <c r="M21" t="s">
        <v>2311</v>
      </c>
      <c r="N21" s="133">
        <v>2050</v>
      </c>
      <c r="O21">
        <f t="shared" si="2"/>
        <v>0</v>
      </c>
      <c r="P21">
        <f t="shared" si="3"/>
        <v>0</v>
      </c>
      <c r="Q21" t="s">
        <v>2336</v>
      </c>
    </row>
    <row r="22" spans="1:17" x14ac:dyDescent="0.25">
      <c r="A22" t="s">
        <v>2105</v>
      </c>
      <c r="B22" t="s">
        <v>2337</v>
      </c>
      <c r="C22" s="102" t="s">
        <v>2338</v>
      </c>
      <c r="D22">
        <v>2006</v>
      </c>
      <c r="E22" s="130">
        <v>0.6</v>
      </c>
      <c r="F22" s="130">
        <v>1</v>
      </c>
      <c r="G22" s="134">
        <f>ROUND(IF(About!$B$2=$A22,INDEX('State GHG Summary'!$C$1:$AH$1,MATCH('State Targets'!D22,'State GHG Summary'!$C$3:$AH$3,0)),0),0)</f>
        <v>0</v>
      </c>
      <c r="H22" t="s">
        <v>2339</v>
      </c>
      <c r="I22" s="132">
        <v>2031</v>
      </c>
      <c r="J22" s="132">
        <f t="shared" si="0"/>
        <v>0</v>
      </c>
      <c r="K22" s="132">
        <f t="shared" si="1"/>
        <v>0</v>
      </c>
      <c r="L22" s="132" t="s">
        <v>2340</v>
      </c>
      <c r="M22" t="s">
        <v>2341</v>
      </c>
      <c r="N22" s="133">
        <v>2045</v>
      </c>
      <c r="O22">
        <f t="shared" si="2"/>
        <v>0</v>
      </c>
      <c r="P22">
        <f t="shared" si="3"/>
        <v>0</v>
      </c>
      <c r="Q22" s="131" t="s">
        <v>2342</v>
      </c>
    </row>
    <row r="23" spans="1:17" x14ac:dyDescent="0.25">
      <c r="A23" t="s">
        <v>2106</v>
      </c>
      <c r="B23" t="s">
        <v>2343</v>
      </c>
      <c r="C23" s="102" t="s">
        <v>2344</v>
      </c>
      <c r="D23">
        <v>1990</v>
      </c>
      <c r="E23" s="130">
        <v>0.45</v>
      </c>
      <c r="F23" s="130">
        <v>1</v>
      </c>
      <c r="G23" s="134">
        <f>ROUND(IF(About!$B$2=$A23,INDEX('State GHG Summary'!$C$1:$AH$1,MATCH('State Targets'!D23,'State GHG Summary'!$C$3:$AH$3,0)),0),0)</f>
        <v>0</v>
      </c>
      <c r="H23" t="s">
        <v>2345</v>
      </c>
      <c r="I23" s="132">
        <v>2030</v>
      </c>
      <c r="J23" s="132">
        <f t="shared" si="0"/>
        <v>0</v>
      </c>
      <c r="K23" s="132">
        <f t="shared" si="1"/>
        <v>0</v>
      </c>
      <c r="L23" s="132" t="s">
        <v>2346</v>
      </c>
      <c r="M23" t="s">
        <v>2311</v>
      </c>
      <c r="N23" s="133">
        <v>2050</v>
      </c>
      <c r="O23">
        <f t="shared" si="2"/>
        <v>0</v>
      </c>
      <c r="P23">
        <f t="shared" si="3"/>
        <v>0</v>
      </c>
      <c r="Q23" s="131" t="s">
        <v>2347</v>
      </c>
    </row>
    <row r="24" spans="1:17" x14ac:dyDescent="0.25">
      <c r="A24" t="s">
        <v>2107</v>
      </c>
      <c r="B24" t="s">
        <v>2348</v>
      </c>
      <c r="C24" s="102" t="s">
        <v>2349</v>
      </c>
      <c r="D24">
        <v>2005</v>
      </c>
      <c r="E24" s="130">
        <v>0.52</v>
      </c>
      <c r="F24" s="130">
        <v>1</v>
      </c>
      <c r="G24" s="134">
        <f>ROUND(IF(About!$B$2=$A24,INDEX('State GHG Summary'!$C$1:$AH$1,MATCH('State Targets'!D24,'State GHG Summary'!$C$3:$AH$3,0)),0),0)</f>
        <v>0</v>
      </c>
      <c r="H24" t="s">
        <v>2350</v>
      </c>
      <c r="I24" s="132">
        <v>2030</v>
      </c>
      <c r="J24" s="132">
        <f t="shared" si="0"/>
        <v>0</v>
      </c>
      <c r="K24" s="132">
        <f t="shared" si="1"/>
        <v>0</v>
      </c>
      <c r="L24" s="132" t="s">
        <v>2351</v>
      </c>
      <c r="M24" t="s">
        <v>2352</v>
      </c>
      <c r="N24" s="133">
        <v>2050</v>
      </c>
      <c r="O24">
        <f t="shared" si="2"/>
        <v>0</v>
      </c>
      <c r="P24">
        <f t="shared" si="3"/>
        <v>0</v>
      </c>
      <c r="Q24" s="131" t="s">
        <v>2353</v>
      </c>
    </row>
    <row r="25" spans="1:17" x14ac:dyDescent="0.25">
      <c r="A25" t="s">
        <v>2108</v>
      </c>
      <c r="B25" t="s">
        <v>2354</v>
      </c>
      <c r="C25" s="102" t="s">
        <v>2355</v>
      </c>
      <c r="D25">
        <v>2005</v>
      </c>
      <c r="E25" s="130">
        <v>0.3</v>
      </c>
      <c r="F25" s="130">
        <v>0.8</v>
      </c>
      <c r="G25" s="134">
        <f>ROUND(IF(About!$B$2=$A25,INDEX('State GHG Summary'!$C$1:$AH$1,MATCH('State Targets'!D25,'State GHG Summary'!$C$3:$AH$3,0)),0),0)</f>
        <v>0</v>
      </c>
      <c r="H25" t="s">
        <v>2356</v>
      </c>
      <c r="I25" s="132">
        <v>2025</v>
      </c>
      <c r="J25" s="132">
        <f t="shared" si="0"/>
        <v>0</v>
      </c>
      <c r="K25" s="132">
        <f t="shared" si="1"/>
        <v>0</v>
      </c>
      <c r="L25" s="132" t="s">
        <v>2357</v>
      </c>
      <c r="M25" t="s">
        <v>2358</v>
      </c>
      <c r="N25" s="133">
        <v>2050</v>
      </c>
      <c r="O25">
        <f t="shared" si="2"/>
        <v>0</v>
      </c>
      <c r="P25">
        <f t="shared" si="3"/>
        <v>0</v>
      </c>
      <c r="Q25" s="131" t="s">
        <v>2359</v>
      </c>
    </row>
    <row r="26" spans="1:17" x14ac:dyDescent="0.25">
      <c r="A26" t="s">
        <v>2109</v>
      </c>
      <c r="B26" t="s">
        <v>2360</v>
      </c>
      <c r="J26" s="132" t="str">
        <f t="shared" si="0"/>
        <v/>
      </c>
      <c r="K26" s="132" t="str">
        <f t="shared" si="1"/>
        <v/>
      </c>
      <c r="O26" t="str">
        <f t="shared" si="2"/>
        <v/>
      </c>
      <c r="P26" t="str">
        <f t="shared" si="3"/>
        <v/>
      </c>
    </row>
    <row r="27" spans="1:17" x14ac:dyDescent="0.25">
      <c r="A27" t="s">
        <v>2110</v>
      </c>
      <c r="B27" t="s">
        <v>2361</v>
      </c>
      <c r="J27" s="132" t="str">
        <f t="shared" si="0"/>
        <v/>
      </c>
      <c r="K27" s="132" t="str">
        <f t="shared" si="1"/>
        <v/>
      </c>
      <c r="O27" t="str">
        <f t="shared" si="2"/>
        <v/>
      </c>
      <c r="P27" t="str">
        <f t="shared" si="3"/>
        <v/>
      </c>
    </row>
    <row r="28" spans="1:17" x14ac:dyDescent="0.25">
      <c r="A28" t="s">
        <v>2111</v>
      </c>
      <c r="B28" t="s">
        <v>2362</v>
      </c>
      <c r="C28" s="102" t="s">
        <v>2363</v>
      </c>
      <c r="D28">
        <v>2005</v>
      </c>
      <c r="E28" s="130">
        <v>1</v>
      </c>
      <c r="G28" s="134">
        <f>ROUND(IF(About!$B$2=$A28,INDEX('State GHG Summary'!$C$1:$AH$1,MATCH('State Targets'!D28,'State GHG Summary'!$C$3:$AH$3,0)),0),0)</f>
        <v>0</v>
      </c>
      <c r="H28" t="s">
        <v>2352</v>
      </c>
      <c r="I28" s="132">
        <v>2050</v>
      </c>
      <c r="J28" s="132">
        <f t="shared" si="0"/>
        <v>0</v>
      </c>
      <c r="K28" s="132">
        <f t="shared" si="1"/>
        <v>0</v>
      </c>
      <c r="L28" s="132" t="s">
        <v>2363</v>
      </c>
      <c r="O28" t="str">
        <f t="shared" si="2"/>
        <v/>
      </c>
      <c r="P28" t="str">
        <f t="shared" si="3"/>
        <v/>
      </c>
    </row>
    <row r="29" spans="1:17" x14ac:dyDescent="0.25">
      <c r="A29" t="s">
        <v>2112</v>
      </c>
      <c r="B29" t="s">
        <v>2364</v>
      </c>
      <c r="C29" s="102" t="s">
        <v>2365</v>
      </c>
      <c r="D29">
        <v>2005</v>
      </c>
      <c r="E29" s="130">
        <v>0.5</v>
      </c>
      <c r="F29" s="130">
        <v>1</v>
      </c>
      <c r="G29" s="134">
        <f>ROUND(IF(About!$B$2=$A29,INDEX('State GHG Summary'!$C$1:$AH$1,MATCH('State Targets'!D29,'State GHG Summary'!$C$3:$AH$3,0)),0),0)</f>
        <v>0</v>
      </c>
      <c r="H29" t="s">
        <v>2298</v>
      </c>
      <c r="I29" s="132">
        <v>2030</v>
      </c>
      <c r="J29" s="132">
        <f t="shared" si="0"/>
        <v>0</v>
      </c>
      <c r="K29" s="132">
        <f t="shared" si="1"/>
        <v>0</v>
      </c>
      <c r="L29" s="132" t="s">
        <v>2366</v>
      </c>
      <c r="M29" s="132" t="s">
        <v>2311</v>
      </c>
      <c r="N29" s="133">
        <v>2050</v>
      </c>
      <c r="O29">
        <f t="shared" si="2"/>
        <v>0</v>
      </c>
      <c r="P29">
        <f t="shared" si="3"/>
        <v>0</v>
      </c>
      <c r="Q29" s="131" t="s">
        <v>2367</v>
      </c>
    </row>
    <row r="30" spans="1:17" x14ac:dyDescent="0.25">
      <c r="A30" t="s">
        <v>2113</v>
      </c>
      <c r="B30" t="s">
        <v>2368</v>
      </c>
      <c r="J30" s="132" t="str">
        <f t="shared" si="0"/>
        <v/>
      </c>
      <c r="K30" s="132" t="str">
        <f t="shared" si="1"/>
        <v/>
      </c>
      <c r="O30" t="str">
        <f t="shared" si="2"/>
        <v/>
      </c>
      <c r="P30" t="str">
        <f t="shared" si="3"/>
        <v/>
      </c>
    </row>
    <row r="31" spans="1:17" x14ac:dyDescent="0.25">
      <c r="A31" t="s">
        <v>475</v>
      </c>
      <c r="B31" t="s">
        <v>2369</v>
      </c>
      <c r="J31" s="132" t="str">
        <f t="shared" si="0"/>
        <v/>
      </c>
      <c r="K31" s="132" t="str">
        <f t="shared" si="1"/>
        <v/>
      </c>
      <c r="O31" t="str">
        <f t="shared" si="2"/>
        <v/>
      </c>
      <c r="P31" t="str">
        <f t="shared" si="3"/>
        <v/>
      </c>
    </row>
    <row r="32" spans="1:17" x14ac:dyDescent="0.25">
      <c r="A32" t="s">
        <v>2114</v>
      </c>
      <c r="B32" t="s">
        <v>2370</v>
      </c>
      <c r="C32" s="102" t="s">
        <v>2371</v>
      </c>
      <c r="D32">
        <v>1990</v>
      </c>
      <c r="E32" s="130">
        <v>0.2</v>
      </c>
      <c r="F32" s="130">
        <v>0.8</v>
      </c>
      <c r="G32" s="134">
        <f>ROUND(IF(About!$B$2=$A32,INDEX('State GHG Summary'!$C$1:$AH$1,MATCH('State Targets'!D32,'State GHG Summary'!$C$3:$AH$3,0)),0),0)</f>
        <v>0</v>
      </c>
      <c r="H32" t="s">
        <v>2372</v>
      </c>
      <c r="I32" s="132">
        <v>2025</v>
      </c>
      <c r="J32" s="132">
        <f t="shared" si="0"/>
        <v>0</v>
      </c>
      <c r="K32" s="132">
        <f t="shared" si="1"/>
        <v>0</v>
      </c>
      <c r="L32" s="132" t="s">
        <v>2373</v>
      </c>
      <c r="M32" t="s">
        <v>2315</v>
      </c>
      <c r="N32" s="133">
        <v>2050</v>
      </c>
      <c r="O32">
        <f t="shared" si="2"/>
        <v>0</v>
      </c>
      <c r="P32">
        <f t="shared" si="3"/>
        <v>0</v>
      </c>
      <c r="Q32" s="131" t="s">
        <v>2374</v>
      </c>
    </row>
    <row r="33" spans="1:17" x14ac:dyDescent="0.25">
      <c r="A33" t="s">
        <v>2115</v>
      </c>
      <c r="B33" t="s">
        <v>2375</v>
      </c>
      <c r="C33" s="102" t="s">
        <v>2376</v>
      </c>
      <c r="D33">
        <v>2006</v>
      </c>
      <c r="E33" s="130">
        <v>0.5</v>
      </c>
      <c r="F33" s="130">
        <v>0.8</v>
      </c>
      <c r="G33" s="134">
        <f>ROUND(IF(About!$B$2=$A33,INDEX('State GHG Summary'!$C$1:$AH$1,MATCH('State Targets'!D33,'State GHG Summary'!$C$3:$AH$3,0)),0),0)</f>
        <v>0</v>
      </c>
      <c r="H33" t="s">
        <v>2377</v>
      </c>
      <c r="I33" s="132">
        <v>2030</v>
      </c>
      <c r="J33" s="132">
        <f t="shared" si="0"/>
        <v>0</v>
      </c>
      <c r="K33" s="132">
        <f t="shared" si="1"/>
        <v>0</v>
      </c>
      <c r="L33" s="132" t="s">
        <v>2378</v>
      </c>
      <c r="M33" t="s">
        <v>2379</v>
      </c>
      <c r="N33" s="133">
        <v>2050</v>
      </c>
      <c r="O33">
        <f t="shared" si="2"/>
        <v>0</v>
      </c>
      <c r="P33">
        <f t="shared" si="3"/>
        <v>0</v>
      </c>
      <c r="Q33" s="131" t="s">
        <v>2380</v>
      </c>
    </row>
    <row r="34" spans="1:17" x14ac:dyDescent="0.25">
      <c r="A34" t="s">
        <v>2116</v>
      </c>
      <c r="B34" t="s">
        <v>2381</v>
      </c>
      <c r="C34" s="102" t="s">
        <v>2382</v>
      </c>
      <c r="D34">
        <v>2005</v>
      </c>
      <c r="E34" s="130">
        <v>0.45</v>
      </c>
      <c r="G34" s="134">
        <f>ROUND(IF(About!$B$2=$A34,INDEX('State GHG Summary'!$C$1:$AH$1,MATCH('State Targets'!D34,'State GHG Summary'!$C$3:$AH$3,0)),0),0)</f>
        <v>0</v>
      </c>
      <c r="H34" t="s">
        <v>2383</v>
      </c>
      <c r="I34" s="132">
        <v>2030</v>
      </c>
      <c r="J34" s="132">
        <f t="shared" si="0"/>
        <v>0</v>
      </c>
      <c r="K34" s="132">
        <f t="shared" si="1"/>
        <v>0</v>
      </c>
      <c r="L34" t="s">
        <v>2382</v>
      </c>
      <c r="O34" t="str">
        <f t="shared" si="2"/>
        <v/>
      </c>
      <c r="P34" t="str">
        <f t="shared" si="3"/>
        <v/>
      </c>
    </row>
    <row r="35" spans="1:17" x14ac:dyDescent="0.25">
      <c r="A35" t="s">
        <v>2117</v>
      </c>
      <c r="B35" t="s">
        <v>2384</v>
      </c>
      <c r="C35" s="102" t="s">
        <v>2385</v>
      </c>
      <c r="D35">
        <v>2005</v>
      </c>
      <c r="E35" s="130">
        <v>0.45</v>
      </c>
      <c r="F35" s="130">
        <v>1</v>
      </c>
      <c r="G35" s="134">
        <f>ROUND(IF(About!$B$2=$A35,INDEX('State GHG Summary'!$C$1:$AH$1,MATCH('State Targets'!D35,'State GHG Summary'!$C$3:$AH$3,0)),0),0)</f>
        <v>0</v>
      </c>
      <c r="H35" t="s">
        <v>2383</v>
      </c>
      <c r="I35" s="132">
        <v>2030</v>
      </c>
      <c r="J35" s="132">
        <f t="shared" si="0"/>
        <v>0</v>
      </c>
      <c r="K35" s="132">
        <f t="shared" si="1"/>
        <v>0</v>
      </c>
      <c r="L35" s="132" t="s">
        <v>2386</v>
      </c>
      <c r="M35" s="132" t="s">
        <v>2311</v>
      </c>
      <c r="N35" s="133">
        <v>2050</v>
      </c>
      <c r="O35">
        <f t="shared" si="2"/>
        <v>0</v>
      </c>
      <c r="P35">
        <f t="shared" si="3"/>
        <v>0</v>
      </c>
      <c r="Q35" s="131" t="s">
        <v>2387</v>
      </c>
    </row>
    <row r="36" spans="1:17" x14ac:dyDescent="0.25">
      <c r="A36" t="s">
        <v>2118</v>
      </c>
      <c r="B36" t="s">
        <v>2388</v>
      </c>
      <c r="C36" s="102" t="s">
        <v>2389</v>
      </c>
      <c r="D36">
        <v>1990</v>
      </c>
      <c r="E36" s="130">
        <v>0.4</v>
      </c>
      <c r="F36" s="130">
        <v>1</v>
      </c>
      <c r="G36" s="134">
        <f>ROUND(IF(About!$B$2=$A36,INDEX('State GHG Summary'!$C$1:$AH$1,MATCH('State Targets'!D36,'State GHG Summary'!$C$3:$AH$3,0)),0),0)</f>
        <v>0</v>
      </c>
      <c r="H36" t="s">
        <v>2292</v>
      </c>
      <c r="I36" s="132">
        <v>2030</v>
      </c>
      <c r="J36" s="132">
        <f t="shared" si="0"/>
        <v>0</v>
      </c>
      <c r="K36" s="132">
        <f t="shared" si="1"/>
        <v>0</v>
      </c>
      <c r="L36" s="132" t="s">
        <v>2390</v>
      </c>
      <c r="M36" s="132" t="s">
        <v>2311</v>
      </c>
      <c r="N36" s="133">
        <v>2050</v>
      </c>
      <c r="O36">
        <f t="shared" si="2"/>
        <v>0</v>
      </c>
      <c r="P36">
        <f t="shared" si="3"/>
        <v>0</v>
      </c>
      <c r="Q36" s="131" t="s">
        <v>2391</v>
      </c>
    </row>
    <row r="37" spans="1:17" x14ac:dyDescent="0.25">
      <c r="A37" t="s">
        <v>2119</v>
      </c>
      <c r="B37" t="s">
        <v>2392</v>
      </c>
      <c r="J37" s="132" t="str">
        <f t="shared" si="0"/>
        <v/>
      </c>
      <c r="K37" s="132" t="str">
        <f t="shared" si="1"/>
        <v/>
      </c>
      <c r="O37" t="str">
        <f t="shared" si="2"/>
        <v/>
      </c>
      <c r="P37" t="str">
        <f t="shared" si="3"/>
        <v/>
      </c>
    </row>
    <row r="38" spans="1:17" x14ac:dyDescent="0.25">
      <c r="A38" t="s">
        <v>2120</v>
      </c>
      <c r="B38" t="s">
        <v>2393</v>
      </c>
      <c r="J38" s="132" t="str">
        <f t="shared" si="0"/>
        <v/>
      </c>
      <c r="K38" s="132" t="str">
        <f t="shared" si="1"/>
        <v/>
      </c>
      <c r="O38" t="str">
        <f t="shared" si="2"/>
        <v/>
      </c>
      <c r="P38" t="str">
        <f t="shared" si="3"/>
        <v/>
      </c>
    </row>
    <row r="39" spans="1:17" x14ac:dyDescent="0.25">
      <c r="A39" t="s">
        <v>2121</v>
      </c>
      <c r="B39" t="s">
        <v>2394</v>
      </c>
      <c r="C39" s="102" t="s">
        <v>2395</v>
      </c>
      <c r="D39">
        <v>1990</v>
      </c>
      <c r="E39" s="130">
        <v>0.45</v>
      </c>
      <c r="F39" s="130">
        <v>0.8</v>
      </c>
      <c r="G39" s="134">
        <f>ROUND(IF(About!$B$2=$A39,INDEX('State GHG Summary'!$C$1:$AH$1,MATCH('State Targets'!D39,'State GHG Summary'!$C$3:$AH$3,0)),0),0)</f>
        <v>0</v>
      </c>
      <c r="H39" t="s">
        <v>2396</v>
      </c>
      <c r="I39" s="132">
        <v>2035</v>
      </c>
      <c r="J39" s="132">
        <f t="shared" si="0"/>
        <v>0</v>
      </c>
      <c r="K39" s="132">
        <f t="shared" si="1"/>
        <v>0</v>
      </c>
      <c r="L39" s="132" t="s">
        <v>2397</v>
      </c>
      <c r="M39" t="s">
        <v>2315</v>
      </c>
      <c r="N39" s="133">
        <v>2050</v>
      </c>
      <c r="O39">
        <f t="shared" si="2"/>
        <v>0</v>
      </c>
      <c r="P39">
        <f t="shared" si="3"/>
        <v>0</v>
      </c>
      <c r="Q39" s="131" t="s">
        <v>2398</v>
      </c>
    </row>
    <row r="40" spans="1:17" x14ac:dyDescent="0.25">
      <c r="A40" t="s">
        <v>2122</v>
      </c>
      <c r="B40" t="s">
        <v>2399</v>
      </c>
      <c r="C40" s="102" t="s">
        <v>2400</v>
      </c>
      <c r="D40">
        <v>2005</v>
      </c>
      <c r="E40" s="130">
        <v>0.26</v>
      </c>
      <c r="F40" s="130">
        <v>0.8</v>
      </c>
      <c r="G40" s="134">
        <f>ROUND(IF(About!$B$2=$A40,INDEX('State GHG Summary'!$C$1:$AH$1,MATCH('State Targets'!D40,'State GHG Summary'!$C$3:$AH$3,0)),0),0)</f>
        <v>0</v>
      </c>
      <c r="H40" t="s">
        <v>2401</v>
      </c>
      <c r="I40" s="132">
        <v>2025</v>
      </c>
      <c r="J40" s="132">
        <f t="shared" si="0"/>
        <v>0</v>
      </c>
      <c r="K40" s="132">
        <f t="shared" si="1"/>
        <v>0</v>
      </c>
      <c r="L40" s="132" t="s">
        <v>2402</v>
      </c>
      <c r="M40" t="s">
        <v>2358</v>
      </c>
      <c r="N40" s="133">
        <v>2050</v>
      </c>
      <c r="O40">
        <f t="shared" si="2"/>
        <v>0</v>
      </c>
      <c r="P40">
        <f t="shared" si="3"/>
        <v>0</v>
      </c>
      <c r="Q40" s="131" t="s">
        <v>2403</v>
      </c>
    </row>
    <row r="41" spans="1:17" x14ac:dyDescent="0.25">
      <c r="A41" t="s">
        <v>2123</v>
      </c>
      <c r="B41" t="s">
        <v>2404</v>
      </c>
      <c r="C41" s="102" t="s">
        <v>2405</v>
      </c>
      <c r="D41">
        <v>1990</v>
      </c>
      <c r="E41" s="130">
        <v>0.8</v>
      </c>
      <c r="F41" s="130">
        <v>1</v>
      </c>
      <c r="G41" s="134">
        <f>ROUND(IF(About!$B$2=$A41,INDEX('State GHG Summary'!$C$1:$AH$1,MATCH('State Targets'!D41,'State GHG Summary'!$C$3:$AH$3,0)),0),0)</f>
        <v>0</v>
      </c>
      <c r="H41" t="s">
        <v>2406</v>
      </c>
      <c r="I41" s="132">
        <v>2040</v>
      </c>
      <c r="J41" s="132">
        <f t="shared" si="0"/>
        <v>0</v>
      </c>
      <c r="K41" s="132">
        <f t="shared" si="1"/>
        <v>0</v>
      </c>
      <c r="L41" s="132" t="s">
        <v>2407</v>
      </c>
      <c r="M41" s="132" t="s">
        <v>2311</v>
      </c>
      <c r="N41" s="133">
        <v>2050</v>
      </c>
      <c r="O41">
        <f t="shared" si="2"/>
        <v>0</v>
      </c>
      <c r="P41">
        <f t="shared" si="3"/>
        <v>0</v>
      </c>
      <c r="Q41" s="131" t="s">
        <v>2408</v>
      </c>
    </row>
    <row r="42" spans="1:17" x14ac:dyDescent="0.25">
      <c r="A42" t="s">
        <v>2124</v>
      </c>
      <c r="B42" t="s">
        <v>2409</v>
      </c>
      <c r="J42" s="132" t="str">
        <f t="shared" si="0"/>
        <v/>
      </c>
      <c r="K42" s="132" t="str">
        <f t="shared" si="1"/>
        <v/>
      </c>
      <c r="O42" t="str">
        <f t="shared" si="2"/>
        <v/>
      </c>
      <c r="P42" t="str">
        <f t="shared" si="3"/>
        <v/>
      </c>
    </row>
    <row r="43" spans="1:17" x14ac:dyDescent="0.25">
      <c r="A43" t="s">
        <v>2125</v>
      </c>
      <c r="B43" t="s">
        <v>2410</v>
      </c>
      <c r="J43" s="132" t="str">
        <f t="shared" si="0"/>
        <v/>
      </c>
      <c r="K43" s="132" t="str">
        <f t="shared" si="1"/>
        <v/>
      </c>
      <c r="O43" t="str">
        <f t="shared" si="2"/>
        <v/>
      </c>
      <c r="P43" t="str">
        <f t="shared" si="3"/>
        <v/>
      </c>
    </row>
    <row r="44" spans="1:17" x14ac:dyDescent="0.25">
      <c r="A44" t="s">
        <v>2126</v>
      </c>
      <c r="B44" t="s">
        <v>2411</v>
      </c>
      <c r="J44" s="132" t="str">
        <f t="shared" si="0"/>
        <v/>
      </c>
      <c r="K44" s="132" t="str">
        <f t="shared" si="1"/>
        <v/>
      </c>
      <c r="O44" t="str">
        <f t="shared" si="2"/>
        <v/>
      </c>
      <c r="P44" t="str">
        <f t="shared" si="3"/>
        <v/>
      </c>
    </row>
    <row r="45" spans="1:17" x14ac:dyDescent="0.25">
      <c r="A45" t="s">
        <v>2127</v>
      </c>
      <c r="B45" t="s">
        <v>2412</v>
      </c>
      <c r="J45" s="132" t="str">
        <f t="shared" si="0"/>
        <v/>
      </c>
      <c r="K45" s="132" t="str">
        <f t="shared" si="1"/>
        <v/>
      </c>
      <c r="O45" t="str">
        <f t="shared" si="2"/>
        <v/>
      </c>
      <c r="P45" t="str">
        <f t="shared" si="3"/>
        <v/>
      </c>
    </row>
    <row r="46" spans="1:17" x14ac:dyDescent="0.25">
      <c r="A46" t="s">
        <v>2128</v>
      </c>
      <c r="B46" t="s">
        <v>2413</v>
      </c>
      <c r="J46" s="132" t="str">
        <f t="shared" si="0"/>
        <v/>
      </c>
      <c r="K46" s="132" t="str">
        <f t="shared" si="1"/>
        <v/>
      </c>
      <c r="O46" t="str">
        <f t="shared" si="2"/>
        <v/>
      </c>
      <c r="P46" t="str">
        <f t="shared" si="3"/>
        <v/>
      </c>
    </row>
    <row r="47" spans="1:17" x14ac:dyDescent="0.25">
      <c r="A47" t="s">
        <v>2129</v>
      </c>
      <c r="B47" t="s">
        <v>2414</v>
      </c>
      <c r="C47" s="102" t="s">
        <v>2415</v>
      </c>
      <c r="E47" s="130">
        <v>1</v>
      </c>
      <c r="H47" s="132" t="s">
        <v>2341</v>
      </c>
      <c r="I47" s="132">
        <v>2045</v>
      </c>
      <c r="J47" s="132">
        <f t="shared" si="0"/>
        <v>0</v>
      </c>
      <c r="K47" s="132">
        <f t="shared" si="1"/>
        <v>0</v>
      </c>
      <c r="L47" t="s">
        <v>2415</v>
      </c>
      <c r="O47" t="str">
        <f t="shared" si="2"/>
        <v/>
      </c>
      <c r="P47" t="str">
        <f t="shared" si="3"/>
        <v/>
      </c>
    </row>
    <row r="48" spans="1:17" x14ac:dyDescent="0.25">
      <c r="A48" t="s">
        <v>2130</v>
      </c>
      <c r="B48" t="s">
        <v>2416</v>
      </c>
      <c r="C48" s="102" t="s">
        <v>2417</v>
      </c>
      <c r="D48">
        <v>1990</v>
      </c>
      <c r="E48" s="130">
        <v>0.4</v>
      </c>
      <c r="F48" s="130">
        <v>0.8</v>
      </c>
      <c r="G48" s="134">
        <f>ROUND(IF(About!$B$2=$A48,INDEX('State GHG Summary'!$C$1:$AH$1,MATCH('State Targets'!D48,'State GHG Summary'!$C$3:$AH$3,0)),0),0)</f>
        <v>0</v>
      </c>
      <c r="H48" t="s">
        <v>2292</v>
      </c>
      <c r="I48" s="132">
        <v>2030</v>
      </c>
      <c r="J48" s="132">
        <f t="shared" si="0"/>
        <v>0</v>
      </c>
      <c r="K48" s="132">
        <f t="shared" si="1"/>
        <v>0</v>
      </c>
      <c r="L48" s="132" t="s">
        <v>2418</v>
      </c>
      <c r="M48" t="s">
        <v>2315</v>
      </c>
      <c r="N48" s="133">
        <v>2050</v>
      </c>
      <c r="O48">
        <f t="shared" si="2"/>
        <v>0</v>
      </c>
      <c r="P48">
        <f t="shared" si="3"/>
        <v>0</v>
      </c>
      <c r="Q48" s="138" t="s">
        <v>2419</v>
      </c>
    </row>
    <row r="49" spans="1:17" x14ac:dyDescent="0.25">
      <c r="A49" t="s">
        <v>2131</v>
      </c>
      <c r="B49" t="s">
        <v>2420</v>
      </c>
      <c r="C49" s="102" t="s">
        <v>2421</v>
      </c>
      <c r="D49">
        <v>1990</v>
      </c>
      <c r="E49" s="130">
        <v>0.45</v>
      </c>
      <c r="F49" s="130">
        <v>1</v>
      </c>
      <c r="G49" s="134">
        <f>ROUND(IF(About!$B$2=$A49,INDEX('State GHG Summary'!$C$1:$AH$1,MATCH('State Targets'!D49,'State GHG Summary'!$C$3:$AH$3,0)),0),0)</f>
        <v>0</v>
      </c>
      <c r="H49" t="s">
        <v>2345</v>
      </c>
      <c r="I49" s="132">
        <v>2030</v>
      </c>
      <c r="J49" s="132">
        <f t="shared" si="0"/>
        <v>0</v>
      </c>
      <c r="K49" s="132">
        <f t="shared" si="1"/>
        <v>0</v>
      </c>
      <c r="L49" t="s">
        <v>2422</v>
      </c>
      <c r="M49" s="132" t="s">
        <v>2352</v>
      </c>
      <c r="N49" s="133">
        <v>2050</v>
      </c>
      <c r="O49">
        <f t="shared" si="2"/>
        <v>0</v>
      </c>
      <c r="P49">
        <f t="shared" si="3"/>
        <v>0</v>
      </c>
      <c r="Q49" s="131" t="s">
        <v>2423</v>
      </c>
    </row>
    <row r="50" spans="1:17" x14ac:dyDescent="0.25">
      <c r="A50" t="s">
        <v>2132</v>
      </c>
      <c r="B50" t="s">
        <v>2424</v>
      </c>
      <c r="J50" s="132" t="str">
        <f t="shared" si="0"/>
        <v/>
      </c>
      <c r="K50" s="132" t="str">
        <f t="shared" si="1"/>
        <v/>
      </c>
      <c r="O50" t="str">
        <f t="shared" si="2"/>
        <v/>
      </c>
      <c r="P50" t="str">
        <f t="shared" si="3"/>
        <v/>
      </c>
    </row>
    <row r="51" spans="1:17" x14ac:dyDescent="0.25">
      <c r="A51" t="s">
        <v>2133</v>
      </c>
      <c r="B51" t="s">
        <v>2425</v>
      </c>
      <c r="J51" s="132" t="str">
        <f t="shared" si="0"/>
        <v/>
      </c>
      <c r="K51" s="132" t="str">
        <f t="shared" si="1"/>
        <v/>
      </c>
      <c r="O51" t="str">
        <f t="shared" si="2"/>
        <v/>
      </c>
      <c r="P51" t="str">
        <f t="shared" si="3"/>
        <v/>
      </c>
    </row>
    <row r="52" spans="1:17" x14ac:dyDescent="0.25">
      <c r="A52" t="s">
        <v>2134</v>
      </c>
      <c r="B52" t="s">
        <v>2426</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9" t="s">
        <v>11</v>
      </c>
      <c r="B1" s="279"/>
      <c r="C1" s="279"/>
      <c r="D1" s="279"/>
      <c r="E1" s="279"/>
    </row>
    <row r="2" spans="1:5" x14ac:dyDescent="0.25">
      <c r="A2" s="280" t="s">
        <v>152</v>
      </c>
      <c r="B2" s="280"/>
      <c r="C2" s="280"/>
      <c r="D2" s="280"/>
      <c r="E2" s="280"/>
    </row>
    <row r="19" spans="1:5" x14ac:dyDescent="0.25">
      <c r="A19" t="s">
        <v>153</v>
      </c>
    </row>
    <row r="20" spans="1:5" x14ac:dyDescent="0.25">
      <c r="A20">
        <v>155400</v>
      </c>
      <c r="B20" t="s">
        <v>154</v>
      </c>
    </row>
    <row r="21" spans="1:5" x14ac:dyDescent="0.25">
      <c r="A21" s="280" t="s">
        <v>155</v>
      </c>
      <c r="B21" s="280"/>
      <c r="C21" s="280"/>
      <c r="D21" s="280"/>
      <c r="E21" s="280"/>
    </row>
    <row r="38" spans="1:5" x14ac:dyDescent="0.25">
      <c r="A38" t="s">
        <v>153</v>
      </c>
    </row>
    <row r="39" spans="1:5" x14ac:dyDescent="0.25">
      <c r="A39">
        <v>100800</v>
      </c>
      <c r="B39" t="s">
        <v>154</v>
      </c>
    </row>
    <row r="40" spans="1:5" x14ac:dyDescent="0.25">
      <c r="A40" s="280" t="s">
        <v>156</v>
      </c>
      <c r="B40" s="280"/>
      <c r="C40" s="280"/>
      <c r="D40" s="280"/>
      <c r="E40" s="280"/>
    </row>
    <row r="57" spans="1:5" ht="15.75" thickBot="1" x14ac:dyDescent="0.3">
      <c r="A57" t="s">
        <v>153</v>
      </c>
    </row>
    <row r="58" spans="1:5" ht="15.75" thickBot="1" x14ac:dyDescent="0.3">
      <c r="A58" s="2">
        <v>194000</v>
      </c>
      <c r="B58" t="s">
        <v>157</v>
      </c>
    </row>
    <row r="60" spans="1:5" x14ac:dyDescent="0.25">
      <c r="A60" s="279" t="s">
        <v>158</v>
      </c>
      <c r="B60" s="279"/>
      <c r="C60" s="279"/>
      <c r="D60" s="279"/>
      <c r="E60" s="279"/>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9" t="s">
        <v>159</v>
      </c>
      <c r="B89" s="279"/>
      <c r="C89" s="279"/>
      <c r="D89" s="279"/>
      <c r="E89" s="279"/>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9" t="s">
        <v>160</v>
      </c>
      <c r="B98" s="279"/>
      <c r="C98" s="279"/>
      <c r="D98" s="279"/>
      <c r="E98" s="279"/>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9" t="s">
        <v>162</v>
      </c>
      <c r="B109" s="279"/>
      <c r="C109" s="279"/>
      <c r="D109" s="279"/>
      <c r="E109" s="279"/>
    </row>
    <row r="110" spans="1:5" ht="15.75" thickBot="1" x14ac:dyDescent="0.3"/>
    <row r="111" spans="1:5" ht="15.75" thickBot="1" x14ac:dyDescent="0.3">
      <c r="A111" s="7">
        <f>A122</f>
        <v>0.20481927710843381</v>
      </c>
      <c r="B111" t="s">
        <v>381</v>
      </c>
    </row>
    <row r="113" spans="1:12" x14ac:dyDescent="0.25">
      <c r="A113" s="279" t="s">
        <v>161</v>
      </c>
      <c r="B113" s="279"/>
      <c r="C113" s="279"/>
      <c r="D113" s="279"/>
      <c r="E113" s="279"/>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9" t="s">
        <v>382</v>
      </c>
      <c r="B124" s="279"/>
      <c r="C124" s="279"/>
      <c r="D124" s="279"/>
      <c r="E124" s="279"/>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9" t="s">
        <v>100</v>
      </c>
      <c r="B134" s="279"/>
      <c r="C134" s="279"/>
      <c r="D134" s="279"/>
      <c r="E134" s="279"/>
    </row>
    <row r="135" spans="1:12" x14ac:dyDescent="0.25">
      <c r="A135" s="14" t="s">
        <v>399</v>
      </c>
      <c r="B135" s="15"/>
      <c r="C135" s="15"/>
      <c r="D135" s="15"/>
      <c r="E135" s="15"/>
      <c r="F135" s="15"/>
      <c r="G135" s="15"/>
    </row>
    <row r="136" spans="1:12" ht="15.75" x14ac:dyDescent="0.3">
      <c r="A136" s="16"/>
      <c r="B136" s="282" t="s">
        <v>400</v>
      </c>
      <c r="C136" s="283"/>
      <c r="D136" s="283"/>
      <c r="E136" s="284"/>
      <c r="F136" s="15"/>
      <c r="G136" s="15"/>
    </row>
    <row r="137" spans="1:12" ht="15.75" x14ac:dyDescent="0.3">
      <c r="A137" s="17"/>
      <c r="B137" s="282" t="s">
        <v>401</v>
      </c>
      <c r="C137" s="284"/>
      <c r="D137" s="282" t="s">
        <v>402</v>
      </c>
      <c r="E137" s="284"/>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9" t="s">
        <v>165</v>
      </c>
      <c r="B165" s="279"/>
      <c r="C165" s="279"/>
      <c r="D165" s="279"/>
      <c r="E165" s="279"/>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9" t="s">
        <v>389</v>
      </c>
      <c r="B169" s="279"/>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9" t="s">
        <v>172</v>
      </c>
      <c r="B174" s="279"/>
      <c r="C174" s="279"/>
      <c r="D174" s="279"/>
      <c r="E174" s="279"/>
    </row>
    <row r="175" spans="1:7" ht="15.75" thickBot="1" x14ac:dyDescent="0.3">
      <c r="A175" t="s">
        <v>398</v>
      </c>
      <c r="B175" s="33">
        <v>0.1246</v>
      </c>
    </row>
    <row r="176" spans="1:7" ht="15.75" thickBot="1" x14ac:dyDescent="0.3">
      <c r="A176" t="s">
        <v>394</v>
      </c>
      <c r="B176" s="32">
        <f>1-B175</f>
        <v>0.87539999999999996</v>
      </c>
    </row>
    <row r="178" spans="1:5" x14ac:dyDescent="0.25">
      <c r="A178" s="279" t="s">
        <v>168</v>
      </c>
      <c r="B178" s="279"/>
      <c r="C178" s="279"/>
      <c r="D178" s="279"/>
      <c r="E178" s="279"/>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9" t="s">
        <v>170</v>
      </c>
      <c r="B183" s="279"/>
      <c r="C183" s="279"/>
      <c r="D183" s="279"/>
      <c r="E183" s="279"/>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9" t="s">
        <v>182</v>
      </c>
      <c r="B191" s="279"/>
      <c r="C191" s="279"/>
      <c r="D191" s="279"/>
      <c r="E191" s="279"/>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81" t="s">
        <v>1229</v>
      </c>
      <c r="C201" s="281"/>
      <c r="D201" s="281"/>
      <c r="E201" s="281"/>
      <c r="F201" s="281"/>
      <c r="G201" s="281"/>
      <c r="H201" s="281"/>
      <c r="I201" s="281"/>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81" t="s">
        <v>1229</v>
      </c>
      <c r="C209" s="281"/>
      <c r="D209" s="281"/>
      <c r="E209" s="281"/>
      <c r="F209" s="281"/>
      <c r="G209" s="281"/>
      <c r="H209" s="281"/>
      <c r="I209" s="281"/>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81" t="s">
        <v>1229</v>
      </c>
      <c r="C217" s="281"/>
      <c r="D217" s="281"/>
      <c r="E217" s="281"/>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5" x14ac:dyDescent="0.25"/>
  <cols>
    <col min="6" max="35" width="9.140625" customWidth="1"/>
  </cols>
  <sheetData>
    <row r="1" spans="1:38" x14ac:dyDescent="0.25">
      <c r="A1" s="122" t="s">
        <v>2047</v>
      </c>
      <c r="B1" s="122" t="s">
        <v>2048</v>
      </c>
      <c r="C1" s="122" t="s">
        <v>2049</v>
      </c>
      <c r="D1" s="122" t="s">
        <v>2050</v>
      </c>
      <c r="E1" s="122" t="s">
        <v>2051</v>
      </c>
      <c r="F1" s="122" t="s">
        <v>2052</v>
      </c>
      <c r="G1" s="122" t="s">
        <v>2053</v>
      </c>
      <c r="H1" s="122" t="s">
        <v>2054</v>
      </c>
      <c r="I1" s="122" t="s">
        <v>2055</v>
      </c>
      <c r="J1" s="122" t="s">
        <v>2056</v>
      </c>
      <c r="K1" s="122" t="s">
        <v>2057</v>
      </c>
      <c r="L1" s="122" t="s">
        <v>2058</v>
      </c>
      <c r="M1" s="122" t="s">
        <v>2059</v>
      </c>
      <c r="N1" s="122" t="s">
        <v>2060</v>
      </c>
      <c r="O1" s="122" t="s">
        <v>2061</v>
      </c>
      <c r="P1" s="122" t="s">
        <v>2062</v>
      </c>
      <c r="Q1" s="122" t="s">
        <v>2063</v>
      </c>
      <c r="R1" s="122" t="s">
        <v>2064</v>
      </c>
      <c r="S1" s="122" t="s">
        <v>2065</v>
      </c>
      <c r="T1" s="122" t="s">
        <v>2066</v>
      </c>
      <c r="U1" s="122" t="s">
        <v>2067</v>
      </c>
      <c r="V1" s="122" t="s">
        <v>2068</v>
      </c>
      <c r="W1" s="122" t="s">
        <v>2069</v>
      </c>
      <c r="X1" s="122" t="s">
        <v>2070</v>
      </c>
      <c r="Y1" s="122" t="s">
        <v>2071</v>
      </c>
      <c r="Z1" s="122" t="s">
        <v>2072</v>
      </c>
      <c r="AA1" s="122" t="s">
        <v>2073</v>
      </c>
      <c r="AB1" s="122" t="s">
        <v>2074</v>
      </c>
      <c r="AC1" s="122" t="s">
        <v>2075</v>
      </c>
      <c r="AD1" s="122" t="s">
        <v>2076</v>
      </c>
      <c r="AE1" s="122" t="s">
        <v>2077</v>
      </c>
      <c r="AF1" s="122" t="s">
        <v>2078</v>
      </c>
      <c r="AG1" s="122" t="s">
        <v>2079</v>
      </c>
      <c r="AH1" s="122" t="s">
        <v>2080</v>
      </c>
      <c r="AI1" s="122" t="s">
        <v>2081</v>
      </c>
      <c r="AJ1" s="122" t="s">
        <v>2082</v>
      </c>
      <c r="AK1" s="122" t="s">
        <v>2083</v>
      </c>
      <c r="AL1" s="122" t="s">
        <v>2084</v>
      </c>
    </row>
    <row r="2" spans="1:38" hidden="1" x14ac:dyDescent="0.25">
      <c r="A2" s="122" t="s">
        <v>1963</v>
      </c>
      <c r="B2" s="122">
        <v>1</v>
      </c>
      <c r="C2" s="122" t="s">
        <v>2085</v>
      </c>
      <c r="D2" s="122" t="s">
        <v>2086</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1963</v>
      </c>
      <c r="B3" s="122">
        <v>1</v>
      </c>
      <c r="C3" s="122" t="s">
        <v>2085</v>
      </c>
      <c r="D3" s="122" t="s">
        <v>2087</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1963</v>
      </c>
      <c r="B4" s="122">
        <v>1</v>
      </c>
      <c r="C4" s="122" t="s">
        <v>2085</v>
      </c>
      <c r="D4" s="122" t="s">
        <v>2088</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1963</v>
      </c>
      <c r="B5" s="122">
        <v>1</v>
      </c>
      <c r="C5" s="122" t="s">
        <v>2085</v>
      </c>
      <c r="D5" s="122" t="s">
        <v>2089</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1963</v>
      </c>
      <c r="B6" s="122">
        <v>1</v>
      </c>
      <c r="C6" s="122" t="s">
        <v>2085</v>
      </c>
      <c r="D6" s="122" t="s">
        <v>2090</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1963</v>
      </c>
      <c r="B7" s="122">
        <v>1</v>
      </c>
      <c r="C7" s="122" t="s">
        <v>2085</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1963</v>
      </c>
      <c r="B8" s="122">
        <v>1</v>
      </c>
      <c r="C8" s="122" t="s">
        <v>2085</v>
      </c>
      <c r="D8" s="122" t="s">
        <v>2091</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1963</v>
      </c>
      <c r="B9" s="122">
        <v>1</v>
      </c>
      <c r="C9" s="122" t="s">
        <v>2085</v>
      </c>
      <c r="D9" s="122" t="s">
        <v>2092</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1963</v>
      </c>
      <c r="B10" s="122">
        <v>1</v>
      </c>
      <c r="C10" s="122" t="s">
        <v>2085</v>
      </c>
      <c r="D10" s="122" t="s">
        <v>2093</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1963</v>
      </c>
      <c r="B11" s="122">
        <v>1</v>
      </c>
      <c r="C11" s="122" t="s">
        <v>2085</v>
      </c>
      <c r="D11" s="122" t="s">
        <v>2094</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1963</v>
      </c>
      <c r="B12" s="122">
        <v>1</v>
      </c>
      <c r="C12" s="122" t="s">
        <v>2085</v>
      </c>
      <c r="D12" s="122" t="s">
        <v>2095</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1963</v>
      </c>
      <c r="B13" s="122">
        <v>1</v>
      </c>
      <c r="C13" s="122" t="s">
        <v>2085</v>
      </c>
      <c r="D13" s="122" t="s">
        <v>2096</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1963</v>
      </c>
      <c r="B14" s="122">
        <v>1</v>
      </c>
      <c r="C14" s="122" t="s">
        <v>2085</v>
      </c>
      <c r="D14" s="122" t="s">
        <v>2097</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1963</v>
      </c>
      <c r="B15" s="122">
        <v>1</v>
      </c>
      <c r="C15" s="122" t="s">
        <v>2085</v>
      </c>
      <c r="D15" s="122" t="s">
        <v>2098</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1963</v>
      </c>
      <c r="B16" s="122">
        <v>1</v>
      </c>
      <c r="C16" s="122" t="s">
        <v>2085</v>
      </c>
      <c r="D16" s="122" t="s">
        <v>2099</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1963</v>
      </c>
      <c r="B17" s="122">
        <v>1</v>
      </c>
      <c r="C17" s="122" t="s">
        <v>2085</v>
      </c>
      <c r="D17" s="122" t="s">
        <v>2100</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1963</v>
      </c>
      <c r="B18" s="122">
        <v>1</v>
      </c>
      <c r="C18" s="122" t="s">
        <v>2085</v>
      </c>
      <c r="D18" s="122" t="s">
        <v>2101</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1963</v>
      </c>
      <c r="B19" s="122">
        <v>1</v>
      </c>
      <c r="C19" s="122" t="s">
        <v>2085</v>
      </c>
      <c r="D19" s="122" t="s">
        <v>2102</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1963</v>
      </c>
      <c r="B20" s="122">
        <v>1</v>
      </c>
      <c r="C20" s="122" t="s">
        <v>2085</v>
      </c>
      <c r="D20" s="122" t="s">
        <v>2103</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1963</v>
      </c>
      <c r="B21" s="122">
        <v>1</v>
      </c>
      <c r="C21" s="122" t="s">
        <v>2085</v>
      </c>
      <c r="D21" s="122" t="s">
        <v>2104</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1963</v>
      </c>
      <c r="B22" s="122">
        <v>1</v>
      </c>
      <c r="C22" s="122" t="s">
        <v>2085</v>
      </c>
      <c r="D22" s="122" t="s">
        <v>2105</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1963</v>
      </c>
      <c r="B23" s="122">
        <v>1</v>
      </c>
      <c r="C23" s="122" t="s">
        <v>2085</v>
      </c>
      <c r="D23" s="122" t="s">
        <v>2106</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1963</v>
      </c>
      <c r="B24" s="122">
        <v>1</v>
      </c>
      <c r="C24" s="122" t="s">
        <v>2085</v>
      </c>
      <c r="D24" s="122" t="s">
        <v>2107</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1963</v>
      </c>
      <c r="B25" s="122">
        <v>1</v>
      </c>
      <c r="C25" s="122" t="s">
        <v>2085</v>
      </c>
      <c r="D25" s="122" t="s">
        <v>2108</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1963</v>
      </c>
      <c r="B26" s="122">
        <v>1</v>
      </c>
      <c r="C26" s="122" t="s">
        <v>2085</v>
      </c>
      <c r="D26" s="122" t="s">
        <v>2109</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1963</v>
      </c>
      <c r="B27" s="122">
        <v>1</v>
      </c>
      <c r="C27" s="122" t="s">
        <v>2085</v>
      </c>
      <c r="D27" s="122" t="s">
        <v>2110</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1963</v>
      </c>
      <c r="B28" s="122">
        <v>1</v>
      </c>
      <c r="C28" s="122" t="s">
        <v>2085</v>
      </c>
      <c r="D28" s="122" t="s">
        <v>2111</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1963</v>
      </c>
      <c r="B29" s="122">
        <v>1</v>
      </c>
      <c r="C29" s="122" t="s">
        <v>2085</v>
      </c>
      <c r="D29" s="122" t="s">
        <v>2112</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1963</v>
      </c>
      <c r="B30" s="122">
        <v>1</v>
      </c>
      <c r="C30" s="122" t="s">
        <v>2085</v>
      </c>
      <c r="D30" s="122" t="s">
        <v>2113</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1963</v>
      </c>
      <c r="B31" s="122">
        <v>1</v>
      </c>
      <c r="C31" s="122" t="s">
        <v>2085</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1963</v>
      </c>
      <c r="B32" s="122">
        <v>1</v>
      </c>
      <c r="C32" s="122" t="s">
        <v>2085</v>
      </c>
      <c r="D32" s="122" t="s">
        <v>2114</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1963</v>
      </c>
      <c r="B33" s="122">
        <v>1</v>
      </c>
      <c r="C33" s="122" t="s">
        <v>2085</v>
      </c>
      <c r="D33" s="122" t="s">
        <v>2115</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1963</v>
      </c>
      <c r="B34" s="122">
        <v>1</v>
      </c>
      <c r="C34" s="122" t="s">
        <v>2085</v>
      </c>
      <c r="D34" s="122" t="s">
        <v>2116</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1963</v>
      </c>
      <c r="B35" s="122">
        <v>1</v>
      </c>
      <c r="C35" s="122" t="s">
        <v>2085</v>
      </c>
      <c r="D35" s="122" t="s">
        <v>2117</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1963</v>
      </c>
      <c r="B36" s="122">
        <v>1</v>
      </c>
      <c r="C36" s="122" t="s">
        <v>2085</v>
      </c>
      <c r="D36" s="122" t="s">
        <v>2118</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1963</v>
      </c>
      <c r="B37" s="122">
        <v>1</v>
      </c>
      <c r="C37" s="122" t="s">
        <v>2085</v>
      </c>
      <c r="D37" s="122" t="s">
        <v>2119</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1963</v>
      </c>
      <c r="B38" s="122">
        <v>1</v>
      </c>
      <c r="C38" s="122" t="s">
        <v>2085</v>
      </c>
      <c r="D38" s="122" t="s">
        <v>2120</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1963</v>
      </c>
      <c r="B39" s="122">
        <v>1</v>
      </c>
      <c r="C39" s="122" t="s">
        <v>2085</v>
      </c>
      <c r="D39" s="122" t="s">
        <v>2121</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1963</v>
      </c>
      <c r="B40" s="122">
        <v>1</v>
      </c>
      <c r="C40" s="122" t="s">
        <v>2085</v>
      </c>
      <c r="D40" s="122" t="s">
        <v>2122</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1963</v>
      </c>
      <c r="B41" s="122">
        <v>1</v>
      </c>
      <c r="C41" s="122" t="s">
        <v>2085</v>
      </c>
      <c r="D41" s="122" t="s">
        <v>2123</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1963</v>
      </c>
      <c r="B42" s="122">
        <v>1</v>
      </c>
      <c r="C42" s="122" t="s">
        <v>2085</v>
      </c>
      <c r="D42" s="122" t="s">
        <v>2124</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1963</v>
      </c>
      <c r="B43" s="122">
        <v>1</v>
      </c>
      <c r="C43" s="122" t="s">
        <v>2085</v>
      </c>
      <c r="D43" s="122" t="s">
        <v>2125</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1963</v>
      </c>
      <c r="B44" s="122">
        <v>1</v>
      </c>
      <c r="C44" s="122" t="s">
        <v>2085</v>
      </c>
      <c r="D44" s="122" t="s">
        <v>2126</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1963</v>
      </c>
      <c r="B45" s="122">
        <v>1</v>
      </c>
      <c r="C45" s="122" t="s">
        <v>2085</v>
      </c>
      <c r="D45" s="122" t="s">
        <v>2127</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1963</v>
      </c>
      <c r="B46" s="122">
        <v>1</v>
      </c>
      <c r="C46" s="122" t="s">
        <v>2085</v>
      </c>
      <c r="D46" s="122" t="s">
        <v>2128</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1963</v>
      </c>
      <c r="B47" s="122">
        <v>1</v>
      </c>
      <c r="C47" s="122" t="s">
        <v>2085</v>
      </c>
      <c r="D47" s="122" t="s">
        <v>2129</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1963</v>
      </c>
      <c r="B48" s="122">
        <v>1</v>
      </c>
      <c r="C48" s="122" t="s">
        <v>2085</v>
      </c>
      <c r="D48" s="122" t="s">
        <v>2130</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1963</v>
      </c>
      <c r="B49" s="122">
        <v>1</v>
      </c>
      <c r="C49" s="122" t="s">
        <v>2085</v>
      </c>
      <c r="D49" s="122" t="s">
        <v>2131</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1963</v>
      </c>
      <c r="B50" s="122">
        <v>1</v>
      </c>
      <c r="C50" s="122" t="s">
        <v>2085</v>
      </c>
      <c r="D50" s="122" t="s">
        <v>2132</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1963</v>
      </c>
      <c r="B51" s="122">
        <v>1</v>
      </c>
      <c r="C51" s="122" t="s">
        <v>2085</v>
      </c>
      <c r="D51" s="122" t="s">
        <v>2133</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1963</v>
      </c>
      <c r="B52" s="122">
        <v>1</v>
      </c>
      <c r="C52" s="122" t="s">
        <v>2085</v>
      </c>
      <c r="D52" s="122" t="s">
        <v>2134</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1962</v>
      </c>
      <c r="B53" s="122">
        <v>1</v>
      </c>
      <c r="C53" s="122" t="s">
        <v>2135</v>
      </c>
      <c r="D53" s="122" t="s">
        <v>2086</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1962</v>
      </c>
      <c r="B54" s="122">
        <v>1</v>
      </c>
      <c r="C54" s="122" t="s">
        <v>2135</v>
      </c>
      <c r="D54" s="122" t="s">
        <v>2087</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1962</v>
      </c>
      <c r="B55" s="122">
        <v>1</v>
      </c>
      <c r="C55" s="122" t="s">
        <v>2135</v>
      </c>
      <c r="D55" s="122" t="s">
        <v>2088</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1962</v>
      </c>
      <c r="B56" s="122">
        <v>1</v>
      </c>
      <c r="C56" s="122" t="s">
        <v>2135</v>
      </c>
      <c r="D56" s="122" t="s">
        <v>2089</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1962</v>
      </c>
      <c r="B57" s="122">
        <v>1</v>
      </c>
      <c r="C57" s="122" t="s">
        <v>2135</v>
      </c>
      <c r="D57" s="122" t="s">
        <v>2090</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1962</v>
      </c>
      <c r="B58" s="122">
        <v>1</v>
      </c>
      <c r="C58" s="122" t="s">
        <v>2135</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1962</v>
      </c>
      <c r="B59" s="122">
        <v>1</v>
      </c>
      <c r="C59" s="122" t="s">
        <v>2135</v>
      </c>
      <c r="D59" s="122" t="s">
        <v>2091</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1962</v>
      </c>
      <c r="B60" s="122">
        <v>1</v>
      </c>
      <c r="C60" s="122" t="s">
        <v>2135</v>
      </c>
      <c r="D60" s="122" t="s">
        <v>2092</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1962</v>
      </c>
      <c r="B61" s="122">
        <v>1</v>
      </c>
      <c r="C61" s="122" t="s">
        <v>2135</v>
      </c>
      <c r="D61" s="122" t="s">
        <v>2093</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1962</v>
      </c>
      <c r="B62" s="122">
        <v>1</v>
      </c>
      <c r="C62" s="122" t="s">
        <v>2135</v>
      </c>
      <c r="D62" s="122" t="s">
        <v>2094</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1962</v>
      </c>
      <c r="B63" s="122">
        <v>1</v>
      </c>
      <c r="C63" s="122" t="s">
        <v>2135</v>
      </c>
      <c r="D63" s="122" t="s">
        <v>2095</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1962</v>
      </c>
      <c r="B64" s="122">
        <v>1</v>
      </c>
      <c r="C64" s="122" t="s">
        <v>2135</v>
      </c>
      <c r="D64" s="122" t="s">
        <v>2096</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1962</v>
      </c>
      <c r="B65" s="122">
        <v>1</v>
      </c>
      <c r="C65" s="122" t="s">
        <v>2135</v>
      </c>
      <c r="D65" s="122" t="s">
        <v>2097</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1962</v>
      </c>
      <c r="B66" s="122">
        <v>1</v>
      </c>
      <c r="C66" s="122" t="s">
        <v>2135</v>
      </c>
      <c r="D66" s="122" t="s">
        <v>2098</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1962</v>
      </c>
      <c r="B67" s="122">
        <v>1</v>
      </c>
      <c r="C67" s="122" t="s">
        <v>2135</v>
      </c>
      <c r="D67" s="122" t="s">
        <v>2099</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1962</v>
      </c>
      <c r="B68" s="122">
        <v>1</v>
      </c>
      <c r="C68" s="122" t="s">
        <v>2135</v>
      </c>
      <c r="D68" s="122" t="s">
        <v>2100</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1962</v>
      </c>
      <c r="B69" s="122">
        <v>1</v>
      </c>
      <c r="C69" s="122" t="s">
        <v>2135</v>
      </c>
      <c r="D69" s="122" t="s">
        <v>2101</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1962</v>
      </c>
      <c r="B70" s="122">
        <v>1</v>
      </c>
      <c r="C70" s="122" t="s">
        <v>2135</v>
      </c>
      <c r="D70" s="122" t="s">
        <v>2102</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1962</v>
      </c>
      <c r="B71" s="122">
        <v>1</v>
      </c>
      <c r="C71" s="122" t="s">
        <v>2135</v>
      </c>
      <c r="D71" s="122" t="s">
        <v>2103</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1962</v>
      </c>
      <c r="B72" s="122">
        <v>1</v>
      </c>
      <c r="C72" s="122" t="s">
        <v>2135</v>
      </c>
      <c r="D72" s="122" t="s">
        <v>2104</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1962</v>
      </c>
      <c r="B73" s="122">
        <v>1</v>
      </c>
      <c r="C73" s="122" t="s">
        <v>2135</v>
      </c>
      <c r="D73" s="122" t="s">
        <v>2105</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1962</v>
      </c>
      <c r="B74" s="122">
        <v>1</v>
      </c>
      <c r="C74" s="122" t="s">
        <v>2135</v>
      </c>
      <c r="D74" s="122" t="s">
        <v>2106</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1962</v>
      </c>
      <c r="B75" s="122">
        <v>1</v>
      </c>
      <c r="C75" s="122" t="s">
        <v>2135</v>
      </c>
      <c r="D75" s="122" t="s">
        <v>2107</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1962</v>
      </c>
      <c r="B76" s="122">
        <v>1</v>
      </c>
      <c r="C76" s="122" t="s">
        <v>2135</v>
      </c>
      <c r="D76" s="122" t="s">
        <v>2108</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1962</v>
      </c>
      <c r="B77" s="122">
        <v>1</v>
      </c>
      <c r="C77" s="122" t="s">
        <v>2135</v>
      </c>
      <c r="D77" s="122" t="s">
        <v>2109</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1962</v>
      </c>
      <c r="B78" s="122">
        <v>1</v>
      </c>
      <c r="C78" s="122" t="s">
        <v>2135</v>
      </c>
      <c r="D78" s="122" t="s">
        <v>2110</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1962</v>
      </c>
      <c r="B79" s="122">
        <v>1</v>
      </c>
      <c r="C79" s="122" t="s">
        <v>2135</v>
      </c>
      <c r="D79" s="122" t="s">
        <v>2111</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1962</v>
      </c>
      <c r="B80" s="122">
        <v>1</v>
      </c>
      <c r="C80" s="122" t="s">
        <v>2135</v>
      </c>
      <c r="D80" s="122" t="s">
        <v>2112</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1962</v>
      </c>
      <c r="B81" s="122">
        <v>1</v>
      </c>
      <c r="C81" s="122" t="s">
        <v>2135</v>
      </c>
      <c r="D81" s="122" t="s">
        <v>2113</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1962</v>
      </c>
      <c r="B82" s="122">
        <v>1</v>
      </c>
      <c r="C82" s="122" t="s">
        <v>2135</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1962</v>
      </c>
      <c r="B83" s="122">
        <v>1</v>
      </c>
      <c r="C83" s="122" t="s">
        <v>2135</v>
      </c>
      <c r="D83" s="122" t="s">
        <v>2114</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1962</v>
      </c>
      <c r="B84" s="122">
        <v>1</v>
      </c>
      <c r="C84" s="122" t="s">
        <v>2135</v>
      </c>
      <c r="D84" s="122" t="s">
        <v>2115</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1962</v>
      </c>
      <c r="B85" s="122">
        <v>1</v>
      </c>
      <c r="C85" s="122" t="s">
        <v>2135</v>
      </c>
      <c r="D85" s="122" t="s">
        <v>2116</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1962</v>
      </c>
      <c r="B86" s="122">
        <v>1</v>
      </c>
      <c r="C86" s="122" t="s">
        <v>2135</v>
      </c>
      <c r="D86" s="122" t="s">
        <v>2117</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1962</v>
      </c>
      <c r="B87" s="122">
        <v>1</v>
      </c>
      <c r="C87" s="122" t="s">
        <v>2135</v>
      </c>
      <c r="D87" s="122" t="s">
        <v>2118</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1962</v>
      </c>
      <c r="B88" s="122">
        <v>1</v>
      </c>
      <c r="C88" s="122" t="s">
        <v>2135</v>
      </c>
      <c r="D88" s="122" t="s">
        <v>2119</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1962</v>
      </c>
      <c r="B89" s="122">
        <v>1</v>
      </c>
      <c r="C89" s="122" t="s">
        <v>2135</v>
      </c>
      <c r="D89" s="122" t="s">
        <v>2120</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1962</v>
      </c>
      <c r="B90" s="122">
        <v>1</v>
      </c>
      <c r="C90" s="122" t="s">
        <v>2135</v>
      </c>
      <c r="D90" s="122" t="s">
        <v>2121</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1962</v>
      </c>
      <c r="B91" s="122">
        <v>1</v>
      </c>
      <c r="C91" s="122" t="s">
        <v>2135</v>
      </c>
      <c r="D91" s="122" t="s">
        <v>2122</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1962</v>
      </c>
      <c r="B92" s="122">
        <v>1</v>
      </c>
      <c r="C92" s="122" t="s">
        <v>2135</v>
      </c>
      <c r="D92" s="122" t="s">
        <v>2123</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1962</v>
      </c>
      <c r="B93" s="122">
        <v>1</v>
      </c>
      <c r="C93" s="122" t="s">
        <v>2135</v>
      </c>
      <c r="D93" s="122" t="s">
        <v>2124</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1962</v>
      </c>
      <c r="B94" s="122">
        <v>1</v>
      </c>
      <c r="C94" s="122" t="s">
        <v>2135</v>
      </c>
      <c r="D94" s="122" t="s">
        <v>2125</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1962</v>
      </c>
      <c r="B95" s="122">
        <v>1</v>
      </c>
      <c r="C95" s="122" t="s">
        <v>2135</v>
      </c>
      <c r="D95" s="122" t="s">
        <v>2126</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1962</v>
      </c>
      <c r="B96" s="122">
        <v>1</v>
      </c>
      <c r="C96" s="122" t="s">
        <v>2135</v>
      </c>
      <c r="D96" s="122" t="s">
        <v>2127</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1962</v>
      </c>
      <c r="B97" s="122">
        <v>1</v>
      </c>
      <c r="C97" s="122" t="s">
        <v>2135</v>
      </c>
      <c r="D97" s="122" t="s">
        <v>2128</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1962</v>
      </c>
      <c r="B98" s="122">
        <v>1</v>
      </c>
      <c r="C98" s="122" t="s">
        <v>2135</v>
      </c>
      <c r="D98" s="122" t="s">
        <v>2129</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1962</v>
      </c>
      <c r="B99" s="122">
        <v>1</v>
      </c>
      <c r="C99" s="122" t="s">
        <v>2135</v>
      </c>
      <c r="D99" s="122" t="s">
        <v>2130</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1962</v>
      </c>
      <c r="B100" s="122">
        <v>1</v>
      </c>
      <c r="C100" s="122" t="s">
        <v>2135</v>
      </c>
      <c r="D100" s="122" t="s">
        <v>2131</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1962</v>
      </c>
      <c r="B101" s="122">
        <v>1</v>
      </c>
      <c r="C101" s="122" t="s">
        <v>2135</v>
      </c>
      <c r="D101" s="122" t="s">
        <v>2132</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1962</v>
      </c>
      <c r="B102" s="122">
        <v>1</v>
      </c>
      <c r="C102" s="122" t="s">
        <v>2135</v>
      </c>
      <c r="D102" s="122" t="s">
        <v>2133</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1962</v>
      </c>
      <c r="B103" s="122">
        <v>1</v>
      </c>
      <c r="C103" s="122" t="s">
        <v>2135</v>
      </c>
      <c r="D103" s="122" t="s">
        <v>2134</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1964</v>
      </c>
      <c r="B104" s="122">
        <v>1</v>
      </c>
      <c r="C104" s="122" t="s">
        <v>2136</v>
      </c>
      <c r="D104" s="122" t="s">
        <v>2086</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1964</v>
      </c>
      <c r="B105" s="122">
        <v>1</v>
      </c>
      <c r="C105" s="122" t="s">
        <v>2136</v>
      </c>
      <c r="D105" s="122" t="s">
        <v>2087</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1964</v>
      </c>
      <c r="B106" s="122">
        <v>1</v>
      </c>
      <c r="C106" s="122" t="s">
        <v>2136</v>
      </c>
      <c r="D106" s="122" t="s">
        <v>2088</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1964</v>
      </c>
      <c r="B107" s="122">
        <v>1</v>
      </c>
      <c r="C107" s="122" t="s">
        <v>2136</v>
      </c>
      <c r="D107" s="122" t="s">
        <v>2089</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1964</v>
      </c>
      <c r="B108" s="122">
        <v>1</v>
      </c>
      <c r="C108" s="122" t="s">
        <v>2136</v>
      </c>
      <c r="D108" s="122" t="s">
        <v>2090</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1964</v>
      </c>
      <c r="B109" s="122">
        <v>1</v>
      </c>
      <c r="C109" s="122" t="s">
        <v>2136</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1964</v>
      </c>
      <c r="B110" s="122">
        <v>1</v>
      </c>
      <c r="C110" s="122" t="s">
        <v>2136</v>
      </c>
      <c r="D110" s="122" t="s">
        <v>2091</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1964</v>
      </c>
      <c r="B111" s="122">
        <v>1</v>
      </c>
      <c r="C111" s="122" t="s">
        <v>2136</v>
      </c>
      <c r="D111" s="122" t="s">
        <v>2092</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1964</v>
      </c>
      <c r="B112" s="122">
        <v>1</v>
      </c>
      <c r="C112" s="122" t="s">
        <v>2136</v>
      </c>
      <c r="D112" s="122" t="s">
        <v>2093</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1964</v>
      </c>
      <c r="B113" s="122">
        <v>1</v>
      </c>
      <c r="C113" s="122" t="s">
        <v>2136</v>
      </c>
      <c r="D113" s="122" t="s">
        <v>2094</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1964</v>
      </c>
      <c r="B114" s="122">
        <v>1</v>
      </c>
      <c r="C114" s="122" t="s">
        <v>2136</v>
      </c>
      <c r="D114" s="122" t="s">
        <v>2095</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1964</v>
      </c>
      <c r="B115" s="122">
        <v>1</v>
      </c>
      <c r="C115" s="122" t="s">
        <v>2136</v>
      </c>
      <c r="D115" s="122" t="s">
        <v>2096</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1964</v>
      </c>
      <c r="B116" s="122">
        <v>1</v>
      </c>
      <c r="C116" s="122" t="s">
        <v>2136</v>
      </c>
      <c r="D116" s="122" t="s">
        <v>2097</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1964</v>
      </c>
      <c r="B117" s="122">
        <v>1</v>
      </c>
      <c r="C117" s="122" t="s">
        <v>2136</v>
      </c>
      <c r="D117" s="122" t="s">
        <v>2098</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1964</v>
      </c>
      <c r="B118" s="122">
        <v>1</v>
      </c>
      <c r="C118" s="122" t="s">
        <v>2136</v>
      </c>
      <c r="D118" s="122" t="s">
        <v>2099</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1964</v>
      </c>
      <c r="B119" s="122">
        <v>1</v>
      </c>
      <c r="C119" s="122" t="s">
        <v>2136</v>
      </c>
      <c r="D119" s="122" t="s">
        <v>2100</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1964</v>
      </c>
      <c r="B120" s="122">
        <v>1</v>
      </c>
      <c r="C120" s="122" t="s">
        <v>2136</v>
      </c>
      <c r="D120" s="122" t="s">
        <v>2101</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1964</v>
      </c>
      <c r="B121" s="122">
        <v>1</v>
      </c>
      <c r="C121" s="122" t="s">
        <v>2136</v>
      </c>
      <c r="D121" s="122" t="s">
        <v>2102</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1964</v>
      </c>
      <c r="B122" s="122">
        <v>1</v>
      </c>
      <c r="C122" s="122" t="s">
        <v>2136</v>
      </c>
      <c r="D122" s="122" t="s">
        <v>2103</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1964</v>
      </c>
      <c r="B123" s="122">
        <v>1</v>
      </c>
      <c r="C123" s="122" t="s">
        <v>2136</v>
      </c>
      <c r="D123" s="122" t="s">
        <v>2104</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1964</v>
      </c>
      <c r="B124" s="122">
        <v>1</v>
      </c>
      <c r="C124" s="122" t="s">
        <v>2136</v>
      </c>
      <c r="D124" s="122" t="s">
        <v>2105</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1964</v>
      </c>
      <c r="B125" s="122">
        <v>1</v>
      </c>
      <c r="C125" s="122" t="s">
        <v>2136</v>
      </c>
      <c r="D125" s="122" t="s">
        <v>2106</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1964</v>
      </c>
      <c r="B126" s="122">
        <v>1</v>
      </c>
      <c r="C126" s="122" t="s">
        <v>2136</v>
      </c>
      <c r="D126" s="122" t="s">
        <v>2107</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1964</v>
      </c>
      <c r="B127" s="122">
        <v>1</v>
      </c>
      <c r="C127" s="122" t="s">
        <v>2136</v>
      </c>
      <c r="D127" s="122" t="s">
        <v>2108</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1964</v>
      </c>
      <c r="B128" s="122">
        <v>1</v>
      </c>
      <c r="C128" s="122" t="s">
        <v>2136</v>
      </c>
      <c r="D128" s="122" t="s">
        <v>2109</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1964</v>
      </c>
      <c r="B129" s="122">
        <v>1</v>
      </c>
      <c r="C129" s="122" t="s">
        <v>2136</v>
      </c>
      <c r="D129" s="122" t="s">
        <v>2110</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1964</v>
      </c>
      <c r="B130" s="122">
        <v>1</v>
      </c>
      <c r="C130" s="122" t="s">
        <v>2136</v>
      </c>
      <c r="D130" s="122" t="s">
        <v>2111</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1964</v>
      </c>
      <c r="B131" s="122">
        <v>1</v>
      </c>
      <c r="C131" s="122" t="s">
        <v>2136</v>
      </c>
      <c r="D131" s="122" t="s">
        <v>2112</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1964</v>
      </c>
      <c r="B132" s="122">
        <v>1</v>
      </c>
      <c r="C132" s="122" t="s">
        <v>2136</v>
      </c>
      <c r="D132" s="122" t="s">
        <v>2113</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1964</v>
      </c>
      <c r="B133" s="122">
        <v>1</v>
      </c>
      <c r="C133" s="122" t="s">
        <v>2136</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1964</v>
      </c>
      <c r="B134" s="122">
        <v>1</v>
      </c>
      <c r="C134" s="122" t="s">
        <v>2136</v>
      </c>
      <c r="D134" s="122" t="s">
        <v>2114</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1964</v>
      </c>
      <c r="B135" s="122">
        <v>1</v>
      </c>
      <c r="C135" s="122" t="s">
        <v>2136</v>
      </c>
      <c r="D135" s="122" t="s">
        <v>2115</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1964</v>
      </c>
      <c r="B136" s="122">
        <v>1</v>
      </c>
      <c r="C136" s="122" t="s">
        <v>2136</v>
      </c>
      <c r="D136" s="122" t="s">
        <v>2116</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1964</v>
      </c>
      <c r="B137" s="122">
        <v>1</v>
      </c>
      <c r="C137" s="122" t="s">
        <v>2136</v>
      </c>
      <c r="D137" s="122" t="s">
        <v>2117</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1964</v>
      </c>
      <c r="B138" s="122">
        <v>1</v>
      </c>
      <c r="C138" s="122" t="s">
        <v>2136</v>
      </c>
      <c r="D138" s="122" t="s">
        <v>2118</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1964</v>
      </c>
      <c r="B139" s="122">
        <v>1</v>
      </c>
      <c r="C139" s="122" t="s">
        <v>2136</v>
      </c>
      <c r="D139" s="122" t="s">
        <v>2119</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1964</v>
      </c>
      <c r="B140" s="122">
        <v>1</v>
      </c>
      <c r="C140" s="122" t="s">
        <v>2136</v>
      </c>
      <c r="D140" s="122" t="s">
        <v>2120</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1964</v>
      </c>
      <c r="B141" s="122">
        <v>1</v>
      </c>
      <c r="C141" s="122" t="s">
        <v>2136</v>
      </c>
      <c r="D141" s="122" t="s">
        <v>2121</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1964</v>
      </c>
      <c r="B142" s="122">
        <v>1</v>
      </c>
      <c r="C142" s="122" t="s">
        <v>2136</v>
      </c>
      <c r="D142" s="122" t="s">
        <v>2122</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1964</v>
      </c>
      <c r="B143" s="122">
        <v>1</v>
      </c>
      <c r="C143" s="122" t="s">
        <v>2136</v>
      </c>
      <c r="D143" s="122" t="s">
        <v>2123</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1964</v>
      </c>
      <c r="B144" s="122">
        <v>1</v>
      </c>
      <c r="C144" s="122" t="s">
        <v>2136</v>
      </c>
      <c r="D144" s="122" t="s">
        <v>2124</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1964</v>
      </c>
      <c r="B145" s="122">
        <v>1</v>
      </c>
      <c r="C145" s="122" t="s">
        <v>2136</v>
      </c>
      <c r="D145" s="122" t="s">
        <v>2125</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1964</v>
      </c>
      <c r="B146" s="122">
        <v>1</v>
      </c>
      <c r="C146" s="122" t="s">
        <v>2136</v>
      </c>
      <c r="D146" s="122" t="s">
        <v>2126</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1964</v>
      </c>
      <c r="B147" s="122">
        <v>1</v>
      </c>
      <c r="C147" s="122" t="s">
        <v>2136</v>
      </c>
      <c r="D147" s="122" t="s">
        <v>2127</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1964</v>
      </c>
      <c r="B148" s="122">
        <v>1</v>
      </c>
      <c r="C148" s="122" t="s">
        <v>2136</v>
      </c>
      <c r="D148" s="122" t="s">
        <v>2128</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1964</v>
      </c>
      <c r="B149" s="122">
        <v>1</v>
      </c>
      <c r="C149" s="122" t="s">
        <v>2136</v>
      </c>
      <c r="D149" s="122" t="s">
        <v>2129</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1964</v>
      </c>
      <c r="B150" s="122">
        <v>1</v>
      </c>
      <c r="C150" s="122" t="s">
        <v>2136</v>
      </c>
      <c r="D150" s="122" t="s">
        <v>2130</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1964</v>
      </c>
      <c r="B151" s="122">
        <v>1</v>
      </c>
      <c r="C151" s="122" t="s">
        <v>2136</v>
      </c>
      <c r="D151" s="122" t="s">
        <v>2131</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1964</v>
      </c>
      <c r="B152" s="122">
        <v>1</v>
      </c>
      <c r="C152" s="122" t="s">
        <v>2136</v>
      </c>
      <c r="D152" s="122" t="s">
        <v>2132</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1964</v>
      </c>
      <c r="B153" s="122">
        <v>1</v>
      </c>
      <c r="C153" s="122" t="s">
        <v>2136</v>
      </c>
      <c r="D153" s="122" t="s">
        <v>2133</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1964</v>
      </c>
      <c r="B154" s="122">
        <v>1</v>
      </c>
      <c r="C154" s="122" t="s">
        <v>2136</v>
      </c>
      <c r="D154" s="122" t="s">
        <v>2134</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1965</v>
      </c>
      <c r="B155" s="122">
        <v>1</v>
      </c>
      <c r="C155" s="122" t="s">
        <v>2137</v>
      </c>
      <c r="D155" s="122" t="s">
        <v>2086</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1965</v>
      </c>
      <c r="B156" s="122">
        <v>1</v>
      </c>
      <c r="C156" s="122" t="s">
        <v>2137</v>
      </c>
      <c r="D156" s="122" t="s">
        <v>2087</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1965</v>
      </c>
      <c r="B157" s="122">
        <v>1</v>
      </c>
      <c r="C157" s="122" t="s">
        <v>2137</v>
      </c>
      <c r="D157" s="122" t="s">
        <v>2088</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1965</v>
      </c>
      <c r="B158" s="122">
        <v>1</v>
      </c>
      <c r="C158" s="122" t="s">
        <v>2137</v>
      </c>
      <c r="D158" s="122" t="s">
        <v>2089</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1965</v>
      </c>
      <c r="B159" s="122">
        <v>1</v>
      </c>
      <c r="C159" s="122" t="s">
        <v>2137</v>
      </c>
      <c r="D159" s="122" t="s">
        <v>2090</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1965</v>
      </c>
      <c r="B160" s="122">
        <v>1</v>
      </c>
      <c r="C160" s="122" t="s">
        <v>2137</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1965</v>
      </c>
      <c r="B161" s="122">
        <v>1</v>
      </c>
      <c r="C161" s="122" t="s">
        <v>2137</v>
      </c>
      <c r="D161" s="122" t="s">
        <v>2091</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1965</v>
      </c>
      <c r="B162" s="122">
        <v>1</v>
      </c>
      <c r="C162" s="122" t="s">
        <v>2137</v>
      </c>
      <c r="D162" s="122" t="s">
        <v>2092</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1965</v>
      </c>
      <c r="B163" s="122">
        <v>1</v>
      </c>
      <c r="C163" s="122" t="s">
        <v>2137</v>
      </c>
      <c r="D163" s="122" t="s">
        <v>2093</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1965</v>
      </c>
      <c r="B164" s="122">
        <v>1</v>
      </c>
      <c r="C164" s="122" t="s">
        <v>2137</v>
      </c>
      <c r="D164" s="122" t="s">
        <v>2094</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1965</v>
      </c>
      <c r="B165" s="122">
        <v>1</v>
      </c>
      <c r="C165" s="122" t="s">
        <v>2137</v>
      </c>
      <c r="D165" s="122" t="s">
        <v>2095</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1965</v>
      </c>
      <c r="B166" s="122">
        <v>1</v>
      </c>
      <c r="C166" s="122" t="s">
        <v>2137</v>
      </c>
      <c r="D166" s="122" t="s">
        <v>2096</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1965</v>
      </c>
      <c r="B167" s="122">
        <v>1</v>
      </c>
      <c r="C167" s="122" t="s">
        <v>2137</v>
      </c>
      <c r="D167" s="122" t="s">
        <v>2097</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1965</v>
      </c>
      <c r="B168" s="122">
        <v>1</v>
      </c>
      <c r="C168" s="122" t="s">
        <v>2137</v>
      </c>
      <c r="D168" s="122" t="s">
        <v>2098</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1965</v>
      </c>
      <c r="B169" s="122">
        <v>1</v>
      </c>
      <c r="C169" s="122" t="s">
        <v>2137</v>
      </c>
      <c r="D169" s="122" t="s">
        <v>2099</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1965</v>
      </c>
      <c r="B170" s="122">
        <v>1</v>
      </c>
      <c r="C170" s="122" t="s">
        <v>2137</v>
      </c>
      <c r="D170" s="122" t="s">
        <v>2100</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1965</v>
      </c>
      <c r="B171" s="122">
        <v>1</v>
      </c>
      <c r="C171" s="122" t="s">
        <v>2137</v>
      </c>
      <c r="D171" s="122" t="s">
        <v>2101</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1965</v>
      </c>
      <c r="B172" s="122">
        <v>1</v>
      </c>
      <c r="C172" s="122" t="s">
        <v>2137</v>
      </c>
      <c r="D172" s="122" t="s">
        <v>2102</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1965</v>
      </c>
      <c r="B173" s="122">
        <v>1</v>
      </c>
      <c r="C173" s="122" t="s">
        <v>2137</v>
      </c>
      <c r="D173" s="122" t="s">
        <v>2103</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1965</v>
      </c>
      <c r="B174" s="122">
        <v>1</v>
      </c>
      <c r="C174" s="122" t="s">
        <v>2137</v>
      </c>
      <c r="D174" s="122" t="s">
        <v>2104</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1965</v>
      </c>
      <c r="B175" s="122">
        <v>1</v>
      </c>
      <c r="C175" s="122" t="s">
        <v>2137</v>
      </c>
      <c r="D175" s="122" t="s">
        <v>2105</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1965</v>
      </c>
      <c r="B176" s="122">
        <v>1</v>
      </c>
      <c r="C176" s="122" t="s">
        <v>2137</v>
      </c>
      <c r="D176" s="122" t="s">
        <v>2106</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1965</v>
      </c>
      <c r="B177" s="122">
        <v>1</v>
      </c>
      <c r="C177" s="122" t="s">
        <v>2137</v>
      </c>
      <c r="D177" s="122" t="s">
        <v>2107</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1965</v>
      </c>
      <c r="B178" s="122">
        <v>1</v>
      </c>
      <c r="C178" s="122" t="s">
        <v>2137</v>
      </c>
      <c r="D178" s="122" t="s">
        <v>2108</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1965</v>
      </c>
      <c r="B179" s="122">
        <v>1</v>
      </c>
      <c r="C179" s="122" t="s">
        <v>2137</v>
      </c>
      <c r="D179" s="122" t="s">
        <v>2109</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1965</v>
      </c>
      <c r="B180" s="122">
        <v>1</v>
      </c>
      <c r="C180" s="122" t="s">
        <v>2137</v>
      </c>
      <c r="D180" s="122" t="s">
        <v>2110</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1965</v>
      </c>
      <c r="B181" s="122">
        <v>1</v>
      </c>
      <c r="C181" s="122" t="s">
        <v>2137</v>
      </c>
      <c r="D181" s="122" t="s">
        <v>2111</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1965</v>
      </c>
      <c r="B182" s="122">
        <v>1</v>
      </c>
      <c r="C182" s="122" t="s">
        <v>2137</v>
      </c>
      <c r="D182" s="122" t="s">
        <v>2112</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1965</v>
      </c>
      <c r="B183" s="122">
        <v>1</v>
      </c>
      <c r="C183" s="122" t="s">
        <v>2137</v>
      </c>
      <c r="D183" s="122" t="s">
        <v>2113</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1965</v>
      </c>
      <c r="B184" s="122">
        <v>1</v>
      </c>
      <c r="C184" s="122" t="s">
        <v>2137</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1965</v>
      </c>
      <c r="B185" s="122">
        <v>1</v>
      </c>
      <c r="C185" s="122" t="s">
        <v>2137</v>
      </c>
      <c r="D185" s="122" t="s">
        <v>2114</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1965</v>
      </c>
      <c r="B186" s="122">
        <v>1</v>
      </c>
      <c r="C186" s="122" t="s">
        <v>2137</v>
      </c>
      <c r="D186" s="122" t="s">
        <v>2115</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1965</v>
      </c>
      <c r="B187" s="122">
        <v>1</v>
      </c>
      <c r="C187" s="122" t="s">
        <v>2137</v>
      </c>
      <c r="D187" s="122" t="s">
        <v>2116</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1965</v>
      </c>
      <c r="B188" s="122">
        <v>1</v>
      </c>
      <c r="C188" s="122" t="s">
        <v>2137</v>
      </c>
      <c r="D188" s="122" t="s">
        <v>2117</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1965</v>
      </c>
      <c r="B189" s="122">
        <v>1</v>
      </c>
      <c r="C189" s="122" t="s">
        <v>2137</v>
      </c>
      <c r="D189" s="122" t="s">
        <v>2118</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1965</v>
      </c>
      <c r="B190" s="122">
        <v>1</v>
      </c>
      <c r="C190" s="122" t="s">
        <v>2137</v>
      </c>
      <c r="D190" s="122" t="s">
        <v>2119</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1965</v>
      </c>
      <c r="B191" s="122">
        <v>1</v>
      </c>
      <c r="C191" s="122" t="s">
        <v>2137</v>
      </c>
      <c r="D191" s="122" t="s">
        <v>2120</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1965</v>
      </c>
      <c r="B192" s="122">
        <v>1</v>
      </c>
      <c r="C192" s="122" t="s">
        <v>2137</v>
      </c>
      <c r="D192" s="122" t="s">
        <v>2121</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1965</v>
      </c>
      <c r="B193" s="122">
        <v>1</v>
      </c>
      <c r="C193" s="122" t="s">
        <v>2137</v>
      </c>
      <c r="D193" s="122" t="s">
        <v>2122</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1965</v>
      </c>
      <c r="B194" s="122">
        <v>1</v>
      </c>
      <c r="C194" s="122" t="s">
        <v>2137</v>
      </c>
      <c r="D194" s="122" t="s">
        <v>2123</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1965</v>
      </c>
      <c r="B195" s="122">
        <v>1</v>
      </c>
      <c r="C195" s="122" t="s">
        <v>2137</v>
      </c>
      <c r="D195" s="122" t="s">
        <v>2124</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1965</v>
      </c>
      <c r="B196" s="122">
        <v>1</v>
      </c>
      <c r="C196" s="122" t="s">
        <v>2137</v>
      </c>
      <c r="D196" s="122" t="s">
        <v>2125</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1965</v>
      </c>
      <c r="B197" s="122">
        <v>1</v>
      </c>
      <c r="C197" s="122" t="s">
        <v>2137</v>
      </c>
      <c r="D197" s="122" t="s">
        <v>2126</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1965</v>
      </c>
      <c r="B198" s="122">
        <v>1</v>
      </c>
      <c r="C198" s="122" t="s">
        <v>2137</v>
      </c>
      <c r="D198" s="122" t="s">
        <v>2127</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1965</v>
      </c>
      <c r="B199" s="122">
        <v>1</v>
      </c>
      <c r="C199" s="122" t="s">
        <v>2137</v>
      </c>
      <c r="D199" s="122" t="s">
        <v>2128</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1965</v>
      </c>
      <c r="B200" s="122">
        <v>1</v>
      </c>
      <c r="C200" s="122" t="s">
        <v>2137</v>
      </c>
      <c r="D200" s="122" t="s">
        <v>2129</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1965</v>
      </c>
      <c r="B201" s="122">
        <v>1</v>
      </c>
      <c r="C201" s="122" t="s">
        <v>2137</v>
      </c>
      <c r="D201" s="122" t="s">
        <v>2130</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1965</v>
      </c>
      <c r="B202" s="122">
        <v>1</v>
      </c>
      <c r="C202" s="122" t="s">
        <v>2137</v>
      </c>
      <c r="D202" s="122" t="s">
        <v>2131</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1965</v>
      </c>
      <c r="B203" s="122">
        <v>1</v>
      </c>
      <c r="C203" s="122" t="s">
        <v>2137</v>
      </c>
      <c r="D203" s="122" t="s">
        <v>2132</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1965</v>
      </c>
      <c r="B204" s="122">
        <v>1</v>
      </c>
      <c r="C204" s="122" t="s">
        <v>2137</v>
      </c>
      <c r="D204" s="122" t="s">
        <v>2133</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1965</v>
      </c>
      <c r="B205" s="122">
        <v>1</v>
      </c>
      <c r="C205" s="122" t="s">
        <v>2137</v>
      </c>
      <c r="D205" s="122" t="s">
        <v>2134</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1966</v>
      </c>
      <c r="B206" s="122">
        <v>1</v>
      </c>
      <c r="C206" s="122" t="s">
        <v>2138</v>
      </c>
      <c r="D206" s="122" t="s">
        <v>2086</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1966</v>
      </c>
      <c r="B207" s="122">
        <v>1</v>
      </c>
      <c r="C207" s="122" t="s">
        <v>2138</v>
      </c>
      <c r="D207" s="122" t="s">
        <v>2087</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1966</v>
      </c>
      <c r="B208" s="122">
        <v>1</v>
      </c>
      <c r="C208" s="122" t="s">
        <v>2138</v>
      </c>
      <c r="D208" s="122" t="s">
        <v>2088</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1966</v>
      </c>
      <c r="B209" s="122">
        <v>1</v>
      </c>
      <c r="C209" s="122" t="s">
        <v>2138</v>
      </c>
      <c r="D209" s="122" t="s">
        <v>2089</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1966</v>
      </c>
      <c r="B210" s="122">
        <v>1</v>
      </c>
      <c r="C210" s="122" t="s">
        <v>2138</v>
      </c>
      <c r="D210" s="122" t="s">
        <v>2090</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1966</v>
      </c>
      <c r="B211" s="122">
        <v>1</v>
      </c>
      <c r="C211" s="122" t="s">
        <v>2138</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1966</v>
      </c>
      <c r="B212" s="122">
        <v>1</v>
      </c>
      <c r="C212" s="122" t="s">
        <v>2138</v>
      </c>
      <c r="D212" s="122" t="s">
        <v>2091</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1966</v>
      </c>
      <c r="B213" s="122">
        <v>1</v>
      </c>
      <c r="C213" s="122" t="s">
        <v>2138</v>
      </c>
      <c r="D213" s="122" t="s">
        <v>2092</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1966</v>
      </c>
      <c r="B214" s="122">
        <v>1</v>
      </c>
      <c r="C214" s="122" t="s">
        <v>2138</v>
      </c>
      <c r="D214" s="122" t="s">
        <v>2093</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1966</v>
      </c>
      <c r="B215" s="122">
        <v>1</v>
      </c>
      <c r="C215" s="122" t="s">
        <v>2138</v>
      </c>
      <c r="D215" s="122" t="s">
        <v>2094</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1966</v>
      </c>
      <c r="B216" s="122">
        <v>1</v>
      </c>
      <c r="C216" s="122" t="s">
        <v>2138</v>
      </c>
      <c r="D216" s="122" t="s">
        <v>2095</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1966</v>
      </c>
      <c r="B217" s="122">
        <v>1</v>
      </c>
      <c r="C217" s="122" t="s">
        <v>2138</v>
      </c>
      <c r="D217" s="122" t="s">
        <v>2096</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1966</v>
      </c>
      <c r="B218" s="122">
        <v>1</v>
      </c>
      <c r="C218" s="122" t="s">
        <v>2138</v>
      </c>
      <c r="D218" s="122" t="s">
        <v>2097</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1966</v>
      </c>
      <c r="B219" s="122">
        <v>1</v>
      </c>
      <c r="C219" s="122" t="s">
        <v>2138</v>
      </c>
      <c r="D219" s="122" t="s">
        <v>2098</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1966</v>
      </c>
      <c r="B220" s="122">
        <v>1</v>
      </c>
      <c r="C220" s="122" t="s">
        <v>2138</v>
      </c>
      <c r="D220" s="122" t="s">
        <v>2099</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1966</v>
      </c>
      <c r="B221" s="122">
        <v>1</v>
      </c>
      <c r="C221" s="122" t="s">
        <v>2138</v>
      </c>
      <c r="D221" s="122" t="s">
        <v>2100</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1966</v>
      </c>
      <c r="B222" s="122">
        <v>1</v>
      </c>
      <c r="C222" s="122" t="s">
        <v>2138</v>
      </c>
      <c r="D222" s="122" t="s">
        <v>2101</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1966</v>
      </c>
      <c r="B223" s="122">
        <v>1</v>
      </c>
      <c r="C223" s="122" t="s">
        <v>2138</v>
      </c>
      <c r="D223" s="122" t="s">
        <v>2102</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1966</v>
      </c>
      <c r="B224" s="122">
        <v>1</v>
      </c>
      <c r="C224" s="122" t="s">
        <v>2138</v>
      </c>
      <c r="D224" s="122" t="s">
        <v>2103</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1966</v>
      </c>
      <c r="B225" s="122">
        <v>1</v>
      </c>
      <c r="C225" s="122" t="s">
        <v>2138</v>
      </c>
      <c r="D225" s="122" t="s">
        <v>2104</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1966</v>
      </c>
      <c r="B226" s="122">
        <v>1</v>
      </c>
      <c r="C226" s="122" t="s">
        <v>2138</v>
      </c>
      <c r="D226" s="122" t="s">
        <v>2105</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1966</v>
      </c>
      <c r="B227" s="122">
        <v>1</v>
      </c>
      <c r="C227" s="122" t="s">
        <v>2138</v>
      </c>
      <c r="D227" s="122" t="s">
        <v>2106</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1966</v>
      </c>
      <c r="B228" s="122">
        <v>1</v>
      </c>
      <c r="C228" s="122" t="s">
        <v>2138</v>
      </c>
      <c r="D228" s="122" t="s">
        <v>2107</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1966</v>
      </c>
      <c r="B229" s="122">
        <v>1</v>
      </c>
      <c r="C229" s="122" t="s">
        <v>2138</v>
      </c>
      <c r="D229" s="122" t="s">
        <v>2108</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1966</v>
      </c>
      <c r="B230" s="122">
        <v>1</v>
      </c>
      <c r="C230" s="122" t="s">
        <v>2138</v>
      </c>
      <c r="D230" s="122" t="s">
        <v>2109</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1966</v>
      </c>
      <c r="B231" s="122">
        <v>1</v>
      </c>
      <c r="C231" s="122" t="s">
        <v>2138</v>
      </c>
      <c r="D231" s="122" t="s">
        <v>2110</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1966</v>
      </c>
      <c r="B232" s="122">
        <v>1</v>
      </c>
      <c r="C232" s="122" t="s">
        <v>2138</v>
      </c>
      <c r="D232" s="122" t="s">
        <v>2111</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1966</v>
      </c>
      <c r="B233" s="122">
        <v>1</v>
      </c>
      <c r="C233" s="122" t="s">
        <v>2138</v>
      </c>
      <c r="D233" s="122" t="s">
        <v>2112</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1966</v>
      </c>
      <c r="B234" s="122">
        <v>1</v>
      </c>
      <c r="C234" s="122" t="s">
        <v>2138</v>
      </c>
      <c r="D234" s="122" t="s">
        <v>2113</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1966</v>
      </c>
      <c r="B235" s="122">
        <v>1</v>
      </c>
      <c r="C235" s="122" t="s">
        <v>2138</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1966</v>
      </c>
      <c r="B236" s="122">
        <v>1</v>
      </c>
      <c r="C236" s="122" t="s">
        <v>2138</v>
      </c>
      <c r="D236" s="122" t="s">
        <v>2114</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1966</v>
      </c>
      <c r="B237" s="122">
        <v>1</v>
      </c>
      <c r="C237" s="122" t="s">
        <v>2138</v>
      </c>
      <c r="D237" s="122" t="s">
        <v>2115</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1966</v>
      </c>
      <c r="B238" s="122">
        <v>1</v>
      </c>
      <c r="C238" s="122" t="s">
        <v>2138</v>
      </c>
      <c r="D238" s="122" t="s">
        <v>2116</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1966</v>
      </c>
      <c r="B239" s="122">
        <v>1</v>
      </c>
      <c r="C239" s="122" t="s">
        <v>2138</v>
      </c>
      <c r="D239" s="122" t="s">
        <v>2117</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1966</v>
      </c>
      <c r="B240" s="122">
        <v>1</v>
      </c>
      <c r="C240" s="122" t="s">
        <v>2138</v>
      </c>
      <c r="D240" s="122" t="s">
        <v>2118</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1966</v>
      </c>
      <c r="B241" s="122">
        <v>1</v>
      </c>
      <c r="C241" s="122" t="s">
        <v>2138</v>
      </c>
      <c r="D241" s="122" t="s">
        <v>2119</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1966</v>
      </c>
      <c r="B242" s="122">
        <v>1</v>
      </c>
      <c r="C242" s="122" t="s">
        <v>2138</v>
      </c>
      <c r="D242" s="122" t="s">
        <v>2120</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1966</v>
      </c>
      <c r="B243" s="122">
        <v>1</v>
      </c>
      <c r="C243" s="122" t="s">
        <v>2138</v>
      </c>
      <c r="D243" s="122" t="s">
        <v>2121</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1966</v>
      </c>
      <c r="B244" s="122">
        <v>1</v>
      </c>
      <c r="C244" s="122" t="s">
        <v>2138</v>
      </c>
      <c r="D244" s="122" t="s">
        <v>2122</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1966</v>
      </c>
      <c r="B245" s="122">
        <v>1</v>
      </c>
      <c r="C245" s="122" t="s">
        <v>2138</v>
      </c>
      <c r="D245" s="122" t="s">
        <v>2123</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1966</v>
      </c>
      <c r="B246" s="122">
        <v>1</v>
      </c>
      <c r="C246" s="122" t="s">
        <v>2138</v>
      </c>
      <c r="D246" s="122" t="s">
        <v>2124</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1966</v>
      </c>
      <c r="B247" s="122">
        <v>1</v>
      </c>
      <c r="C247" s="122" t="s">
        <v>2138</v>
      </c>
      <c r="D247" s="122" t="s">
        <v>2125</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1966</v>
      </c>
      <c r="B248" s="122">
        <v>1</v>
      </c>
      <c r="C248" s="122" t="s">
        <v>2138</v>
      </c>
      <c r="D248" s="122" t="s">
        <v>2126</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1966</v>
      </c>
      <c r="B249" s="122">
        <v>1</v>
      </c>
      <c r="C249" s="122" t="s">
        <v>2138</v>
      </c>
      <c r="D249" s="122" t="s">
        <v>2127</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1966</v>
      </c>
      <c r="B250" s="122">
        <v>1</v>
      </c>
      <c r="C250" s="122" t="s">
        <v>2138</v>
      </c>
      <c r="D250" s="122" t="s">
        <v>2128</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1966</v>
      </c>
      <c r="B251" s="122">
        <v>1</v>
      </c>
      <c r="C251" s="122" t="s">
        <v>2138</v>
      </c>
      <c r="D251" s="122" t="s">
        <v>2129</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1966</v>
      </c>
      <c r="B252" s="122">
        <v>1</v>
      </c>
      <c r="C252" s="122" t="s">
        <v>2138</v>
      </c>
      <c r="D252" s="122" t="s">
        <v>2130</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1966</v>
      </c>
      <c r="B253" s="122">
        <v>1</v>
      </c>
      <c r="C253" s="122" t="s">
        <v>2138</v>
      </c>
      <c r="D253" s="122" t="s">
        <v>2131</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1966</v>
      </c>
      <c r="B254" s="122">
        <v>1</v>
      </c>
      <c r="C254" s="122" t="s">
        <v>2138</v>
      </c>
      <c r="D254" s="122" t="s">
        <v>2132</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1966</v>
      </c>
      <c r="B255" s="122">
        <v>1</v>
      </c>
      <c r="C255" s="122" t="s">
        <v>2138</v>
      </c>
      <c r="D255" s="122" t="s">
        <v>2133</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1966</v>
      </c>
      <c r="B256" s="122">
        <v>1</v>
      </c>
      <c r="C256" s="122" t="s">
        <v>2138</v>
      </c>
      <c r="D256" s="122" t="s">
        <v>2134</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2139</v>
      </c>
      <c r="B257" s="122">
        <v>1</v>
      </c>
      <c r="C257" s="122" t="s">
        <v>2140</v>
      </c>
      <c r="D257" s="122" t="s">
        <v>2141</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2139</v>
      </c>
      <c r="B258" s="122">
        <v>1</v>
      </c>
      <c r="C258" s="122" t="s">
        <v>2140</v>
      </c>
      <c r="D258" s="122" t="s">
        <v>2142</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2139</v>
      </c>
      <c r="B259" s="122">
        <v>1</v>
      </c>
      <c r="C259" s="122" t="s">
        <v>2140</v>
      </c>
      <c r="D259" s="122" t="s">
        <v>2143</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2139</v>
      </c>
      <c r="B260" s="122">
        <v>1</v>
      </c>
      <c r="C260" s="122" t="s">
        <v>2140</v>
      </c>
      <c r="D260" s="122" t="s">
        <v>2144</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2139</v>
      </c>
      <c r="B261" s="122">
        <v>1</v>
      </c>
      <c r="C261" s="122" t="s">
        <v>2140</v>
      </c>
      <c r="D261" s="122" t="s">
        <v>2145</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2139</v>
      </c>
      <c r="B262" s="122">
        <v>1</v>
      </c>
      <c r="C262" s="122" t="s">
        <v>2140</v>
      </c>
      <c r="D262" s="122" t="s">
        <v>2146</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1967</v>
      </c>
      <c r="B263" s="122">
        <v>1</v>
      </c>
      <c r="C263" s="122" t="s">
        <v>2147</v>
      </c>
      <c r="D263" s="122" t="s">
        <v>2086</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1967</v>
      </c>
      <c r="B264" s="122">
        <v>1</v>
      </c>
      <c r="C264" s="122" t="s">
        <v>2147</v>
      </c>
      <c r="D264" s="122" t="s">
        <v>2087</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1967</v>
      </c>
      <c r="B265" s="122">
        <v>1</v>
      </c>
      <c r="C265" s="122" t="s">
        <v>2147</v>
      </c>
      <c r="D265" s="122" t="s">
        <v>2088</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1967</v>
      </c>
      <c r="B266" s="122">
        <v>1</v>
      </c>
      <c r="C266" s="122" t="s">
        <v>2147</v>
      </c>
      <c r="D266" s="122" t="s">
        <v>2141</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1967</v>
      </c>
      <c r="B267" s="122">
        <v>1</v>
      </c>
      <c r="C267" s="122" t="s">
        <v>2147</v>
      </c>
      <c r="D267" s="122" t="s">
        <v>2089</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1967</v>
      </c>
      <c r="B268" s="122">
        <v>1</v>
      </c>
      <c r="C268" s="122" t="s">
        <v>2147</v>
      </c>
      <c r="D268" s="122" t="s">
        <v>2090</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1967</v>
      </c>
      <c r="B269" s="122">
        <v>1</v>
      </c>
      <c r="C269" s="122" t="s">
        <v>2147</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1967</v>
      </c>
      <c r="B270" s="122">
        <v>1</v>
      </c>
      <c r="C270" s="122" t="s">
        <v>2147</v>
      </c>
      <c r="D270" s="122" t="s">
        <v>2091</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1967</v>
      </c>
      <c r="B271" s="122">
        <v>1</v>
      </c>
      <c r="C271" s="122" t="s">
        <v>2147</v>
      </c>
      <c r="D271" s="122" t="s">
        <v>2092</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1967</v>
      </c>
      <c r="B272" s="122">
        <v>1</v>
      </c>
      <c r="C272" s="122" t="s">
        <v>2147</v>
      </c>
      <c r="D272" s="122" t="s">
        <v>2093</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1967</v>
      </c>
      <c r="B273" s="122">
        <v>1</v>
      </c>
      <c r="C273" s="122" t="s">
        <v>2147</v>
      </c>
      <c r="D273" s="122" t="s">
        <v>2094</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1967</v>
      </c>
      <c r="B274" s="122">
        <v>1</v>
      </c>
      <c r="C274" s="122" t="s">
        <v>2147</v>
      </c>
      <c r="D274" s="122" t="s">
        <v>2095</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1967</v>
      </c>
      <c r="B275" s="122">
        <v>1</v>
      </c>
      <c r="C275" s="122" t="s">
        <v>2147</v>
      </c>
      <c r="D275" s="122" t="s">
        <v>2142</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1967</v>
      </c>
      <c r="B276" s="122">
        <v>1</v>
      </c>
      <c r="C276" s="122" t="s">
        <v>2147</v>
      </c>
      <c r="D276" s="122" t="s">
        <v>2096</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1967</v>
      </c>
      <c r="B277" s="122">
        <v>1</v>
      </c>
      <c r="C277" s="122" t="s">
        <v>2147</v>
      </c>
      <c r="D277" s="122" t="s">
        <v>2097</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1967</v>
      </c>
      <c r="B278" s="122">
        <v>1</v>
      </c>
      <c r="C278" s="122" t="s">
        <v>2147</v>
      </c>
      <c r="D278" s="122" t="s">
        <v>2098</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1967</v>
      </c>
      <c r="B279" s="122">
        <v>1</v>
      </c>
      <c r="C279" s="122" t="s">
        <v>2147</v>
      </c>
      <c r="D279" s="122" t="s">
        <v>2099</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1967</v>
      </c>
      <c r="B280" s="122">
        <v>1</v>
      </c>
      <c r="C280" s="122" t="s">
        <v>2147</v>
      </c>
      <c r="D280" s="122" t="s">
        <v>2100</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1967</v>
      </c>
      <c r="B281" s="122">
        <v>1</v>
      </c>
      <c r="C281" s="122" t="s">
        <v>2147</v>
      </c>
      <c r="D281" s="122" t="s">
        <v>2101</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1967</v>
      </c>
      <c r="B282" s="122">
        <v>1</v>
      </c>
      <c r="C282" s="122" t="s">
        <v>2147</v>
      </c>
      <c r="D282" s="122" t="s">
        <v>2102</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1967</v>
      </c>
      <c r="B283" s="122">
        <v>1</v>
      </c>
      <c r="C283" s="122" t="s">
        <v>2147</v>
      </c>
      <c r="D283" s="122" t="s">
        <v>2103</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1967</v>
      </c>
      <c r="B284" s="122">
        <v>1</v>
      </c>
      <c r="C284" s="122" t="s">
        <v>2147</v>
      </c>
      <c r="D284" s="122" t="s">
        <v>2104</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1967</v>
      </c>
      <c r="B285" s="122">
        <v>1</v>
      </c>
      <c r="C285" s="122" t="s">
        <v>2147</v>
      </c>
      <c r="D285" s="122" t="s">
        <v>2105</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1967</v>
      </c>
      <c r="B286" s="122">
        <v>1</v>
      </c>
      <c r="C286" s="122" t="s">
        <v>2147</v>
      </c>
      <c r="D286" s="122" t="s">
        <v>2106</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1967</v>
      </c>
      <c r="B287" s="122">
        <v>1</v>
      </c>
      <c r="C287" s="122" t="s">
        <v>2147</v>
      </c>
      <c r="D287" s="122" t="s">
        <v>2107</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1967</v>
      </c>
      <c r="B288" s="122">
        <v>1</v>
      </c>
      <c r="C288" s="122" t="s">
        <v>2147</v>
      </c>
      <c r="D288" s="122" t="s">
        <v>2108</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1967</v>
      </c>
      <c r="B289" s="122">
        <v>1</v>
      </c>
      <c r="C289" s="122" t="s">
        <v>2147</v>
      </c>
      <c r="D289" s="122" t="s">
        <v>2109</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1967</v>
      </c>
      <c r="B290" s="122">
        <v>1</v>
      </c>
      <c r="C290" s="122" t="s">
        <v>2147</v>
      </c>
      <c r="D290" s="122" t="s">
        <v>2143</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1967</v>
      </c>
      <c r="B291" s="122">
        <v>1</v>
      </c>
      <c r="C291" s="122" t="s">
        <v>2147</v>
      </c>
      <c r="D291" s="122" t="s">
        <v>2110</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1967</v>
      </c>
      <c r="B292" s="122">
        <v>1</v>
      </c>
      <c r="C292" s="122" t="s">
        <v>2147</v>
      </c>
      <c r="D292" s="122" t="s">
        <v>2111</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1967</v>
      </c>
      <c r="B293" s="122">
        <v>1</v>
      </c>
      <c r="C293" s="122" t="s">
        <v>2147</v>
      </c>
      <c r="D293" s="122" t="s">
        <v>2112</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1967</v>
      </c>
      <c r="B294" s="122">
        <v>1</v>
      </c>
      <c r="C294" s="122" t="s">
        <v>2147</v>
      </c>
      <c r="D294" s="122" t="s">
        <v>2113</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1967</v>
      </c>
      <c r="B295" s="122">
        <v>1</v>
      </c>
      <c r="C295" s="122" t="s">
        <v>2147</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1967</v>
      </c>
      <c r="B296" s="122">
        <v>1</v>
      </c>
      <c r="C296" s="122" t="s">
        <v>2147</v>
      </c>
      <c r="D296" s="122" t="s">
        <v>2114</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1967</v>
      </c>
      <c r="B297" s="122">
        <v>1</v>
      </c>
      <c r="C297" s="122" t="s">
        <v>2147</v>
      </c>
      <c r="D297" s="122" t="s">
        <v>2115</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1967</v>
      </c>
      <c r="B298" s="122">
        <v>1</v>
      </c>
      <c r="C298" s="122" t="s">
        <v>2147</v>
      </c>
      <c r="D298" s="122" t="s">
        <v>2116</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1967</v>
      </c>
      <c r="B299" s="122">
        <v>1</v>
      </c>
      <c r="C299" s="122" t="s">
        <v>2147</v>
      </c>
      <c r="D299" s="122" t="s">
        <v>2117</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1967</v>
      </c>
      <c r="B300" s="122">
        <v>1</v>
      </c>
      <c r="C300" s="122" t="s">
        <v>2147</v>
      </c>
      <c r="D300" s="122" t="s">
        <v>2118</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1967</v>
      </c>
      <c r="B301" s="122">
        <v>1</v>
      </c>
      <c r="C301" s="122" t="s">
        <v>2147</v>
      </c>
      <c r="D301" s="122" t="s">
        <v>2119</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1967</v>
      </c>
      <c r="B302" s="122">
        <v>1</v>
      </c>
      <c r="C302" s="122" t="s">
        <v>2147</v>
      </c>
      <c r="D302" s="122" t="s">
        <v>2120</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1967</v>
      </c>
      <c r="B303" s="122">
        <v>1</v>
      </c>
      <c r="C303" s="122" t="s">
        <v>2147</v>
      </c>
      <c r="D303" s="122" t="s">
        <v>2121</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1967</v>
      </c>
      <c r="B304" s="122">
        <v>1</v>
      </c>
      <c r="C304" s="122" t="s">
        <v>2147</v>
      </c>
      <c r="D304" s="122" t="s">
        <v>2122</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1967</v>
      </c>
      <c r="B305" s="122">
        <v>1</v>
      </c>
      <c r="C305" s="122" t="s">
        <v>2147</v>
      </c>
      <c r="D305" s="122" t="s">
        <v>2144</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1967</v>
      </c>
      <c r="B306" s="122">
        <v>1</v>
      </c>
      <c r="C306" s="122" t="s">
        <v>2147</v>
      </c>
      <c r="D306" s="122" t="s">
        <v>2123</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1967</v>
      </c>
      <c r="B307" s="122">
        <v>1</v>
      </c>
      <c r="C307" s="122" t="s">
        <v>2147</v>
      </c>
      <c r="D307" s="122" t="s">
        <v>2124</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1967</v>
      </c>
      <c r="B308" s="122">
        <v>1</v>
      </c>
      <c r="C308" s="122" t="s">
        <v>2147</v>
      </c>
      <c r="D308" s="122" t="s">
        <v>2125</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1967</v>
      </c>
      <c r="B309" s="122">
        <v>1</v>
      </c>
      <c r="C309" s="122" t="s">
        <v>2147</v>
      </c>
      <c r="D309" s="122" t="s">
        <v>2126</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1967</v>
      </c>
      <c r="B310" s="122">
        <v>1</v>
      </c>
      <c r="C310" s="122" t="s">
        <v>2147</v>
      </c>
      <c r="D310" s="122" t="s">
        <v>2127</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1967</v>
      </c>
      <c r="B311" s="122">
        <v>1</v>
      </c>
      <c r="C311" s="122" t="s">
        <v>2147</v>
      </c>
      <c r="D311" s="122" t="s">
        <v>2145</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1967</v>
      </c>
      <c r="B312" s="122">
        <v>1</v>
      </c>
      <c r="C312" s="122" t="s">
        <v>2147</v>
      </c>
      <c r="D312" s="122" t="s">
        <v>2128</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1967</v>
      </c>
      <c r="B313" s="122">
        <v>1</v>
      </c>
      <c r="C313" s="122" t="s">
        <v>2147</v>
      </c>
      <c r="D313" s="122" t="s">
        <v>2129</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1967</v>
      </c>
      <c r="B314" s="122">
        <v>1</v>
      </c>
      <c r="C314" s="122" t="s">
        <v>2147</v>
      </c>
      <c r="D314" s="122" t="s">
        <v>2146</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1967</v>
      </c>
      <c r="B315" s="122">
        <v>1</v>
      </c>
      <c r="C315" s="122" t="s">
        <v>2147</v>
      </c>
      <c r="D315" s="122" t="s">
        <v>2130</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1967</v>
      </c>
      <c r="B316" s="122">
        <v>1</v>
      </c>
      <c r="C316" s="122" t="s">
        <v>2147</v>
      </c>
      <c r="D316" s="122" t="s">
        <v>2131</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1967</v>
      </c>
      <c r="B317" s="122">
        <v>1</v>
      </c>
      <c r="C317" s="122" t="s">
        <v>2147</v>
      </c>
      <c r="D317" s="122" t="s">
        <v>2132</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1967</v>
      </c>
      <c r="B318" s="122">
        <v>1</v>
      </c>
      <c r="C318" s="122" t="s">
        <v>2147</v>
      </c>
      <c r="D318" s="122" t="s">
        <v>2133</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1967</v>
      </c>
      <c r="B319" s="122">
        <v>1</v>
      </c>
      <c r="C319" s="122" t="s">
        <v>2147</v>
      </c>
      <c r="D319" s="122" t="s">
        <v>2134</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1978</v>
      </c>
      <c r="B320" s="122">
        <v>1</v>
      </c>
      <c r="C320" s="122" t="s">
        <v>2148</v>
      </c>
      <c r="D320" s="122" t="s">
        <v>2086</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1978</v>
      </c>
      <c r="B321" s="122">
        <v>1</v>
      </c>
      <c r="C321" s="122" t="s">
        <v>2148</v>
      </c>
      <c r="D321" s="122" t="s">
        <v>2087</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1978</v>
      </c>
      <c r="B322" s="122">
        <v>1</v>
      </c>
      <c r="C322" s="122" t="s">
        <v>2148</v>
      </c>
      <c r="D322" s="122" t="s">
        <v>2088</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1978</v>
      </c>
      <c r="B323" s="122">
        <v>1</v>
      </c>
      <c r="C323" s="122" t="s">
        <v>2148</v>
      </c>
      <c r="D323" s="122" t="s">
        <v>2141</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1978</v>
      </c>
      <c r="B324" s="122">
        <v>1</v>
      </c>
      <c r="C324" s="122" t="s">
        <v>2148</v>
      </c>
      <c r="D324" s="122" t="s">
        <v>2089</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1978</v>
      </c>
      <c r="B325" s="122">
        <v>1</v>
      </c>
      <c r="C325" s="122" t="s">
        <v>2148</v>
      </c>
      <c r="D325" s="122" t="s">
        <v>2090</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1978</v>
      </c>
      <c r="B326" s="122">
        <v>1</v>
      </c>
      <c r="C326" s="122" t="s">
        <v>2148</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1978</v>
      </c>
      <c r="B327" s="122">
        <v>1</v>
      </c>
      <c r="C327" s="122" t="s">
        <v>2148</v>
      </c>
      <c r="D327" s="122" t="s">
        <v>2091</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1978</v>
      </c>
      <c r="B328" s="122">
        <v>1</v>
      </c>
      <c r="C328" s="122" t="s">
        <v>2148</v>
      </c>
      <c r="D328" s="122" t="s">
        <v>2092</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1978</v>
      </c>
      <c r="B329" s="122">
        <v>1</v>
      </c>
      <c r="C329" s="122" t="s">
        <v>2148</v>
      </c>
      <c r="D329" s="122" t="s">
        <v>2093</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1978</v>
      </c>
      <c r="B330" s="122">
        <v>1</v>
      </c>
      <c r="C330" s="122" t="s">
        <v>2148</v>
      </c>
      <c r="D330" s="122" t="s">
        <v>2094</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1978</v>
      </c>
      <c r="B331" s="122">
        <v>1</v>
      </c>
      <c r="C331" s="122" t="s">
        <v>2148</v>
      </c>
      <c r="D331" s="122" t="s">
        <v>2095</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1978</v>
      </c>
      <c r="B332" s="122">
        <v>1</v>
      </c>
      <c r="C332" s="122" t="s">
        <v>2148</v>
      </c>
      <c r="D332" s="122" t="s">
        <v>2142</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1978</v>
      </c>
      <c r="B333" s="122">
        <v>1</v>
      </c>
      <c r="C333" s="122" t="s">
        <v>2148</v>
      </c>
      <c r="D333" s="122" t="s">
        <v>2096</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1978</v>
      </c>
      <c r="B334" s="122">
        <v>1</v>
      </c>
      <c r="C334" s="122" t="s">
        <v>2148</v>
      </c>
      <c r="D334" s="122" t="s">
        <v>2097</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1978</v>
      </c>
      <c r="B335" s="122">
        <v>1</v>
      </c>
      <c r="C335" s="122" t="s">
        <v>2148</v>
      </c>
      <c r="D335" s="122" t="s">
        <v>2098</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1978</v>
      </c>
      <c r="B336" s="122">
        <v>1</v>
      </c>
      <c r="C336" s="122" t="s">
        <v>2148</v>
      </c>
      <c r="D336" s="122" t="s">
        <v>2099</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1978</v>
      </c>
      <c r="B337" s="122">
        <v>1</v>
      </c>
      <c r="C337" s="122" t="s">
        <v>2148</v>
      </c>
      <c r="D337" s="122" t="s">
        <v>2100</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1978</v>
      </c>
      <c r="B338" s="122">
        <v>1</v>
      </c>
      <c r="C338" s="122" t="s">
        <v>2148</v>
      </c>
      <c r="D338" s="122" t="s">
        <v>2101</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1978</v>
      </c>
      <c r="B339" s="122">
        <v>1</v>
      </c>
      <c r="C339" s="122" t="s">
        <v>2148</v>
      </c>
      <c r="D339" s="122" t="s">
        <v>2102</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1978</v>
      </c>
      <c r="B340" s="122">
        <v>1</v>
      </c>
      <c r="C340" s="122" t="s">
        <v>2148</v>
      </c>
      <c r="D340" s="122" t="s">
        <v>2103</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1978</v>
      </c>
      <c r="B341" s="122">
        <v>1</v>
      </c>
      <c r="C341" s="122" t="s">
        <v>2148</v>
      </c>
      <c r="D341" s="122" t="s">
        <v>2104</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1978</v>
      </c>
      <c r="B342" s="122">
        <v>1</v>
      </c>
      <c r="C342" s="122" t="s">
        <v>2148</v>
      </c>
      <c r="D342" s="122" t="s">
        <v>2105</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1978</v>
      </c>
      <c r="B343" s="122">
        <v>1</v>
      </c>
      <c r="C343" s="122" t="s">
        <v>2148</v>
      </c>
      <c r="D343" s="122" t="s">
        <v>2106</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1978</v>
      </c>
      <c r="B344" s="122">
        <v>1</v>
      </c>
      <c r="C344" s="122" t="s">
        <v>2148</v>
      </c>
      <c r="D344" s="122" t="s">
        <v>2107</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1978</v>
      </c>
      <c r="B345" s="122">
        <v>1</v>
      </c>
      <c r="C345" s="122" t="s">
        <v>2148</v>
      </c>
      <c r="D345" s="122" t="s">
        <v>2108</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1978</v>
      </c>
      <c r="B346" s="122">
        <v>1</v>
      </c>
      <c r="C346" s="122" t="s">
        <v>2148</v>
      </c>
      <c r="D346" s="122" t="s">
        <v>2109</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1978</v>
      </c>
      <c r="B347" s="122">
        <v>1</v>
      </c>
      <c r="C347" s="122" t="s">
        <v>2148</v>
      </c>
      <c r="D347" s="122" t="s">
        <v>2143</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1978</v>
      </c>
      <c r="B348" s="122">
        <v>1</v>
      </c>
      <c r="C348" s="122" t="s">
        <v>2148</v>
      </c>
      <c r="D348" s="122" t="s">
        <v>2110</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1978</v>
      </c>
      <c r="B349" s="122">
        <v>1</v>
      </c>
      <c r="C349" s="122" t="s">
        <v>2148</v>
      </c>
      <c r="D349" s="122" t="s">
        <v>2111</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1978</v>
      </c>
      <c r="B350" s="122">
        <v>1</v>
      </c>
      <c r="C350" s="122" t="s">
        <v>2148</v>
      </c>
      <c r="D350" s="122" t="s">
        <v>2112</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1978</v>
      </c>
      <c r="B351" s="122">
        <v>1</v>
      </c>
      <c r="C351" s="122" t="s">
        <v>2148</v>
      </c>
      <c r="D351" s="122" t="s">
        <v>2113</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1978</v>
      </c>
      <c r="B352" s="122">
        <v>1</v>
      </c>
      <c r="C352" s="122" t="s">
        <v>2148</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1978</v>
      </c>
      <c r="B353" s="122">
        <v>1</v>
      </c>
      <c r="C353" s="122" t="s">
        <v>2148</v>
      </c>
      <c r="D353" s="122" t="s">
        <v>2114</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1978</v>
      </c>
      <c r="B354" s="122">
        <v>1</v>
      </c>
      <c r="C354" s="122" t="s">
        <v>2148</v>
      </c>
      <c r="D354" s="122" t="s">
        <v>2115</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1978</v>
      </c>
      <c r="B355" s="122">
        <v>1</v>
      </c>
      <c r="C355" s="122" t="s">
        <v>2148</v>
      </c>
      <c r="D355" s="122" t="s">
        <v>2116</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1978</v>
      </c>
      <c r="B356" s="122">
        <v>1</v>
      </c>
      <c r="C356" s="122" t="s">
        <v>2148</v>
      </c>
      <c r="D356" s="122" t="s">
        <v>2117</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1978</v>
      </c>
      <c r="B357" s="122">
        <v>1</v>
      </c>
      <c r="C357" s="122" t="s">
        <v>2148</v>
      </c>
      <c r="D357" s="122" t="s">
        <v>2118</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1978</v>
      </c>
      <c r="B358" s="122">
        <v>1</v>
      </c>
      <c r="C358" s="122" t="s">
        <v>2148</v>
      </c>
      <c r="D358" s="122" t="s">
        <v>2119</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1978</v>
      </c>
      <c r="B359" s="122">
        <v>1</v>
      </c>
      <c r="C359" s="122" t="s">
        <v>2148</v>
      </c>
      <c r="D359" s="122" t="s">
        <v>2120</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1978</v>
      </c>
      <c r="B360" s="122">
        <v>1</v>
      </c>
      <c r="C360" s="122" t="s">
        <v>2148</v>
      </c>
      <c r="D360" s="122" t="s">
        <v>2121</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1978</v>
      </c>
      <c r="B361" s="122">
        <v>1</v>
      </c>
      <c r="C361" s="122" t="s">
        <v>2148</v>
      </c>
      <c r="D361" s="122" t="s">
        <v>2122</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1978</v>
      </c>
      <c r="B362" s="122">
        <v>1</v>
      </c>
      <c r="C362" s="122" t="s">
        <v>2148</v>
      </c>
      <c r="D362" s="122" t="s">
        <v>2144</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1978</v>
      </c>
      <c r="B363" s="122">
        <v>1</v>
      </c>
      <c r="C363" s="122" t="s">
        <v>2148</v>
      </c>
      <c r="D363" s="122" t="s">
        <v>2123</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1978</v>
      </c>
      <c r="B364" s="122">
        <v>1</v>
      </c>
      <c r="C364" s="122" t="s">
        <v>2148</v>
      </c>
      <c r="D364" s="122" t="s">
        <v>2124</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1978</v>
      </c>
      <c r="B365" s="122">
        <v>1</v>
      </c>
      <c r="C365" s="122" t="s">
        <v>2148</v>
      </c>
      <c r="D365" s="122" t="s">
        <v>2125</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1978</v>
      </c>
      <c r="B366" s="122">
        <v>1</v>
      </c>
      <c r="C366" s="122" t="s">
        <v>2148</v>
      </c>
      <c r="D366" s="122" t="s">
        <v>2126</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1978</v>
      </c>
      <c r="B367" s="122">
        <v>1</v>
      </c>
      <c r="C367" s="122" t="s">
        <v>2148</v>
      </c>
      <c r="D367" s="122" t="s">
        <v>2127</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1978</v>
      </c>
      <c r="B368" s="122">
        <v>1</v>
      </c>
      <c r="C368" s="122" t="s">
        <v>2148</v>
      </c>
      <c r="D368" s="122" t="s">
        <v>2145</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1978</v>
      </c>
      <c r="B369" s="122">
        <v>1</v>
      </c>
      <c r="C369" s="122" t="s">
        <v>2148</v>
      </c>
      <c r="D369" s="122" t="s">
        <v>2128</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1978</v>
      </c>
      <c r="B370" s="122">
        <v>1</v>
      </c>
      <c r="C370" s="122" t="s">
        <v>2148</v>
      </c>
      <c r="D370" s="122" t="s">
        <v>2129</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1978</v>
      </c>
      <c r="B371" s="122">
        <v>1</v>
      </c>
      <c r="C371" s="122" t="s">
        <v>2148</v>
      </c>
      <c r="D371" s="122" t="s">
        <v>2146</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1978</v>
      </c>
      <c r="B372" s="122">
        <v>1</v>
      </c>
      <c r="C372" s="122" t="s">
        <v>2148</v>
      </c>
      <c r="D372" s="122" t="s">
        <v>2130</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1978</v>
      </c>
      <c r="B373" s="122">
        <v>1</v>
      </c>
      <c r="C373" s="122" t="s">
        <v>2148</v>
      </c>
      <c r="D373" s="122" t="s">
        <v>2131</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1978</v>
      </c>
      <c r="B374" s="122">
        <v>1</v>
      </c>
      <c r="C374" s="122" t="s">
        <v>2148</v>
      </c>
      <c r="D374" s="122" t="s">
        <v>2132</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1978</v>
      </c>
      <c r="B375" s="122">
        <v>1</v>
      </c>
      <c r="C375" s="122" t="s">
        <v>2148</v>
      </c>
      <c r="D375" s="122" t="s">
        <v>2133</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1978</v>
      </c>
      <c r="B376" s="122">
        <v>1</v>
      </c>
      <c r="C376" s="122" t="s">
        <v>2148</v>
      </c>
      <c r="D376" s="122" t="s">
        <v>2134</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1969</v>
      </c>
      <c r="B377" s="122">
        <v>1</v>
      </c>
      <c r="C377" s="122" t="s">
        <v>2149</v>
      </c>
      <c r="D377" s="122" t="s">
        <v>2086</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1969</v>
      </c>
      <c r="B378" s="122">
        <v>1</v>
      </c>
      <c r="C378" s="122" t="s">
        <v>2149</v>
      </c>
      <c r="D378" s="122" t="s">
        <v>2087</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1969</v>
      </c>
      <c r="B379" s="122">
        <v>1</v>
      </c>
      <c r="C379" s="122" t="s">
        <v>2149</v>
      </c>
      <c r="D379" s="122" t="s">
        <v>2088</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1969</v>
      </c>
      <c r="B380" s="122">
        <v>1</v>
      </c>
      <c r="C380" s="122" t="s">
        <v>2149</v>
      </c>
      <c r="D380" s="122" t="s">
        <v>2141</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1969</v>
      </c>
      <c r="B381" s="122">
        <v>1</v>
      </c>
      <c r="C381" s="122" t="s">
        <v>2149</v>
      </c>
      <c r="D381" s="122" t="s">
        <v>2089</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1969</v>
      </c>
      <c r="B382" s="122">
        <v>1</v>
      </c>
      <c r="C382" s="122" t="s">
        <v>2149</v>
      </c>
      <c r="D382" s="122" t="s">
        <v>2090</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1969</v>
      </c>
      <c r="B383" s="122">
        <v>1</v>
      </c>
      <c r="C383" s="122" t="s">
        <v>2149</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1969</v>
      </c>
      <c r="B384" s="122">
        <v>1</v>
      </c>
      <c r="C384" s="122" t="s">
        <v>2149</v>
      </c>
      <c r="D384" s="122" t="s">
        <v>2091</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1969</v>
      </c>
      <c r="B385" s="122">
        <v>1</v>
      </c>
      <c r="C385" s="122" t="s">
        <v>2149</v>
      </c>
      <c r="D385" s="122" t="s">
        <v>2092</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1969</v>
      </c>
      <c r="B386" s="122">
        <v>1</v>
      </c>
      <c r="C386" s="122" t="s">
        <v>2149</v>
      </c>
      <c r="D386" s="122" t="s">
        <v>2093</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1969</v>
      </c>
      <c r="B387" s="122">
        <v>1</v>
      </c>
      <c r="C387" s="122" t="s">
        <v>2149</v>
      </c>
      <c r="D387" s="122" t="s">
        <v>2094</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1969</v>
      </c>
      <c r="B388" s="122">
        <v>1</v>
      </c>
      <c r="C388" s="122" t="s">
        <v>2149</v>
      </c>
      <c r="D388" s="122" t="s">
        <v>2095</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1969</v>
      </c>
      <c r="B389" s="122">
        <v>1</v>
      </c>
      <c r="C389" s="122" t="s">
        <v>2149</v>
      </c>
      <c r="D389" s="122" t="s">
        <v>2142</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1969</v>
      </c>
      <c r="B390" s="122">
        <v>1</v>
      </c>
      <c r="C390" s="122" t="s">
        <v>2149</v>
      </c>
      <c r="D390" s="122" t="s">
        <v>2096</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1969</v>
      </c>
      <c r="B391" s="122">
        <v>1</v>
      </c>
      <c r="C391" s="122" t="s">
        <v>2149</v>
      </c>
      <c r="D391" s="122" t="s">
        <v>2097</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1969</v>
      </c>
      <c r="B392" s="122">
        <v>1</v>
      </c>
      <c r="C392" s="122" t="s">
        <v>2149</v>
      </c>
      <c r="D392" s="122" t="s">
        <v>2098</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1969</v>
      </c>
      <c r="B393" s="122">
        <v>1</v>
      </c>
      <c r="C393" s="122" t="s">
        <v>2149</v>
      </c>
      <c r="D393" s="122" t="s">
        <v>2099</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1969</v>
      </c>
      <c r="B394" s="122">
        <v>1</v>
      </c>
      <c r="C394" s="122" t="s">
        <v>2149</v>
      </c>
      <c r="D394" s="122" t="s">
        <v>2100</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1969</v>
      </c>
      <c r="B395" s="122">
        <v>1</v>
      </c>
      <c r="C395" s="122" t="s">
        <v>2149</v>
      </c>
      <c r="D395" s="122" t="s">
        <v>2101</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1969</v>
      </c>
      <c r="B396" s="122">
        <v>1</v>
      </c>
      <c r="C396" s="122" t="s">
        <v>2149</v>
      </c>
      <c r="D396" s="122" t="s">
        <v>2102</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1969</v>
      </c>
      <c r="B397" s="122">
        <v>1</v>
      </c>
      <c r="C397" s="122" t="s">
        <v>2149</v>
      </c>
      <c r="D397" s="122" t="s">
        <v>2103</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1969</v>
      </c>
      <c r="B398" s="122">
        <v>1</v>
      </c>
      <c r="C398" s="122" t="s">
        <v>2149</v>
      </c>
      <c r="D398" s="122" t="s">
        <v>2104</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1969</v>
      </c>
      <c r="B399" s="122">
        <v>1</v>
      </c>
      <c r="C399" s="122" t="s">
        <v>2149</v>
      </c>
      <c r="D399" s="122" t="s">
        <v>2105</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1969</v>
      </c>
      <c r="B400" s="122">
        <v>1</v>
      </c>
      <c r="C400" s="122" t="s">
        <v>2149</v>
      </c>
      <c r="D400" s="122" t="s">
        <v>2106</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1969</v>
      </c>
      <c r="B401" s="122">
        <v>1</v>
      </c>
      <c r="C401" s="122" t="s">
        <v>2149</v>
      </c>
      <c r="D401" s="122" t="s">
        <v>2107</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1969</v>
      </c>
      <c r="B402" s="122">
        <v>1</v>
      </c>
      <c r="C402" s="122" t="s">
        <v>2149</v>
      </c>
      <c r="D402" s="122" t="s">
        <v>2108</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1969</v>
      </c>
      <c r="B403" s="122">
        <v>1</v>
      </c>
      <c r="C403" s="122" t="s">
        <v>2149</v>
      </c>
      <c r="D403" s="122" t="s">
        <v>2109</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1969</v>
      </c>
      <c r="B404" s="122">
        <v>1</v>
      </c>
      <c r="C404" s="122" t="s">
        <v>2149</v>
      </c>
      <c r="D404" s="122" t="s">
        <v>2143</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1969</v>
      </c>
      <c r="B405" s="122">
        <v>1</v>
      </c>
      <c r="C405" s="122" t="s">
        <v>2149</v>
      </c>
      <c r="D405" s="122" t="s">
        <v>2110</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1969</v>
      </c>
      <c r="B406" s="122">
        <v>1</v>
      </c>
      <c r="C406" s="122" t="s">
        <v>2149</v>
      </c>
      <c r="D406" s="122" t="s">
        <v>2111</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1969</v>
      </c>
      <c r="B407" s="122">
        <v>1</v>
      </c>
      <c r="C407" s="122" t="s">
        <v>2149</v>
      </c>
      <c r="D407" s="122" t="s">
        <v>2112</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1969</v>
      </c>
      <c r="B408" s="122">
        <v>1</v>
      </c>
      <c r="C408" s="122" t="s">
        <v>2149</v>
      </c>
      <c r="D408" s="122" t="s">
        <v>2113</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1969</v>
      </c>
      <c r="B409" s="122">
        <v>1</v>
      </c>
      <c r="C409" s="122" t="s">
        <v>2149</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1969</v>
      </c>
      <c r="B410" s="122">
        <v>1</v>
      </c>
      <c r="C410" s="122" t="s">
        <v>2149</v>
      </c>
      <c r="D410" s="122" t="s">
        <v>2114</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1969</v>
      </c>
      <c r="B411" s="122">
        <v>1</v>
      </c>
      <c r="C411" s="122" t="s">
        <v>2149</v>
      </c>
      <c r="D411" s="122" t="s">
        <v>2115</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1969</v>
      </c>
      <c r="B412" s="122">
        <v>1</v>
      </c>
      <c r="C412" s="122" t="s">
        <v>2149</v>
      </c>
      <c r="D412" s="122" t="s">
        <v>2116</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1969</v>
      </c>
      <c r="B413" s="122">
        <v>1</v>
      </c>
      <c r="C413" s="122" t="s">
        <v>2149</v>
      </c>
      <c r="D413" s="122" t="s">
        <v>2117</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1969</v>
      </c>
      <c r="B414" s="122">
        <v>1</v>
      </c>
      <c r="C414" s="122" t="s">
        <v>2149</v>
      </c>
      <c r="D414" s="122" t="s">
        <v>2118</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1969</v>
      </c>
      <c r="B415" s="122">
        <v>1</v>
      </c>
      <c r="C415" s="122" t="s">
        <v>2149</v>
      </c>
      <c r="D415" s="122" t="s">
        <v>2119</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1969</v>
      </c>
      <c r="B416" s="122">
        <v>1</v>
      </c>
      <c r="C416" s="122" t="s">
        <v>2149</v>
      </c>
      <c r="D416" s="122" t="s">
        <v>2120</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1969</v>
      </c>
      <c r="B417" s="122">
        <v>1</v>
      </c>
      <c r="C417" s="122" t="s">
        <v>2149</v>
      </c>
      <c r="D417" s="122" t="s">
        <v>2121</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1969</v>
      </c>
      <c r="B418" s="122">
        <v>1</v>
      </c>
      <c r="C418" s="122" t="s">
        <v>2149</v>
      </c>
      <c r="D418" s="122" t="s">
        <v>2122</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1969</v>
      </c>
      <c r="B419" s="122">
        <v>1</v>
      </c>
      <c r="C419" s="122" t="s">
        <v>2149</v>
      </c>
      <c r="D419" s="122" t="s">
        <v>2144</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1969</v>
      </c>
      <c r="B420" s="122">
        <v>1</v>
      </c>
      <c r="C420" s="122" t="s">
        <v>2149</v>
      </c>
      <c r="D420" s="122" t="s">
        <v>2123</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1969</v>
      </c>
      <c r="B421" s="122">
        <v>1</v>
      </c>
      <c r="C421" s="122" t="s">
        <v>2149</v>
      </c>
      <c r="D421" s="122" t="s">
        <v>2124</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1969</v>
      </c>
      <c r="B422" s="122">
        <v>1</v>
      </c>
      <c r="C422" s="122" t="s">
        <v>2149</v>
      </c>
      <c r="D422" s="122" t="s">
        <v>2125</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1969</v>
      </c>
      <c r="B423" s="122">
        <v>1</v>
      </c>
      <c r="C423" s="122" t="s">
        <v>2149</v>
      </c>
      <c r="D423" s="122" t="s">
        <v>2126</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1969</v>
      </c>
      <c r="B424" s="122">
        <v>1</v>
      </c>
      <c r="C424" s="122" t="s">
        <v>2149</v>
      </c>
      <c r="D424" s="122" t="s">
        <v>2127</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1969</v>
      </c>
      <c r="B425" s="122">
        <v>1</v>
      </c>
      <c r="C425" s="122" t="s">
        <v>2149</v>
      </c>
      <c r="D425" s="122" t="s">
        <v>2145</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1969</v>
      </c>
      <c r="B426" s="122">
        <v>1</v>
      </c>
      <c r="C426" s="122" t="s">
        <v>2149</v>
      </c>
      <c r="D426" s="122" t="s">
        <v>2128</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1969</v>
      </c>
      <c r="B427" s="122">
        <v>1</v>
      </c>
      <c r="C427" s="122" t="s">
        <v>2149</v>
      </c>
      <c r="D427" s="122" t="s">
        <v>2129</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1969</v>
      </c>
      <c r="B428" s="122">
        <v>1</v>
      </c>
      <c r="C428" s="122" t="s">
        <v>2149</v>
      </c>
      <c r="D428" s="122" t="s">
        <v>2146</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1969</v>
      </c>
      <c r="B429" s="122">
        <v>1</v>
      </c>
      <c r="C429" s="122" t="s">
        <v>2149</v>
      </c>
      <c r="D429" s="122" t="s">
        <v>2130</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1969</v>
      </c>
      <c r="B430" s="122">
        <v>1</v>
      </c>
      <c r="C430" s="122" t="s">
        <v>2149</v>
      </c>
      <c r="D430" s="122" t="s">
        <v>2131</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1969</v>
      </c>
      <c r="B431" s="122">
        <v>1</v>
      </c>
      <c r="C431" s="122" t="s">
        <v>2149</v>
      </c>
      <c r="D431" s="122" t="s">
        <v>2132</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1969</v>
      </c>
      <c r="B432" s="122">
        <v>1</v>
      </c>
      <c r="C432" s="122" t="s">
        <v>2149</v>
      </c>
      <c r="D432" s="122" t="s">
        <v>2133</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1969</v>
      </c>
      <c r="B433" s="122">
        <v>1</v>
      </c>
      <c r="C433" s="122" t="s">
        <v>2149</v>
      </c>
      <c r="D433" s="122" t="s">
        <v>2134</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1987</v>
      </c>
      <c r="B434" s="122">
        <v>1</v>
      </c>
      <c r="C434" s="122" t="s">
        <v>2150</v>
      </c>
      <c r="D434" s="122" t="s">
        <v>2086</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1987</v>
      </c>
      <c r="B435" s="122">
        <v>1</v>
      </c>
      <c r="C435" s="122" t="s">
        <v>2150</v>
      </c>
      <c r="D435" s="122" t="s">
        <v>2087</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1987</v>
      </c>
      <c r="B436" s="122">
        <v>1</v>
      </c>
      <c r="C436" s="122" t="s">
        <v>2150</v>
      </c>
      <c r="D436" s="122" t="s">
        <v>2088</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1987</v>
      </c>
      <c r="B437" s="122">
        <v>1</v>
      </c>
      <c r="C437" s="122" t="s">
        <v>2150</v>
      </c>
      <c r="D437" s="122" t="s">
        <v>2141</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1987</v>
      </c>
      <c r="B438" s="122">
        <v>1</v>
      </c>
      <c r="C438" s="122" t="s">
        <v>2150</v>
      </c>
      <c r="D438" s="122" t="s">
        <v>2089</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1987</v>
      </c>
      <c r="B439" s="122">
        <v>1</v>
      </c>
      <c r="C439" s="122" t="s">
        <v>2150</v>
      </c>
      <c r="D439" s="122" t="s">
        <v>2090</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1987</v>
      </c>
      <c r="B440" s="122">
        <v>1</v>
      </c>
      <c r="C440" s="122" t="s">
        <v>2150</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1987</v>
      </c>
      <c r="B441" s="122">
        <v>1</v>
      </c>
      <c r="C441" s="122" t="s">
        <v>2150</v>
      </c>
      <c r="D441" s="122" t="s">
        <v>2091</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1987</v>
      </c>
      <c r="B442" s="122">
        <v>1</v>
      </c>
      <c r="C442" s="122" t="s">
        <v>2150</v>
      </c>
      <c r="D442" s="122" t="s">
        <v>2092</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1987</v>
      </c>
      <c r="B443" s="122">
        <v>1</v>
      </c>
      <c r="C443" s="122" t="s">
        <v>2150</v>
      </c>
      <c r="D443" s="122" t="s">
        <v>2093</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1987</v>
      </c>
      <c r="B444" s="122">
        <v>1</v>
      </c>
      <c r="C444" s="122" t="s">
        <v>2150</v>
      </c>
      <c r="D444" s="122" t="s">
        <v>2094</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1987</v>
      </c>
      <c r="B445" s="122">
        <v>1</v>
      </c>
      <c r="C445" s="122" t="s">
        <v>2150</v>
      </c>
      <c r="D445" s="122" t="s">
        <v>2151</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1987</v>
      </c>
      <c r="B446" s="122">
        <v>1</v>
      </c>
      <c r="C446" s="122" t="s">
        <v>2150</v>
      </c>
      <c r="D446" s="122" t="s">
        <v>2095</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1987</v>
      </c>
      <c r="B447" s="122">
        <v>1</v>
      </c>
      <c r="C447" s="122" t="s">
        <v>2150</v>
      </c>
      <c r="D447" s="122" t="s">
        <v>2142</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1987</v>
      </c>
      <c r="B448" s="122">
        <v>1</v>
      </c>
      <c r="C448" s="122" t="s">
        <v>2150</v>
      </c>
      <c r="D448" s="122" t="s">
        <v>2096</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1987</v>
      </c>
      <c r="B449" s="122">
        <v>1</v>
      </c>
      <c r="C449" s="122" t="s">
        <v>2150</v>
      </c>
      <c r="D449" s="122" t="s">
        <v>2097</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1987</v>
      </c>
      <c r="B450" s="122">
        <v>1</v>
      </c>
      <c r="C450" s="122" t="s">
        <v>2150</v>
      </c>
      <c r="D450" s="122" t="s">
        <v>2098</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1987</v>
      </c>
      <c r="B451" s="122">
        <v>1</v>
      </c>
      <c r="C451" s="122" t="s">
        <v>2150</v>
      </c>
      <c r="D451" s="122" t="s">
        <v>2099</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1987</v>
      </c>
      <c r="B452" s="122">
        <v>1</v>
      </c>
      <c r="C452" s="122" t="s">
        <v>2150</v>
      </c>
      <c r="D452" s="122" t="s">
        <v>2100</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1987</v>
      </c>
      <c r="B453" s="122">
        <v>1</v>
      </c>
      <c r="C453" s="122" t="s">
        <v>2150</v>
      </c>
      <c r="D453" s="122" t="s">
        <v>2101</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1987</v>
      </c>
      <c r="B454" s="122">
        <v>1</v>
      </c>
      <c r="C454" s="122" t="s">
        <v>2150</v>
      </c>
      <c r="D454" s="122" t="s">
        <v>2102</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1987</v>
      </c>
      <c r="B455" s="122">
        <v>1</v>
      </c>
      <c r="C455" s="122" t="s">
        <v>2150</v>
      </c>
      <c r="D455" s="122" t="s">
        <v>2103</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1987</v>
      </c>
      <c r="B456" s="122">
        <v>1</v>
      </c>
      <c r="C456" s="122" t="s">
        <v>2150</v>
      </c>
      <c r="D456" s="122" t="s">
        <v>2104</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1987</v>
      </c>
      <c r="B457" s="122">
        <v>1</v>
      </c>
      <c r="C457" s="122" t="s">
        <v>2150</v>
      </c>
      <c r="D457" s="122" t="s">
        <v>2105</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1987</v>
      </c>
      <c r="B458" s="122">
        <v>1</v>
      </c>
      <c r="C458" s="122" t="s">
        <v>2150</v>
      </c>
      <c r="D458" s="122" t="s">
        <v>2106</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1987</v>
      </c>
      <c r="B459" s="122">
        <v>1</v>
      </c>
      <c r="C459" s="122" t="s">
        <v>2150</v>
      </c>
      <c r="D459" s="122" t="s">
        <v>2107</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1987</v>
      </c>
      <c r="B460" s="122">
        <v>1</v>
      </c>
      <c r="C460" s="122" t="s">
        <v>2150</v>
      </c>
      <c r="D460" s="122" t="s">
        <v>2108</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1987</v>
      </c>
      <c r="B461" s="122">
        <v>1</v>
      </c>
      <c r="C461" s="122" t="s">
        <v>2150</v>
      </c>
      <c r="D461" s="122" t="s">
        <v>2109</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1987</v>
      </c>
      <c r="B462" s="122">
        <v>1</v>
      </c>
      <c r="C462" s="122" t="s">
        <v>2150</v>
      </c>
      <c r="D462" s="122" t="s">
        <v>2143</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1987</v>
      </c>
      <c r="B463" s="122">
        <v>1</v>
      </c>
      <c r="C463" s="122" t="s">
        <v>2150</v>
      </c>
      <c r="D463" s="122" t="s">
        <v>2110</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1987</v>
      </c>
      <c r="B464" s="122">
        <v>1</v>
      </c>
      <c r="C464" s="122" t="s">
        <v>2150</v>
      </c>
      <c r="D464" s="122" t="s">
        <v>2111</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1987</v>
      </c>
      <c r="B465" s="122">
        <v>1</v>
      </c>
      <c r="C465" s="122" t="s">
        <v>2150</v>
      </c>
      <c r="D465" s="122" t="s">
        <v>2112</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1987</v>
      </c>
      <c r="B466" s="122">
        <v>1</v>
      </c>
      <c r="C466" s="122" t="s">
        <v>2150</v>
      </c>
      <c r="D466" s="122" t="s">
        <v>2113</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1987</v>
      </c>
      <c r="B467" s="122">
        <v>1</v>
      </c>
      <c r="C467" s="122" t="s">
        <v>2150</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1987</v>
      </c>
      <c r="B468" s="122">
        <v>1</v>
      </c>
      <c r="C468" s="122" t="s">
        <v>2150</v>
      </c>
      <c r="D468" s="122" t="s">
        <v>2114</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1987</v>
      </c>
      <c r="B469" s="122">
        <v>1</v>
      </c>
      <c r="C469" s="122" t="s">
        <v>2150</v>
      </c>
      <c r="D469" s="122" t="s">
        <v>2115</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1987</v>
      </c>
      <c r="B470" s="122">
        <v>1</v>
      </c>
      <c r="C470" s="122" t="s">
        <v>2150</v>
      </c>
      <c r="D470" s="122" t="s">
        <v>2116</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1987</v>
      </c>
      <c r="B471" s="122">
        <v>1</v>
      </c>
      <c r="C471" s="122" t="s">
        <v>2150</v>
      </c>
      <c r="D471" s="122" t="s">
        <v>2117</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1987</v>
      </c>
      <c r="B472" s="122">
        <v>1</v>
      </c>
      <c r="C472" s="122" t="s">
        <v>2150</v>
      </c>
      <c r="D472" s="122" t="s">
        <v>2118</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1987</v>
      </c>
      <c r="B473" s="122">
        <v>1</v>
      </c>
      <c r="C473" s="122" t="s">
        <v>2150</v>
      </c>
      <c r="D473" s="122" t="s">
        <v>2119</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1987</v>
      </c>
      <c r="B474" s="122">
        <v>1</v>
      </c>
      <c r="C474" s="122" t="s">
        <v>2150</v>
      </c>
      <c r="D474" s="122" t="s">
        <v>2120</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1987</v>
      </c>
      <c r="B475" s="122">
        <v>1</v>
      </c>
      <c r="C475" s="122" t="s">
        <v>2150</v>
      </c>
      <c r="D475" s="122" t="s">
        <v>2121</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1987</v>
      </c>
      <c r="B476" s="122">
        <v>1</v>
      </c>
      <c r="C476" s="122" t="s">
        <v>2150</v>
      </c>
      <c r="D476" s="122" t="s">
        <v>2122</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1987</v>
      </c>
      <c r="B477" s="122">
        <v>1</v>
      </c>
      <c r="C477" s="122" t="s">
        <v>2150</v>
      </c>
      <c r="D477" s="122" t="s">
        <v>2144</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1987</v>
      </c>
      <c r="B478" s="122">
        <v>1</v>
      </c>
      <c r="C478" s="122" t="s">
        <v>2150</v>
      </c>
      <c r="D478" s="122" t="s">
        <v>2123</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1987</v>
      </c>
      <c r="B479" s="122">
        <v>1</v>
      </c>
      <c r="C479" s="122" t="s">
        <v>2150</v>
      </c>
      <c r="D479" s="122" t="s">
        <v>2124</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1987</v>
      </c>
      <c r="B480" s="122">
        <v>1</v>
      </c>
      <c r="C480" s="122" t="s">
        <v>2150</v>
      </c>
      <c r="D480" s="122" t="s">
        <v>2125</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1987</v>
      </c>
      <c r="B481" s="122">
        <v>1</v>
      </c>
      <c r="C481" s="122" t="s">
        <v>2150</v>
      </c>
      <c r="D481" s="122" t="s">
        <v>2126</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1987</v>
      </c>
      <c r="B482" s="122">
        <v>1</v>
      </c>
      <c r="C482" s="122" t="s">
        <v>2150</v>
      </c>
      <c r="D482" s="122" t="s">
        <v>2127</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1987</v>
      </c>
      <c r="B483" s="122">
        <v>1</v>
      </c>
      <c r="C483" s="122" t="s">
        <v>2150</v>
      </c>
      <c r="D483" s="122" t="s">
        <v>2145</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1987</v>
      </c>
      <c r="B484" s="122">
        <v>1</v>
      </c>
      <c r="C484" s="122" t="s">
        <v>2150</v>
      </c>
      <c r="D484" s="122" t="s">
        <v>2128</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1987</v>
      </c>
      <c r="B485" s="122">
        <v>1</v>
      </c>
      <c r="C485" s="122" t="s">
        <v>2150</v>
      </c>
      <c r="D485" s="122" t="s">
        <v>2129</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1987</v>
      </c>
      <c r="B486" s="122">
        <v>1</v>
      </c>
      <c r="C486" s="122" t="s">
        <v>2150</v>
      </c>
      <c r="D486" s="122" t="s">
        <v>2146</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1987</v>
      </c>
      <c r="B487" s="122">
        <v>1</v>
      </c>
      <c r="C487" s="122" t="s">
        <v>2150</v>
      </c>
      <c r="D487" s="122" t="s">
        <v>2130</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1987</v>
      </c>
      <c r="B488" s="122">
        <v>1</v>
      </c>
      <c r="C488" s="122" t="s">
        <v>2150</v>
      </c>
      <c r="D488" s="122" t="s">
        <v>2131</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1987</v>
      </c>
      <c r="B489" s="122">
        <v>1</v>
      </c>
      <c r="C489" s="122" t="s">
        <v>2150</v>
      </c>
      <c r="D489" s="122" t="s">
        <v>2132</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1987</v>
      </c>
      <c r="B490" s="122">
        <v>1</v>
      </c>
      <c r="C490" s="122" t="s">
        <v>2150</v>
      </c>
      <c r="D490" s="122" t="s">
        <v>2133</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1987</v>
      </c>
      <c r="B491" s="122">
        <v>1</v>
      </c>
      <c r="C491" s="122" t="s">
        <v>2150</v>
      </c>
      <c r="D491" s="122" t="s">
        <v>2134</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1968</v>
      </c>
      <c r="B492" s="122">
        <v>1</v>
      </c>
      <c r="C492" s="122" t="s">
        <v>2152</v>
      </c>
      <c r="D492" s="122" t="s">
        <v>2086</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1968</v>
      </c>
      <c r="B493" s="122">
        <v>1</v>
      </c>
      <c r="C493" s="122" t="s">
        <v>2152</v>
      </c>
      <c r="D493" s="122" t="s">
        <v>2087</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1968</v>
      </c>
      <c r="B494" s="122">
        <v>1</v>
      </c>
      <c r="C494" s="122" t="s">
        <v>2152</v>
      </c>
      <c r="D494" s="122" t="s">
        <v>2088</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1968</v>
      </c>
      <c r="B495" s="122">
        <v>1</v>
      </c>
      <c r="C495" s="122" t="s">
        <v>2152</v>
      </c>
      <c r="D495" s="122" t="s">
        <v>2141</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1968</v>
      </c>
      <c r="B496" s="122">
        <v>1</v>
      </c>
      <c r="C496" s="122" t="s">
        <v>2152</v>
      </c>
      <c r="D496" s="122" t="s">
        <v>2089</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1968</v>
      </c>
      <c r="B497" s="122">
        <v>1</v>
      </c>
      <c r="C497" s="122" t="s">
        <v>2152</v>
      </c>
      <c r="D497" s="122" t="s">
        <v>2090</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1968</v>
      </c>
      <c r="B498" s="122">
        <v>1</v>
      </c>
      <c r="C498" s="122" t="s">
        <v>2152</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1968</v>
      </c>
      <c r="B499" s="122">
        <v>1</v>
      </c>
      <c r="C499" s="122" t="s">
        <v>2152</v>
      </c>
      <c r="D499" s="122" t="s">
        <v>2091</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1968</v>
      </c>
      <c r="B500" s="122">
        <v>1</v>
      </c>
      <c r="C500" s="122" t="s">
        <v>2152</v>
      </c>
      <c r="D500" s="122" t="s">
        <v>2092</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1968</v>
      </c>
      <c r="B501" s="122">
        <v>1</v>
      </c>
      <c r="C501" s="122" t="s">
        <v>2152</v>
      </c>
      <c r="D501" s="122" t="s">
        <v>2093</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1968</v>
      </c>
      <c r="B502" s="122">
        <v>1</v>
      </c>
      <c r="C502" s="122" t="s">
        <v>2152</v>
      </c>
      <c r="D502" s="122" t="s">
        <v>2094</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1968</v>
      </c>
      <c r="B503" s="122">
        <v>1</v>
      </c>
      <c r="C503" s="122" t="s">
        <v>2152</v>
      </c>
      <c r="D503" s="122" t="s">
        <v>2151</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1968</v>
      </c>
      <c r="B504" s="122">
        <v>1</v>
      </c>
      <c r="C504" s="122" t="s">
        <v>2152</v>
      </c>
      <c r="D504" s="122" t="s">
        <v>2095</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1968</v>
      </c>
      <c r="B505" s="122">
        <v>1</v>
      </c>
      <c r="C505" s="122" t="s">
        <v>2152</v>
      </c>
      <c r="D505" s="122" t="s">
        <v>2142</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1968</v>
      </c>
      <c r="B506" s="122">
        <v>1</v>
      </c>
      <c r="C506" s="122" t="s">
        <v>2152</v>
      </c>
      <c r="D506" s="122" t="s">
        <v>2096</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1968</v>
      </c>
      <c r="B507" s="122">
        <v>1</v>
      </c>
      <c r="C507" s="122" t="s">
        <v>2152</v>
      </c>
      <c r="D507" s="122" t="s">
        <v>2097</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1968</v>
      </c>
      <c r="B508" s="122">
        <v>1</v>
      </c>
      <c r="C508" s="122" t="s">
        <v>2152</v>
      </c>
      <c r="D508" s="122" t="s">
        <v>2098</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1968</v>
      </c>
      <c r="B509" s="122">
        <v>1</v>
      </c>
      <c r="C509" s="122" t="s">
        <v>2152</v>
      </c>
      <c r="D509" s="122" t="s">
        <v>2099</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1968</v>
      </c>
      <c r="B510" s="122">
        <v>1</v>
      </c>
      <c r="C510" s="122" t="s">
        <v>2152</v>
      </c>
      <c r="D510" s="122" t="s">
        <v>2100</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1968</v>
      </c>
      <c r="B511" s="122">
        <v>1</v>
      </c>
      <c r="C511" s="122" t="s">
        <v>2152</v>
      </c>
      <c r="D511" s="122" t="s">
        <v>2101</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1968</v>
      </c>
      <c r="B512" s="122">
        <v>1</v>
      </c>
      <c r="C512" s="122" t="s">
        <v>2152</v>
      </c>
      <c r="D512" s="122" t="s">
        <v>2102</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1968</v>
      </c>
      <c r="B513" s="122">
        <v>1</v>
      </c>
      <c r="C513" s="122" t="s">
        <v>2152</v>
      </c>
      <c r="D513" s="122" t="s">
        <v>2103</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1968</v>
      </c>
      <c r="B514" s="122">
        <v>1</v>
      </c>
      <c r="C514" s="122" t="s">
        <v>2152</v>
      </c>
      <c r="D514" s="122" t="s">
        <v>2104</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1968</v>
      </c>
      <c r="B515" s="122">
        <v>1</v>
      </c>
      <c r="C515" s="122" t="s">
        <v>2152</v>
      </c>
      <c r="D515" s="122" t="s">
        <v>2105</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1968</v>
      </c>
      <c r="B516" s="122">
        <v>1</v>
      </c>
      <c r="C516" s="122" t="s">
        <v>2152</v>
      </c>
      <c r="D516" s="122" t="s">
        <v>2106</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1968</v>
      </c>
      <c r="B517" s="122">
        <v>1</v>
      </c>
      <c r="C517" s="122" t="s">
        <v>2152</v>
      </c>
      <c r="D517" s="122" t="s">
        <v>2107</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1968</v>
      </c>
      <c r="B518" s="122">
        <v>1</v>
      </c>
      <c r="C518" s="122" t="s">
        <v>2152</v>
      </c>
      <c r="D518" s="122" t="s">
        <v>2108</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1968</v>
      </c>
      <c r="B519" s="122">
        <v>1</v>
      </c>
      <c r="C519" s="122" t="s">
        <v>2152</v>
      </c>
      <c r="D519" s="122" t="s">
        <v>2109</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1968</v>
      </c>
      <c r="B520" s="122">
        <v>1</v>
      </c>
      <c r="C520" s="122" t="s">
        <v>2152</v>
      </c>
      <c r="D520" s="122" t="s">
        <v>2143</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1968</v>
      </c>
      <c r="B521" s="122">
        <v>1</v>
      </c>
      <c r="C521" s="122" t="s">
        <v>2152</v>
      </c>
      <c r="D521" s="122" t="s">
        <v>2110</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1968</v>
      </c>
      <c r="B522" s="122">
        <v>1</v>
      </c>
      <c r="C522" s="122" t="s">
        <v>2152</v>
      </c>
      <c r="D522" s="122" t="s">
        <v>2111</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1968</v>
      </c>
      <c r="B523" s="122">
        <v>1</v>
      </c>
      <c r="C523" s="122" t="s">
        <v>2152</v>
      </c>
      <c r="D523" s="122" t="s">
        <v>2112</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1968</v>
      </c>
      <c r="B524" s="122">
        <v>1</v>
      </c>
      <c r="C524" s="122" t="s">
        <v>2152</v>
      </c>
      <c r="D524" s="122" t="s">
        <v>2113</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1968</v>
      </c>
      <c r="B525" s="122">
        <v>1</v>
      </c>
      <c r="C525" s="122" t="s">
        <v>2152</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1968</v>
      </c>
      <c r="B526" s="122">
        <v>1</v>
      </c>
      <c r="C526" s="122" t="s">
        <v>2152</v>
      </c>
      <c r="D526" s="122" t="s">
        <v>2114</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1968</v>
      </c>
      <c r="B527" s="122">
        <v>1</v>
      </c>
      <c r="C527" s="122" t="s">
        <v>2152</v>
      </c>
      <c r="D527" s="122" t="s">
        <v>2115</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1968</v>
      </c>
      <c r="B528" s="122">
        <v>1</v>
      </c>
      <c r="C528" s="122" t="s">
        <v>2152</v>
      </c>
      <c r="D528" s="122" t="s">
        <v>2116</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1968</v>
      </c>
      <c r="B529" s="122">
        <v>1</v>
      </c>
      <c r="C529" s="122" t="s">
        <v>2152</v>
      </c>
      <c r="D529" s="122" t="s">
        <v>2117</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1968</v>
      </c>
      <c r="B530" s="122">
        <v>1</v>
      </c>
      <c r="C530" s="122" t="s">
        <v>2152</v>
      </c>
      <c r="D530" s="122" t="s">
        <v>2118</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1968</v>
      </c>
      <c r="B531" s="122">
        <v>1</v>
      </c>
      <c r="C531" s="122" t="s">
        <v>2152</v>
      </c>
      <c r="D531" s="122" t="s">
        <v>2119</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1968</v>
      </c>
      <c r="B532" s="122">
        <v>1</v>
      </c>
      <c r="C532" s="122" t="s">
        <v>2152</v>
      </c>
      <c r="D532" s="122" t="s">
        <v>2120</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1968</v>
      </c>
      <c r="B533" s="122">
        <v>1</v>
      </c>
      <c r="C533" s="122" t="s">
        <v>2152</v>
      </c>
      <c r="D533" s="122" t="s">
        <v>2121</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1968</v>
      </c>
      <c r="B534" s="122">
        <v>1</v>
      </c>
      <c r="C534" s="122" t="s">
        <v>2152</v>
      </c>
      <c r="D534" s="122" t="s">
        <v>2122</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1968</v>
      </c>
      <c r="B535" s="122">
        <v>1</v>
      </c>
      <c r="C535" s="122" t="s">
        <v>2152</v>
      </c>
      <c r="D535" s="122" t="s">
        <v>2144</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1968</v>
      </c>
      <c r="B536" s="122">
        <v>1</v>
      </c>
      <c r="C536" s="122" t="s">
        <v>2152</v>
      </c>
      <c r="D536" s="122" t="s">
        <v>2123</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1968</v>
      </c>
      <c r="B537" s="122">
        <v>1</v>
      </c>
      <c r="C537" s="122" t="s">
        <v>2152</v>
      </c>
      <c r="D537" s="122" t="s">
        <v>2124</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1968</v>
      </c>
      <c r="B538" s="122">
        <v>1</v>
      </c>
      <c r="C538" s="122" t="s">
        <v>2152</v>
      </c>
      <c r="D538" s="122" t="s">
        <v>2125</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1968</v>
      </c>
      <c r="B539" s="122">
        <v>1</v>
      </c>
      <c r="C539" s="122" t="s">
        <v>2152</v>
      </c>
      <c r="D539" s="122" t="s">
        <v>2126</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1968</v>
      </c>
      <c r="B540" s="122">
        <v>1</v>
      </c>
      <c r="C540" s="122" t="s">
        <v>2152</v>
      </c>
      <c r="D540" s="122" t="s">
        <v>2127</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1968</v>
      </c>
      <c r="B541" s="122">
        <v>1</v>
      </c>
      <c r="C541" s="122" t="s">
        <v>2152</v>
      </c>
      <c r="D541" s="122" t="s">
        <v>2145</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1968</v>
      </c>
      <c r="B542" s="122">
        <v>1</v>
      </c>
      <c r="C542" s="122" t="s">
        <v>2152</v>
      </c>
      <c r="D542" s="122" t="s">
        <v>2128</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1968</v>
      </c>
      <c r="B543" s="122">
        <v>1</v>
      </c>
      <c r="C543" s="122" t="s">
        <v>2152</v>
      </c>
      <c r="D543" s="122" t="s">
        <v>2129</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1968</v>
      </c>
      <c r="B544" s="122">
        <v>1</v>
      </c>
      <c r="C544" s="122" t="s">
        <v>2152</v>
      </c>
      <c r="D544" s="122" t="s">
        <v>2146</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1968</v>
      </c>
      <c r="B545" s="122">
        <v>1</v>
      </c>
      <c r="C545" s="122" t="s">
        <v>2152</v>
      </c>
      <c r="D545" s="122" t="s">
        <v>2130</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1968</v>
      </c>
      <c r="B546" s="122">
        <v>1</v>
      </c>
      <c r="C546" s="122" t="s">
        <v>2152</v>
      </c>
      <c r="D546" s="122" t="s">
        <v>2131</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1968</v>
      </c>
      <c r="B547" s="122">
        <v>1</v>
      </c>
      <c r="C547" s="122" t="s">
        <v>2152</v>
      </c>
      <c r="D547" s="122" t="s">
        <v>2132</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1968</v>
      </c>
      <c r="B548" s="122">
        <v>1</v>
      </c>
      <c r="C548" s="122" t="s">
        <v>2152</v>
      </c>
      <c r="D548" s="122" t="s">
        <v>2133</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1968</v>
      </c>
      <c r="B549" s="122">
        <v>1</v>
      </c>
      <c r="C549" s="122" t="s">
        <v>2152</v>
      </c>
      <c r="D549" s="122" t="s">
        <v>2134</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1983</v>
      </c>
      <c r="B550" s="122">
        <v>1</v>
      </c>
      <c r="C550" s="122" t="s">
        <v>2153</v>
      </c>
      <c r="D550" s="122" t="s">
        <v>2086</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1983</v>
      </c>
      <c r="B551" s="122">
        <v>1</v>
      </c>
      <c r="C551" s="122" t="s">
        <v>2153</v>
      </c>
      <c r="D551" s="122" t="s">
        <v>2087</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1983</v>
      </c>
      <c r="B552" s="122">
        <v>1</v>
      </c>
      <c r="C552" s="122" t="s">
        <v>2153</v>
      </c>
      <c r="D552" s="122" t="s">
        <v>2088</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1983</v>
      </c>
      <c r="B553" s="122">
        <v>1</v>
      </c>
      <c r="C553" s="122" t="s">
        <v>2153</v>
      </c>
      <c r="D553" s="122" t="s">
        <v>2141</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1983</v>
      </c>
      <c r="B554" s="122">
        <v>1</v>
      </c>
      <c r="C554" s="122" t="s">
        <v>2153</v>
      </c>
      <c r="D554" s="122" t="s">
        <v>2089</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1983</v>
      </c>
      <c r="B555" s="122">
        <v>1</v>
      </c>
      <c r="C555" s="122" t="s">
        <v>2153</v>
      </c>
      <c r="D555" s="122" t="s">
        <v>2090</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1983</v>
      </c>
      <c r="B556" s="122">
        <v>1</v>
      </c>
      <c r="C556" s="122" t="s">
        <v>2153</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1983</v>
      </c>
      <c r="B557" s="122">
        <v>1</v>
      </c>
      <c r="C557" s="122" t="s">
        <v>2153</v>
      </c>
      <c r="D557" s="122" t="s">
        <v>2091</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1983</v>
      </c>
      <c r="B558" s="122">
        <v>1</v>
      </c>
      <c r="C558" s="122" t="s">
        <v>2153</v>
      </c>
      <c r="D558" s="122" t="s">
        <v>2092</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1983</v>
      </c>
      <c r="B559" s="122">
        <v>1</v>
      </c>
      <c r="C559" s="122" t="s">
        <v>2153</v>
      </c>
      <c r="D559" s="122" t="s">
        <v>2093</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1983</v>
      </c>
      <c r="B560" s="122">
        <v>1</v>
      </c>
      <c r="C560" s="122" t="s">
        <v>2153</v>
      </c>
      <c r="D560" s="122" t="s">
        <v>2094</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1983</v>
      </c>
      <c r="B561" s="122">
        <v>1</v>
      </c>
      <c r="C561" s="122" t="s">
        <v>2153</v>
      </c>
      <c r="D561" s="122" t="s">
        <v>2095</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1983</v>
      </c>
      <c r="B562" s="122">
        <v>1</v>
      </c>
      <c r="C562" s="122" t="s">
        <v>2153</v>
      </c>
      <c r="D562" s="122" t="s">
        <v>2142</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1983</v>
      </c>
      <c r="B563" s="122">
        <v>1</v>
      </c>
      <c r="C563" s="122" t="s">
        <v>2153</v>
      </c>
      <c r="D563" s="122" t="s">
        <v>2096</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1983</v>
      </c>
      <c r="B564" s="122">
        <v>1</v>
      </c>
      <c r="C564" s="122" t="s">
        <v>2153</v>
      </c>
      <c r="D564" s="122" t="s">
        <v>2097</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1983</v>
      </c>
      <c r="B565" s="122">
        <v>1</v>
      </c>
      <c r="C565" s="122" t="s">
        <v>2153</v>
      </c>
      <c r="D565" s="122" t="s">
        <v>2098</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1983</v>
      </c>
      <c r="B566" s="122">
        <v>1</v>
      </c>
      <c r="C566" s="122" t="s">
        <v>2153</v>
      </c>
      <c r="D566" s="122" t="s">
        <v>2099</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1983</v>
      </c>
      <c r="B567" s="122">
        <v>1</v>
      </c>
      <c r="C567" s="122" t="s">
        <v>2153</v>
      </c>
      <c r="D567" s="122" t="s">
        <v>2100</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1983</v>
      </c>
      <c r="B568" s="122">
        <v>1</v>
      </c>
      <c r="C568" s="122" t="s">
        <v>2153</v>
      </c>
      <c r="D568" s="122" t="s">
        <v>2101</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1983</v>
      </c>
      <c r="B569" s="122">
        <v>1</v>
      </c>
      <c r="C569" s="122" t="s">
        <v>2153</v>
      </c>
      <c r="D569" s="122" t="s">
        <v>2102</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1983</v>
      </c>
      <c r="B570" s="122">
        <v>1</v>
      </c>
      <c r="C570" s="122" t="s">
        <v>2153</v>
      </c>
      <c r="D570" s="122" t="s">
        <v>2103</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1983</v>
      </c>
      <c r="B571" s="122">
        <v>1</v>
      </c>
      <c r="C571" s="122" t="s">
        <v>2153</v>
      </c>
      <c r="D571" s="122" t="s">
        <v>2104</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1983</v>
      </c>
      <c r="B572" s="122">
        <v>1</v>
      </c>
      <c r="C572" s="122" t="s">
        <v>2153</v>
      </c>
      <c r="D572" s="122" t="s">
        <v>2105</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1983</v>
      </c>
      <c r="B573" s="122">
        <v>1</v>
      </c>
      <c r="C573" s="122" t="s">
        <v>2153</v>
      </c>
      <c r="D573" s="122" t="s">
        <v>2106</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1983</v>
      </c>
      <c r="B574" s="122">
        <v>1</v>
      </c>
      <c r="C574" s="122" t="s">
        <v>2153</v>
      </c>
      <c r="D574" s="122" t="s">
        <v>2107</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1983</v>
      </c>
      <c r="B575" s="122">
        <v>1</v>
      </c>
      <c r="C575" s="122" t="s">
        <v>2153</v>
      </c>
      <c r="D575" s="122" t="s">
        <v>2108</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1983</v>
      </c>
      <c r="B576" s="122">
        <v>1</v>
      </c>
      <c r="C576" s="122" t="s">
        <v>2153</v>
      </c>
      <c r="D576" s="122" t="s">
        <v>2109</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1983</v>
      </c>
      <c r="B577" s="122">
        <v>1</v>
      </c>
      <c r="C577" s="122" t="s">
        <v>2153</v>
      </c>
      <c r="D577" s="122" t="s">
        <v>2143</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1983</v>
      </c>
      <c r="B578" s="122">
        <v>1</v>
      </c>
      <c r="C578" s="122" t="s">
        <v>2153</v>
      </c>
      <c r="D578" s="122" t="s">
        <v>2110</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1983</v>
      </c>
      <c r="B579" s="122">
        <v>1</v>
      </c>
      <c r="C579" s="122" t="s">
        <v>2153</v>
      </c>
      <c r="D579" s="122" t="s">
        <v>2111</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1983</v>
      </c>
      <c r="B580" s="122">
        <v>1</v>
      </c>
      <c r="C580" s="122" t="s">
        <v>2153</v>
      </c>
      <c r="D580" s="122" t="s">
        <v>2112</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1983</v>
      </c>
      <c r="B581" s="122">
        <v>1</v>
      </c>
      <c r="C581" s="122" t="s">
        <v>2153</v>
      </c>
      <c r="D581" s="122" t="s">
        <v>2113</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1983</v>
      </c>
      <c r="B582" s="122">
        <v>1</v>
      </c>
      <c r="C582" s="122" t="s">
        <v>2153</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1983</v>
      </c>
      <c r="B583" s="122">
        <v>1</v>
      </c>
      <c r="C583" s="122" t="s">
        <v>2153</v>
      </c>
      <c r="D583" s="122" t="s">
        <v>2114</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1983</v>
      </c>
      <c r="B584" s="122">
        <v>1</v>
      </c>
      <c r="C584" s="122" t="s">
        <v>2153</v>
      </c>
      <c r="D584" s="122" t="s">
        <v>2115</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1983</v>
      </c>
      <c r="B585" s="122">
        <v>1</v>
      </c>
      <c r="C585" s="122" t="s">
        <v>2153</v>
      </c>
      <c r="D585" s="122" t="s">
        <v>2116</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1983</v>
      </c>
      <c r="B586" s="122">
        <v>1</v>
      </c>
      <c r="C586" s="122" t="s">
        <v>2153</v>
      </c>
      <c r="D586" s="122" t="s">
        <v>2117</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1983</v>
      </c>
      <c r="B587" s="122">
        <v>1</v>
      </c>
      <c r="C587" s="122" t="s">
        <v>2153</v>
      </c>
      <c r="D587" s="122" t="s">
        <v>2118</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1983</v>
      </c>
      <c r="B588" s="122">
        <v>1</v>
      </c>
      <c r="C588" s="122" t="s">
        <v>2153</v>
      </c>
      <c r="D588" s="122" t="s">
        <v>2119</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1983</v>
      </c>
      <c r="B589" s="122">
        <v>1</v>
      </c>
      <c r="C589" s="122" t="s">
        <v>2153</v>
      </c>
      <c r="D589" s="122" t="s">
        <v>2120</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1983</v>
      </c>
      <c r="B590" s="122">
        <v>1</v>
      </c>
      <c r="C590" s="122" t="s">
        <v>2153</v>
      </c>
      <c r="D590" s="122" t="s">
        <v>2121</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1983</v>
      </c>
      <c r="B591" s="122">
        <v>1</v>
      </c>
      <c r="C591" s="122" t="s">
        <v>2153</v>
      </c>
      <c r="D591" s="122" t="s">
        <v>2122</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1983</v>
      </c>
      <c r="B592" s="122">
        <v>1</v>
      </c>
      <c r="C592" s="122" t="s">
        <v>2153</v>
      </c>
      <c r="D592" s="122" t="s">
        <v>2144</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1983</v>
      </c>
      <c r="B593" s="122">
        <v>1</v>
      </c>
      <c r="C593" s="122" t="s">
        <v>2153</v>
      </c>
      <c r="D593" s="122" t="s">
        <v>2123</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1983</v>
      </c>
      <c r="B594" s="122">
        <v>1</v>
      </c>
      <c r="C594" s="122" t="s">
        <v>2153</v>
      </c>
      <c r="D594" s="122" t="s">
        <v>2124</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1983</v>
      </c>
      <c r="B595" s="122">
        <v>1</v>
      </c>
      <c r="C595" s="122" t="s">
        <v>2153</v>
      </c>
      <c r="D595" s="122" t="s">
        <v>2125</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1983</v>
      </c>
      <c r="B596" s="122">
        <v>1</v>
      </c>
      <c r="C596" s="122" t="s">
        <v>2153</v>
      </c>
      <c r="D596" s="122" t="s">
        <v>2126</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1983</v>
      </c>
      <c r="B597" s="122">
        <v>1</v>
      </c>
      <c r="C597" s="122" t="s">
        <v>2153</v>
      </c>
      <c r="D597" s="122" t="s">
        <v>2127</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1983</v>
      </c>
      <c r="B598" s="122">
        <v>1</v>
      </c>
      <c r="C598" s="122" t="s">
        <v>2153</v>
      </c>
      <c r="D598" s="122" t="s">
        <v>2145</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1983</v>
      </c>
      <c r="B599" s="122">
        <v>1</v>
      </c>
      <c r="C599" s="122" t="s">
        <v>2153</v>
      </c>
      <c r="D599" s="122" t="s">
        <v>2128</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1983</v>
      </c>
      <c r="B600" s="122">
        <v>1</v>
      </c>
      <c r="C600" s="122" t="s">
        <v>2153</v>
      </c>
      <c r="D600" s="122" t="s">
        <v>2129</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1983</v>
      </c>
      <c r="B601" s="122">
        <v>1</v>
      </c>
      <c r="C601" s="122" t="s">
        <v>2153</v>
      </c>
      <c r="D601" s="122" t="s">
        <v>2146</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1983</v>
      </c>
      <c r="B602" s="122">
        <v>1</v>
      </c>
      <c r="C602" s="122" t="s">
        <v>2153</v>
      </c>
      <c r="D602" s="122" t="s">
        <v>2130</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1983</v>
      </c>
      <c r="B603" s="122">
        <v>1</v>
      </c>
      <c r="C603" s="122" t="s">
        <v>2153</v>
      </c>
      <c r="D603" s="122" t="s">
        <v>2131</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1983</v>
      </c>
      <c r="B604" s="122">
        <v>1</v>
      </c>
      <c r="C604" s="122" t="s">
        <v>2153</v>
      </c>
      <c r="D604" s="122" t="s">
        <v>2132</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1983</v>
      </c>
      <c r="B605" s="122">
        <v>1</v>
      </c>
      <c r="C605" s="122" t="s">
        <v>2153</v>
      </c>
      <c r="D605" s="122" t="s">
        <v>2133</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1983</v>
      </c>
      <c r="B606" s="122">
        <v>1</v>
      </c>
      <c r="C606" s="122" t="s">
        <v>2153</v>
      </c>
      <c r="D606" s="122" t="s">
        <v>2134</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1980</v>
      </c>
      <c r="B607" s="122">
        <v>1</v>
      </c>
      <c r="C607" s="122" t="s">
        <v>2154</v>
      </c>
      <c r="D607" s="122" t="s">
        <v>2086</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1980</v>
      </c>
      <c r="B608" s="122">
        <v>1</v>
      </c>
      <c r="C608" s="122" t="s">
        <v>2154</v>
      </c>
      <c r="D608" s="122" t="s">
        <v>2087</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1980</v>
      </c>
      <c r="B609" s="122">
        <v>1</v>
      </c>
      <c r="C609" s="122" t="s">
        <v>2154</v>
      </c>
      <c r="D609" s="122" t="s">
        <v>2088</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1980</v>
      </c>
      <c r="B610" s="122">
        <v>1</v>
      </c>
      <c r="C610" s="122" t="s">
        <v>2154</v>
      </c>
      <c r="D610" s="122" t="s">
        <v>2141</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1980</v>
      </c>
      <c r="B611" s="122">
        <v>1</v>
      </c>
      <c r="C611" s="122" t="s">
        <v>2154</v>
      </c>
      <c r="D611" s="122" t="s">
        <v>2089</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1980</v>
      </c>
      <c r="B612" s="122">
        <v>1</v>
      </c>
      <c r="C612" s="122" t="s">
        <v>2154</v>
      </c>
      <c r="D612" s="122" t="s">
        <v>2090</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1980</v>
      </c>
      <c r="B613" s="122">
        <v>1</v>
      </c>
      <c r="C613" s="122" t="s">
        <v>2154</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1980</v>
      </c>
      <c r="B614" s="122">
        <v>1</v>
      </c>
      <c r="C614" s="122" t="s">
        <v>2154</v>
      </c>
      <c r="D614" s="122" t="s">
        <v>2091</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1980</v>
      </c>
      <c r="B615" s="122">
        <v>1</v>
      </c>
      <c r="C615" s="122" t="s">
        <v>2154</v>
      </c>
      <c r="D615" s="122" t="s">
        <v>2092</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1980</v>
      </c>
      <c r="B616" s="122">
        <v>1</v>
      </c>
      <c r="C616" s="122" t="s">
        <v>2154</v>
      </c>
      <c r="D616" s="122" t="s">
        <v>2093</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1980</v>
      </c>
      <c r="B617" s="122">
        <v>1</v>
      </c>
      <c r="C617" s="122" t="s">
        <v>2154</v>
      </c>
      <c r="D617" s="122" t="s">
        <v>2094</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1980</v>
      </c>
      <c r="B618" s="122">
        <v>1</v>
      </c>
      <c r="C618" s="122" t="s">
        <v>2154</v>
      </c>
      <c r="D618" s="122" t="s">
        <v>2095</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1980</v>
      </c>
      <c r="B619" s="122">
        <v>1</v>
      </c>
      <c r="C619" s="122" t="s">
        <v>2154</v>
      </c>
      <c r="D619" s="122" t="s">
        <v>2142</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1980</v>
      </c>
      <c r="B620" s="122">
        <v>1</v>
      </c>
      <c r="C620" s="122" t="s">
        <v>2154</v>
      </c>
      <c r="D620" s="122" t="s">
        <v>2096</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1980</v>
      </c>
      <c r="B621" s="122">
        <v>1</v>
      </c>
      <c r="C621" s="122" t="s">
        <v>2154</v>
      </c>
      <c r="D621" s="122" t="s">
        <v>2097</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1980</v>
      </c>
      <c r="B622" s="122">
        <v>1</v>
      </c>
      <c r="C622" s="122" t="s">
        <v>2154</v>
      </c>
      <c r="D622" s="122" t="s">
        <v>2098</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1980</v>
      </c>
      <c r="B623" s="122">
        <v>1</v>
      </c>
      <c r="C623" s="122" t="s">
        <v>2154</v>
      </c>
      <c r="D623" s="122" t="s">
        <v>2099</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1980</v>
      </c>
      <c r="B624" s="122">
        <v>1</v>
      </c>
      <c r="C624" s="122" t="s">
        <v>2154</v>
      </c>
      <c r="D624" s="122" t="s">
        <v>2100</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1980</v>
      </c>
      <c r="B625" s="122">
        <v>1</v>
      </c>
      <c r="C625" s="122" t="s">
        <v>2154</v>
      </c>
      <c r="D625" s="122" t="s">
        <v>2101</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1980</v>
      </c>
      <c r="B626" s="122">
        <v>1</v>
      </c>
      <c r="C626" s="122" t="s">
        <v>2154</v>
      </c>
      <c r="D626" s="122" t="s">
        <v>2102</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1980</v>
      </c>
      <c r="B627" s="122">
        <v>1</v>
      </c>
      <c r="C627" s="122" t="s">
        <v>2154</v>
      </c>
      <c r="D627" s="122" t="s">
        <v>2103</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1980</v>
      </c>
      <c r="B628" s="122">
        <v>1</v>
      </c>
      <c r="C628" s="122" t="s">
        <v>2154</v>
      </c>
      <c r="D628" s="122" t="s">
        <v>2104</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1980</v>
      </c>
      <c r="B629" s="122">
        <v>1</v>
      </c>
      <c r="C629" s="122" t="s">
        <v>2154</v>
      </c>
      <c r="D629" s="122" t="s">
        <v>2105</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1980</v>
      </c>
      <c r="B630" s="122">
        <v>1</v>
      </c>
      <c r="C630" s="122" t="s">
        <v>2154</v>
      </c>
      <c r="D630" s="122" t="s">
        <v>2106</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1980</v>
      </c>
      <c r="B631" s="122">
        <v>1</v>
      </c>
      <c r="C631" s="122" t="s">
        <v>2154</v>
      </c>
      <c r="D631" s="122" t="s">
        <v>2107</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1980</v>
      </c>
      <c r="B632" s="122">
        <v>1</v>
      </c>
      <c r="C632" s="122" t="s">
        <v>2154</v>
      </c>
      <c r="D632" s="122" t="s">
        <v>2108</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1980</v>
      </c>
      <c r="B633" s="122">
        <v>1</v>
      </c>
      <c r="C633" s="122" t="s">
        <v>2154</v>
      </c>
      <c r="D633" s="122" t="s">
        <v>2109</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1980</v>
      </c>
      <c r="B634" s="122">
        <v>1</v>
      </c>
      <c r="C634" s="122" t="s">
        <v>2154</v>
      </c>
      <c r="D634" s="122" t="s">
        <v>2143</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1980</v>
      </c>
      <c r="B635" s="122">
        <v>1</v>
      </c>
      <c r="C635" s="122" t="s">
        <v>2154</v>
      </c>
      <c r="D635" s="122" t="s">
        <v>2110</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1980</v>
      </c>
      <c r="B636" s="122">
        <v>1</v>
      </c>
      <c r="C636" s="122" t="s">
        <v>2154</v>
      </c>
      <c r="D636" s="122" t="s">
        <v>2111</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1980</v>
      </c>
      <c r="B637" s="122">
        <v>1</v>
      </c>
      <c r="C637" s="122" t="s">
        <v>2154</v>
      </c>
      <c r="D637" s="122" t="s">
        <v>2112</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1980</v>
      </c>
      <c r="B638" s="122">
        <v>1</v>
      </c>
      <c r="C638" s="122" t="s">
        <v>2154</v>
      </c>
      <c r="D638" s="122" t="s">
        <v>2113</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1980</v>
      </c>
      <c r="B639" s="122">
        <v>1</v>
      </c>
      <c r="C639" s="122" t="s">
        <v>2154</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1980</v>
      </c>
      <c r="B640" s="122">
        <v>1</v>
      </c>
      <c r="C640" s="122" t="s">
        <v>2154</v>
      </c>
      <c r="D640" s="122" t="s">
        <v>2114</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1980</v>
      </c>
      <c r="B641" s="122">
        <v>1</v>
      </c>
      <c r="C641" s="122" t="s">
        <v>2154</v>
      </c>
      <c r="D641" s="122" t="s">
        <v>2115</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1980</v>
      </c>
      <c r="B642" s="122">
        <v>1</v>
      </c>
      <c r="C642" s="122" t="s">
        <v>2154</v>
      </c>
      <c r="D642" s="122" t="s">
        <v>2116</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1980</v>
      </c>
      <c r="B643" s="122">
        <v>1</v>
      </c>
      <c r="C643" s="122" t="s">
        <v>2154</v>
      </c>
      <c r="D643" s="122" t="s">
        <v>2117</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1980</v>
      </c>
      <c r="B644" s="122">
        <v>1</v>
      </c>
      <c r="C644" s="122" t="s">
        <v>2154</v>
      </c>
      <c r="D644" s="122" t="s">
        <v>2118</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1980</v>
      </c>
      <c r="B645" s="122">
        <v>1</v>
      </c>
      <c r="C645" s="122" t="s">
        <v>2154</v>
      </c>
      <c r="D645" s="122" t="s">
        <v>2119</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1980</v>
      </c>
      <c r="B646" s="122">
        <v>1</v>
      </c>
      <c r="C646" s="122" t="s">
        <v>2154</v>
      </c>
      <c r="D646" s="122" t="s">
        <v>2120</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1980</v>
      </c>
      <c r="B647" s="122">
        <v>1</v>
      </c>
      <c r="C647" s="122" t="s">
        <v>2154</v>
      </c>
      <c r="D647" s="122" t="s">
        <v>2121</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1980</v>
      </c>
      <c r="B648" s="122">
        <v>1</v>
      </c>
      <c r="C648" s="122" t="s">
        <v>2154</v>
      </c>
      <c r="D648" s="122" t="s">
        <v>2122</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1980</v>
      </c>
      <c r="B649" s="122">
        <v>1</v>
      </c>
      <c r="C649" s="122" t="s">
        <v>2154</v>
      </c>
      <c r="D649" s="122" t="s">
        <v>2144</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1980</v>
      </c>
      <c r="B650" s="122">
        <v>1</v>
      </c>
      <c r="C650" s="122" t="s">
        <v>2154</v>
      </c>
      <c r="D650" s="122" t="s">
        <v>2123</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1980</v>
      </c>
      <c r="B651" s="122">
        <v>1</v>
      </c>
      <c r="C651" s="122" t="s">
        <v>2154</v>
      </c>
      <c r="D651" s="122" t="s">
        <v>2124</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1980</v>
      </c>
      <c r="B652" s="122">
        <v>1</v>
      </c>
      <c r="C652" s="122" t="s">
        <v>2154</v>
      </c>
      <c r="D652" s="122" t="s">
        <v>2125</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1980</v>
      </c>
      <c r="B653" s="122">
        <v>1</v>
      </c>
      <c r="C653" s="122" t="s">
        <v>2154</v>
      </c>
      <c r="D653" s="122" t="s">
        <v>2126</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1980</v>
      </c>
      <c r="B654" s="122">
        <v>1</v>
      </c>
      <c r="C654" s="122" t="s">
        <v>2154</v>
      </c>
      <c r="D654" s="122" t="s">
        <v>2127</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1980</v>
      </c>
      <c r="B655" s="122">
        <v>1</v>
      </c>
      <c r="C655" s="122" t="s">
        <v>2154</v>
      </c>
      <c r="D655" s="122" t="s">
        <v>2145</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1980</v>
      </c>
      <c r="B656" s="122">
        <v>1</v>
      </c>
      <c r="C656" s="122" t="s">
        <v>2154</v>
      </c>
      <c r="D656" s="122" t="s">
        <v>2128</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1980</v>
      </c>
      <c r="B657" s="122">
        <v>1</v>
      </c>
      <c r="C657" s="122" t="s">
        <v>2154</v>
      </c>
      <c r="D657" s="122" t="s">
        <v>2129</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1980</v>
      </c>
      <c r="B658" s="122">
        <v>1</v>
      </c>
      <c r="C658" s="122" t="s">
        <v>2154</v>
      </c>
      <c r="D658" s="122" t="s">
        <v>2146</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1980</v>
      </c>
      <c r="B659" s="122">
        <v>1</v>
      </c>
      <c r="C659" s="122" t="s">
        <v>2154</v>
      </c>
      <c r="D659" s="122" t="s">
        <v>2130</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1980</v>
      </c>
      <c r="B660" s="122">
        <v>1</v>
      </c>
      <c r="C660" s="122" t="s">
        <v>2154</v>
      </c>
      <c r="D660" s="122" t="s">
        <v>2131</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1980</v>
      </c>
      <c r="B661" s="122">
        <v>1</v>
      </c>
      <c r="C661" s="122" t="s">
        <v>2154</v>
      </c>
      <c r="D661" s="122" t="s">
        <v>2132</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1980</v>
      </c>
      <c r="B662" s="122">
        <v>1</v>
      </c>
      <c r="C662" s="122" t="s">
        <v>2154</v>
      </c>
      <c r="D662" s="122" t="s">
        <v>2133</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1980</v>
      </c>
      <c r="B663" s="122">
        <v>1</v>
      </c>
      <c r="C663" s="122" t="s">
        <v>2154</v>
      </c>
      <c r="D663" s="122" t="s">
        <v>2134</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1970</v>
      </c>
      <c r="B664" s="122">
        <v>1</v>
      </c>
      <c r="C664" s="122" t="s">
        <v>2155</v>
      </c>
      <c r="D664" s="122" t="s">
        <v>2086</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1970</v>
      </c>
      <c r="B665" s="122">
        <v>1</v>
      </c>
      <c r="C665" s="122" t="s">
        <v>2155</v>
      </c>
      <c r="D665" s="122" t="s">
        <v>2087</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1970</v>
      </c>
      <c r="B666" s="122">
        <v>1</v>
      </c>
      <c r="C666" s="122" t="s">
        <v>2155</v>
      </c>
      <c r="D666" s="122" t="s">
        <v>2088</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1970</v>
      </c>
      <c r="B667" s="122">
        <v>1</v>
      </c>
      <c r="C667" s="122" t="s">
        <v>2155</v>
      </c>
      <c r="D667" s="122" t="s">
        <v>2141</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1970</v>
      </c>
      <c r="B668" s="122">
        <v>1</v>
      </c>
      <c r="C668" s="122" t="s">
        <v>2155</v>
      </c>
      <c r="D668" s="122" t="s">
        <v>2089</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1970</v>
      </c>
      <c r="B669" s="122">
        <v>1</v>
      </c>
      <c r="C669" s="122" t="s">
        <v>2155</v>
      </c>
      <c r="D669" s="122" t="s">
        <v>2090</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1970</v>
      </c>
      <c r="B670" s="122">
        <v>1</v>
      </c>
      <c r="C670" s="122" t="s">
        <v>2155</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1970</v>
      </c>
      <c r="B671" s="122">
        <v>1</v>
      </c>
      <c r="C671" s="122" t="s">
        <v>2155</v>
      </c>
      <c r="D671" s="122" t="s">
        <v>2091</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1970</v>
      </c>
      <c r="B672" s="122">
        <v>1</v>
      </c>
      <c r="C672" s="122" t="s">
        <v>2155</v>
      </c>
      <c r="D672" s="122" t="s">
        <v>2092</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1970</v>
      </c>
      <c r="B673" s="122">
        <v>1</v>
      </c>
      <c r="C673" s="122" t="s">
        <v>2155</v>
      </c>
      <c r="D673" s="122" t="s">
        <v>2093</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1970</v>
      </c>
      <c r="B674" s="122">
        <v>1</v>
      </c>
      <c r="C674" s="122" t="s">
        <v>2155</v>
      </c>
      <c r="D674" s="122" t="s">
        <v>2094</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1970</v>
      </c>
      <c r="B675" s="122">
        <v>1</v>
      </c>
      <c r="C675" s="122" t="s">
        <v>2155</v>
      </c>
      <c r="D675" s="122" t="s">
        <v>2095</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1970</v>
      </c>
      <c r="B676" s="122">
        <v>1</v>
      </c>
      <c r="C676" s="122" t="s">
        <v>2155</v>
      </c>
      <c r="D676" s="122" t="s">
        <v>2142</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1970</v>
      </c>
      <c r="B677" s="122">
        <v>1</v>
      </c>
      <c r="C677" s="122" t="s">
        <v>2155</v>
      </c>
      <c r="D677" s="122" t="s">
        <v>2096</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1970</v>
      </c>
      <c r="B678" s="122">
        <v>1</v>
      </c>
      <c r="C678" s="122" t="s">
        <v>2155</v>
      </c>
      <c r="D678" s="122" t="s">
        <v>2097</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1970</v>
      </c>
      <c r="B679" s="122">
        <v>1</v>
      </c>
      <c r="C679" s="122" t="s">
        <v>2155</v>
      </c>
      <c r="D679" s="122" t="s">
        <v>2098</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1970</v>
      </c>
      <c r="B680" s="122">
        <v>1</v>
      </c>
      <c r="C680" s="122" t="s">
        <v>2155</v>
      </c>
      <c r="D680" s="122" t="s">
        <v>2099</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1970</v>
      </c>
      <c r="B681" s="122">
        <v>1</v>
      </c>
      <c r="C681" s="122" t="s">
        <v>2155</v>
      </c>
      <c r="D681" s="122" t="s">
        <v>2100</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1970</v>
      </c>
      <c r="B682" s="122">
        <v>1</v>
      </c>
      <c r="C682" s="122" t="s">
        <v>2155</v>
      </c>
      <c r="D682" s="122" t="s">
        <v>2101</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1970</v>
      </c>
      <c r="B683" s="122">
        <v>1</v>
      </c>
      <c r="C683" s="122" t="s">
        <v>2155</v>
      </c>
      <c r="D683" s="122" t="s">
        <v>2102</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1970</v>
      </c>
      <c r="B684" s="122">
        <v>1</v>
      </c>
      <c r="C684" s="122" t="s">
        <v>2155</v>
      </c>
      <c r="D684" s="122" t="s">
        <v>2103</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1970</v>
      </c>
      <c r="B685" s="122">
        <v>1</v>
      </c>
      <c r="C685" s="122" t="s">
        <v>2155</v>
      </c>
      <c r="D685" s="122" t="s">
        <v>2104</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1970</v>
      </c>
      <c r="B686" s="122">
        <v>1</v>
      </c>
      <c r="C686" s="122" t="s">
        <v>2155</v>
      </c>
      <c r="D686" s="122" t="s">
        <v>2105</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1970</v>
      </c>
      <c r="B687" s="122">
        <v>1</v>
      </c>
      <c r="C687" s="122" t="s">
        <v>2155</v>
      </c>
      <c r="D687" s="122" t="s">
        <v>2106</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1970</v>
      </c>
      <c r="B688" s="122">
        <v>1</v>
      </c>
      <c r="C688" s="122" t="s">
        <v>2155</v>
      </c>
      <c r="D688" s="122" t="s">
        <v>2107</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1970</v>
      </c>
      <c r="B689" s="122">
        <v>1</v>
      </c>
      <c r="C689" s="122" t="s">
        <v>2155</v>
      </c>
      <c r="D689" s="122" t="s">
        <v>2108</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1970</v>
      </c>
      <c r="B690" s="122">
        <v>1</v>
      </c>
      <c r="C690" s="122" t="s">
        <v>2155</v>
      </c>
      <c r="D690" s="122" t="s">
        <v>2109</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1970</v>
      </c>
      <c r="B691" s="122">
        <v>1</v>
      </c>
      <c r="C691" s="122" t="s">
        <v>2155</v>
      </c>
      <c r="D691" s="122" t="s">
        <v>2143</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1970</v>
      </c>
      <c r="B692" s="122">
        <v>1</v>
      </c>
      <c r="C692" s="122" t="s">
        <v>2155</v>
      </c>
      <c r="D692" s="122" t="s">
        <v>2110</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1970</v>
      </c>
      <c r="B693" s="122">
        <v>1</v>
      </c>
      <c r="C693" s="122" t="s">
        <v>2155</v>
      </c>
      <c r="D693" s="122" t="s">
        <v>2111</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1970</v>
      </c>
      <c r="B694" s="122">
        <v>1</v>
      </c>
      <c r="C694" s="122" t="s">
        <v>2155</v>
      </c>
      <c r="D694" s="122" t="s">
        <v>2112</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1970</v>
      </c>
      <c r="B695" s="122">
        <v>1</v>
      </c>
      <c r="C695" s="122" t="s">
        <v>2155</v>
      </c>
      <c r="D695" s="122" t="s">
        <v>2113</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1970</v>
      </c>
      <c r="B696" s="122">
        <v>1</v>
      </c>
      <c r="C696" s="122" t="s">
        <v>2155</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1970</v>
      </c>
      <c r="B697" s="122">
        <v>1</v>
      </c>
      <c r="C697" s="122" t="s">
        <v>2155</v>
      </c>
      <c r="D697" s="122" t="s">
        <v>2114</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1970</v>
      </c>
      <c r="B698" s="122">
        <v>1</v>
      </c>
      <c r="C698" s="122" t="s">
        <v>2155</v>
      </c>
      <c r="D698" s="122" t="s">
        <v>2115</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1970</v>
      </c>
      <c r="B699" s="122">
        <v>1</v>
      </c>
      <c r="C699" s="122" t="s">
        <v>2155</v>
      </c>
      <c r="D699" s="122" t="s">
        <v>2116</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1970</v>
      </c>
      <c r="B700" s="122">
        <v>1</v>
      </c>
      <c r="C700" s="122" t="s">
        <v>2155</v>
      </c>
      <c r="D700" s="122" t="s">
        <v>2117</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1970</v>
      </c>
      <c r="B701" s="122">
        <v>1</v>
      </c>
      <c r="C701" s="122" t="s">
        <v>2155</v>
      </c>
      <c r="D701" s="122" t="s">
        <v>2118</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1970</v>
      </c>
      <c r="B702" s="122">
        <v>1</v>
      </c>
      <c r="C702" s="122" t="s">
        <v>2155</v>
      </c>
      <c r="D702" s="122" t="s">
        <v>2119</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1970</v>
      </c>
      <c r="B703" s="122">
        <v>1</v>
      </c>
      <c r="C703" s="122" t="s">
        <v>2155</v>
      </c>
      <c r="D703" s="122" t="s">
        <v>2120</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1970</v>
      </c>
      <c r="B704" s="122">
        <v>1</v>
      </c>
      <c r="C704" s="122" t="s">
        <v>2155</v>
      </c>
      <c r="D704" s="122" t="s">
        <v>2121</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1970</v>
      </c>
      <c r="B705" s="122">
        <v>1</v>
      </c>
      <c r="C705" s="122" t="s">
        <v>2155</v>
      </c>
      <c r="D705" s="122" t="s">
        <v>2122</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1970</v>
      </c>
      <c r="B706" s="122">
        <v>1</v>
      </c>
      <c r="C706" s="122" t="s">
        <v>2155</v>
      </c>
      <c r="D706" s="122" t="s">
        <v>2144</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1970</v>
      </c>
      <c r="B707" s="122">
        <v>1</v>
      </c>
      <c r="C707" s="122" t="s">
        <v>2155</v>
      </c>
      <c r="D707" s="122" t="s">
        <v>2123</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1970</v>
      </c>
      <c r="B708" s="122">
        <v>1</v>
      </c>
      <c r="C708" s="122" t="s">
        <v>2155</v>
      </c>
      <c r="D708" s="122" t="s">
        <v>2124</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1970</v>
      </c>
      <c r="B709" s="122">
        <v>1</v>
      </c>
      <c r="C709" s="122" t="s">
        <v>2155</v>
      </c>
      <c r="D709" s="122" t="s">
        <v>2125</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1970</v>
      </c>
      <c r="B710" s="122">
        <v>1</v>
      </c>
      <c r="C710" s="122" t="s">
        <v>2155</v>
      </c>
      <c r="D710" s="122" t="s">
        <v>2126</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1970</v>
      </c>
      <c r="B711" s="122">
        <v>1</v>
      </c>
      <c r="C711" s="122" t="s">
        <v>2155</v>
      </c>
      <c r="D711" s="122" t="s">
        <v>2127</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1970</v>
      </c>
      <c r="B712" s="122">
        <v>1</v>
      </c>
      <c r="C712" s="122" t="s">
        <v>2155</v>
      </c>
      <c r="D712" s="122" t="s">
        <v>2145</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1970</v>
      </c>
      <c r="B713" s="122">
        <v>1</v>
      </c>
      <c r="C713" s="122" t="s">
        <v>2155</v>
      </c>
      <c r="D713" s="122" t="s">
        <v>2128</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1970</v>
      </c>
      <c r="B714" s="122">
        <v>1</v>
      </c>
      <c r="C714" s="122" t="s">
        <v>2155</v>
      </c>
      <c r="D714" s="122" t="s">
        <v>2129</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1970</v>
      </c>
      <c r="B715" s="122">
        <v>1</v>
      </c>
      <c r="C715" s="122" t="s">
        <v>2155</v>
      </c>
      <c r="D715" s="122" t="s">
        <v>2146</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1970</v>
      </c>
      <c r="B716" s="122">
        <v>1</v>
      </c>
      <c r="C716" s="122" t="s">
        <v>2155</v>
      </c>
      <c r="D716" s="122" t="s">
        <v>2130</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1970</v>
      </c>
      <c r="B717" s="122">
        <v>1</v>
      </c>
      <c r="C717" s="122" t="s">
        <v>2155</v>
      </c>
      <c r="D717" s="122" t="s">
        <v>2131</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1970</v>
      </c>
      <c r="B718" s="122">
        <v>1</v>
      </c>
      <c r="C718" s="122" t="s">
        <v>2155</v>
      </c>
      <c r="D718" s="122" t="s">
        <v>2132</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1970</v>
      </c>
      <c r="B719" s="122">
        <v>1</v>
      </c>
      <c r="C719" s="122" t="s">
        <v>2155</v>
      </c>
      <c r="D719" s="122" t="s">
        <v>2133</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1970</v>
      </c>
      <c r="B720" s="122">
        <v>1</v>
      </c>
      <c r="C720" s="122" t="s">
        <v>2155</v>
      </c>
      <c r="D720" s="122" t="s">
        <v>2134</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1975</v>
      </c>
      <c r="B721" s="122">
        <v>1</v>
      </c>
      <c r="C721" s="122" t="s">
        <v>2156</v>
      </c>
      <c r="D721" s="122" t="s">
        <v>2086</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1975</v>
      </c>
      <c r="B722" s="122">
        <v>1</v>
      </c>
      <c r="C722" s="122" t="s">
        <v>2156</v>
      </c>
      <c r="D722" s="122" t="s">
        <v>2087</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1975</v>
      </c>
      <c r="B723" s="122">
        <v>1</v>
      </c>
      <c r="C723" s="122" t="s">
        <v>2156</v>
      </c>
      <c r="D723" s="122" t="s">
        <v>2088</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1975</v>
      </c>
      <c r="B724" s="122">
        <v>1</v>
      </c>
      <c r="C724" s="122" t="s">
        <v>2156</v>
      </c>
      <c r="D724" s="122" t="s">
        <v>2089</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1975</v>
      </c>
      <c r="B725" s="122">
        <v>1</v>
      </c>
      <c r="C725" s="122" t="s">
        <v>2156</v>
      </c>
      <c r="D725" s="122" t="s">
        <v>2090</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1975</v>
      </c>
      <c r="B726" s="122">
        <v>1</v>
      </c>
      <c r="C726" s="122" t="s">
        <v>2156</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1975</v>
      </c>
      <c r="B727" s="122">
        <v>1</v>
      </c>
      <c r="C727" s="122" t="s">
        <v>2156</v>
      </c>
      <c r="D727" s="122" t="s">
        <v>2091</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1975</v>
      </c>
      <c r="B728" s="122">
        <v>1</v>
      </c>
      <c r="C728" s="122" t="s">
        <v>2156</v>
      </c>
      <c r="D728" s="122" t="s">
        <v>2092</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1975</v>
      </c>
      <c r="B729" s="122">
        <v>1</v>
      </c>
      <c r="C729" s="122" t="s">
        <v>2156</v>
      </c>
      <c r="D729" s="122" t="s">
        <v>2093</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1975</v>
      </c>
      <c r="B730" s="122">
        <v>1</v>
      </c>
      <c r="C730" s="122" t="s">
        <v>2156</v>
      </c>
      <c r="D730" s="122" t="s">
        <v>2094</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1975</v>
      </c>
      <c r="B731" s="122">
        <v>1</v>
      </c>
      <c r="C731" s="122" t="s">
        <v>2156</v>
      </c>
      <c r="D731" s="122" t="s">
        <v>2095</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1975</v>
      </c>
      <c r="B732" s="122">
        <v>1</v>
      </c>
      <c r="C732" s="122" t="s">
        <v>2156</v>
      </c>
      <c r="D732" s="122" t="s">
        <v>2096</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1975</v>
      </c>
      <c r="B733" s="122">
        <v>1</v>
      </c>
      <c r="C733" s="122" t="s">
        <v>2156</v>
      </c>
      <c r="D733" s="122" t="s">
        <v>2097</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1975</v>
      </c>
      <c r="B734" s="122">
        <v>1</v>
      </c>
      <c r="C734" s="122" t="s">
        <v>2156</v>
      </c>
      <c r="D734" s="122" t="s">
        <v>2098</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1975</v>
      </c>
      <c r="B735" s="122">
        <v>1</v>
      </c>
      <c r="C735" s="122" t="s">
        <v>2156</v>
      </c>
      <c r="D735" s="122" t="s">
        <v>2099</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1975</v>
      </c>
      <c r="B736" s="122">
        <v>1</v>
      </c>
      <c r="C736" s="122" t="s">
        <v>2156</v>
      </c>
      <c r="D736" s="122" t="s">
        <v>2100</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1975</v>
      </c>
      <c r="B737" s="122">
        <v>1</v>
      </c>
      <c r="C737" s="122" t="s">
        <v>2156</v>
      </c>
      <c r="D737" s="122" t="s">
        <v>2101</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1975</v>
      </c>
      <c r="B738" s="122">
        <v>1</v>
      </c>
      <c r="C738" s="122" t="s">
        <v>2156</v>
      </c>
      <c r="D738" s="122" t="s">
        <v>2102</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1975</v>
      </c>
      <c r="B739" s="122">
        <v>1</v>
      </c>
      <c r="C739" s="122" t="s">
        <v>2156</v>
      </c>
      <c r="D739" s="122" t="s">
        <v>2103</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1975</v>
      </c>
      <c r="B740" s="122">
        <v>1</v>
      </c>
      <c r="C740" s="122" t="s">
        <v>2156</v>
      </c>
      <c r="D740" s="122" t="s">
        <v>2104</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1975</v>
      </c>
      <c r="B741" s="122">
        <v>1</v>
      </c>
      <c r="C741" s="122" t="s">
        <v>2156</v>
      </c>
      <c r="D741" s="122" t="s">
        <v>2105</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1975</v>
      </c>
      <c r="B742" s="122">
        <v>1</v>
      </c>
      <c r="C742" s="122" t="s">
        <v>2156</v>
      </c>
      <c r="D742" s="122" t="s">
        <v>2106</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1975</v>
      </c>
      <c r="B743" s="122">
        <v>1</v>
      </c>
      <c r="C743" s="122" t="s">
        <v>2156</v>
      </c>
      <c r="D743" s="122" t="s">
        <v>2107</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1975</v>
      </c>
      <c r="B744" s="122">
        <v>1</v>
      </c>
      <c r="C744" s="122" t="s">
        <v>2156</v>
      </c>
      <c r="D744" s="122" t="s">
        <v>2108</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1975</v>
      </c>
      <c r="B745" s="122">
        <v>1</v>
      </c>
      <c r="C745" s="122" t="s">
        <v>2156</v>
      </c>
      <c r="D745" s="122" t="s">
        <v>2109</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1975</v>
      </c>
      <c r="B746" s="122">
        <v>1</v>
      </c>
      <c r="C746" s="122" t="s">
        <v>2156</v>
      </c>
      <c r="D746" s="122" t="s">
        <v>2110</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1975</v>
      </c>
      <c r="B747" s="122">
        <v>1</v>
      </c>
      <c r="C747" s="122" t="s">
        <v>2156</v>
      </c>
      <c r="D747" s="122" t="s">
        <v>2111</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1975</v>
      </c>
      <c r="B748" s="122">
        <v>1</v>
      </c>
      <c r="C748" s="122" t="s">
        <v>2156</v>
      </c>
      <c r="D748" s="122" t="s">
        <v>2112</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1975</v>
      </c>
      <c r="B749" s="122">
        <v>1</v>
      </c>
      <c r="C749" s="122" t="s">
        <v>2156</v>
      </c>
      <c r="D749" s="122" t="s">
        <v>2113</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1975</v>
      </c>
      <c r="B750" s="122">
        <v>1</v>
      </c>
      <c r="C750" s="122" t="s">
        <v>2156</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1975</v>
      </c>
      <c r="B751" s="122">
        <v>1</v>
      </c>
      <c r="C751" s="122" t="s">
        <v>2156</v>
      </c>
      <c r="D751" s="122" t="s">
        <v>2114</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1975</v>
      </c>
      <c r="B752" s="122">
        <v>1</v>
      </c>
      <c r="C752" s="122" t="s">
        <v>2156</v>
      </c>
      <c r="D752" s="122" t="s">
        <v>2115</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1975</v>
      </c>
      <c r="B753" s="122">
        <v>1</v>
      </c>
      <c r="C753" s="122" t="s">
        <v>2156</v>
      </c>
      <c r="D753" s="122" t="s">
        <v>2116</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1975</v>
      </c>
      <c r="B754" s="122">
        <v>1</v>
      </c>
      <c r="C754" s="122" t="s">
        <v>2156</v>
      </c>
      <c r="D754" s="122" t="s">
        <v>2117</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1975</v>
      </c>
      <c r="B755" s="122">
        <v>1</v>
      </c>
      <c r="C755" s="122" t="s">
        <v>2156</v>
      </c>
      <c r="D755" s="122" t="s">
        <v>2118</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1975</v>
      </c>
      <c r="B756" s="122">
        <v>1</v>
      </c>
      <c r="C756" s="122" t="s">
        <v>2156</v>
      </c>
      <c r="D756" s="122" t="s">
        <v>2119</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1975</v>
      </c>
      <c r="B757" s="122">
        <v>1</v>
      </c>
      <c r="C757" s="122" t="s">
        <v>2156</v>
      </c>
      <c r="D757" s="122" t="s">
        <v>2120</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1975</v>
      </c>
      <c r="B758" s="122">
        <v>1</v>
      </c>
      <c r="C758" s="122" t="s">
        <v>2156</v>
      </c>
      <c r="D758" s="122" t="s">
        <v>2121</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1975</v>
      </c>
      <c r="B759" s="122">
        <v>1</v>
      </c>
      <c r="C759" s="122" t="s">
        <v>2156</v>
      </c>
      <c r="D759" s="122" t="s">
        <v>2122</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1975</v>
      </c>
      <c r="B760" s="122">
        <v>1</v>
      </c>
      <c r="C760" s="122" t="s">
        <v>2156</v>
      </c>
      <c r="D760" s="122" t="s">
        <v>2123</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1975</v>
      </c>
      <c r="B761" s="122">
        <v>1</v>
      </c>
      <c r="C761" s="122" t="s">
        <v>2156</v>
      </c>
      <c r="D761" s="122" t="s">
        <v>2124</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1975</v>
      </c>
      <c r="B762" s="122">
        <v>1</v>
      </c>
      <c r="C762" s="122" t="s">
        <v>2156</v>
      </c>
      <c r="D762" s="122" t="s">
        <v>2125</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1975</v>
      </c>
      <c r="B763" s="122">
        <v>1</v>
      </c>
      <c r="C763" s="122" t="s">
        <v>2156</v>
      </c>
      <c r="D763" s="122" t="s">
        <v>2126</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1975</v>
      </c>
      <c r="B764" s="122">
        <v>1</v>
      </c>
      <c r="C764" s="122" t="s">
        <v>2156</v>
      </c>
      <c r="D764" s="122" t="s">
        <v>2127</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1975</v>
      </c>
      <c r="B765" s="122">
        <v>1</v>
      </c>
      <c r="C765" s="122" t="s">
        <v>2156</v>
      </c>
      <c r="D765" s="122" t="s">
        <v>2128</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1975</v>
      </c>
      <c r="B766" s="122">
        <v>1</v>
      </c>
      <c r="C766" s="122" t="s">
        <v>2156</v>
      </c>
      <c r="D766" s="122" t="s">
        <v>2129</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1975</v>
      </c>
      <c r="B767" s="122">
        <v>1</v>
      </c>
      <c r="C767" s="122" t="s">
        <v>2156</v>
      </c>
      <c r="D767" s="122" t="s">
        <v>2130</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1975</v>
      </c>
      <c r="B768" s="122">
        <v>1</v>
      </c>
      <c r="C768" s="122" t="s">
        <v>2156</v>
      </c>
      <c r="D768" s="122" t="s">
        <v>2131</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1975</v>
      </c>
      <c r="B769" s="122">
        <v>1</v>
      </c>
      <c r="C769" s="122" t="s">
        <v>2156</v>
      </c>
      <c r="D769" s="122" t="s">
        <v>2132</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1975</v>
      </c>
      <c r="B770" s="122">
        <v>1</v>
      </c>
      <c r="C770" s="122" t="s">
        <v>2156</v>
      </c>
      <c r="D770" s="122" t="s">
        <v>2133</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1975</v>
      </c>
      <c r="B771" s="122">
        <v>1</v>
      </c>
      <c r="C771" s="122" t="s">
        <v>2156</v>
      </c>
      <c r="D771" s="122" t="s">
        <v>2134</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1971</v>
      </c>
      <c r="B772" s="122">
        <v>1</v>
      </c>
      <c r="C772" s="122" t="s">
        <v>2157</v>
      </c>
      <c r="D772" s="122" t="s">
        <v>2086</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1971</v>
      </c>
      <c r="B773" s="122">
        <v>1</v>
      </c>
      <c r="C773" s="122" t="s">
        <v>2157</v>
      </c>
      <c r="D773" s="122" t="s">
        <v>2087</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1971</v>
      </c>
      <c r="B774" s="122">
        <v>1</v>
      </c>
      <c r="C774" s="122" t="s">
        <v>2157</v>
      </c>
      <c r="D774" s="122" t="s">
        <v>2088</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1971</v>
      </c>
      <c r="B775" s="122">
        <v>1</v>
      </c>
      <c r="C775" s="122" t="s">
        <v>2157</v>
      </c>
      <c r="D775" s="122" t="s">
        <v>2141</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1971</v>
      </c>
      <c r="B776" s="122">
        <v>1</v>
      </c>
      <c r="C776" s="122" t="s">
        <v>2157</v>
      </c>
      <c r="D776" s="122" t="s">
        <v>2089</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1971</v>
      </c>
      <c r="B777" s="122">
        <v>1</v>
      </c>
      <c r="C777" s="122" t="s">
        <v>2157</v>
      </c>
      <c r="D777" s="122" t="s">
        <v>2090</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1971</v>
      </c>
      <c r="B778" s="122">
        <v>1</v>
      </c>
      <c r="C778" s="122" t="s">
        <v>2157</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1971</v>
      </c>
      <c r="B779" s="122">
        <v>1</v>
      </c>
      <c r="C779" s="122" t="s">
        <v>2157</v>
      </c>
      <c r="D779" s="122" t="s">
        <v>2091</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1971</v>
      </c>
      <c r="B780" s="122">
        <v>1</v>
      </c>
      <c r="C780" s="122" t="s">
        <v>2157</v>
      </c>
      <c r="D780" s="122" t="s">
        <v>2092</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1971</v>
      </c>
      <c r="B781" s="122">
        <v>1</v>
      </c>
      <c r="C781" s="122" t="s">
        <v>2157</v>
      </c>
      <c r="D781" s="122" t="s">
        <v>2093</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1971</v>
      </c>
      <c r="B782" s="122">
        <v>1</v>
      </c>
      <c r="C782" s="122" t="s">
        <v>2157</v>
      </c>
      <c r="D782" s="122" t="s">
        <v>2094</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1971</v>
      </c>
      <c r="B783" s="122">
        <v>1</v>
      </c>
      <c r="C783" s="122" t="s">
        <v>2157</v>
      </c>
      <c r="D783" s="122" t="s">
        <v>2095</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1971</v>
      </c>
      <c r="B784" s="122">
        <v>1</v>
      </c>
      <c r="C784" s="122" t="s">
        <v>2157</v>
      </c>
      <c r="D784" s="122" t="s">
        <v>2142</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1971</v>
      </c>
      <c r="B785" s="122">
        <v>1</v>
      </c>
      <c r="C785" s="122" t="s">
        <v>2157</v>
      </c>
      <c r="D785" s="122" t="s">
        <v>2096</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1971</v>
      </c>
      <c r="B786" s="122">
        <v>1</v>
      </c>
      <c r="C786" s="122" t="s">
        <v>2157</v>
      </c>
      <c r="D786" s="122" t="s">
        <v>2097</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1971</v>
      </c>
      <c r="B787" s="122">
        <v>1</v>
      </c>
      <c r="C787" s="122" t="s">
        <v>2157</v>
      </c>
      <c r="D787" s="122" t="s">
        <v>2098</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1971</v>
      </c>
      <c r="B788" s="122">
        <v>1</v>
      </c>
      <c r="C788" s="122" t="s">
        <v>2157</v>
      </c>
      <c r="D788" s="122" t="s">
        <v>2099</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1971</v>
      </c>
      <c r="B789" s="122">
        <v>1</v>
      </c>
      <c r="C789" s="122" t="s">
        <v>2157</v>
      </c>
      <c r="D789" s="122" t="s">
        <v>2100</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1971</v>
      </c>
      <c r="B790" s="122">
        <v>1</v>
      </c>
      <c r="C790" s="122" t="s">
        <v>2157</v>
      </c>
      <c r="D790" s="122" t="s">
        <v>2101</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1971</v>
      </c>
      <c r="B791" s="122">
        <v>1</v>
      </c>
      <c r="C791" s="122" t="s">
        <v>2157</v>
      </c>
      <c r="D791" s="122" t="s">
        <v>2102</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1971</v>
      </c>
      <c r="B792" s="122">
        <v>1</v>
      </c>
      <c r="C792" s="122" t="s">
        <v>2157</v>
      </c>
      <c r="D792" s="122" t="s">
        <v>2103</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1971</v>
      </c>
      <c r="B793" s="122">
        <v>1</v>
      </c>
      <c r="C793" s="122" t="s">
        <v>2157</v>
      </c>
      <c r="D793" s="122" t="s">
        <v>2104</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1971</v>
      </c>
      <c r="B794" s="122">
        <v>1</v>
      </c>
      <c r="C794" s="122" t="s">
        <v>2157</v>
      </c>
      <c r="D794" s="122" t="s">
        <v>2105</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1971</v>
      </c>
      <c r="B795" s="122">
        <v>1</v>
      </c>
      <c r="C795" s="122" t="s">
        <v>2157</v>
      </c>
      <c r="D795" s="122" t="s">
        <v>2106</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1971</v>
      </c>
      <c r="B796" s="122">
        <v>1</v>
      </c>
      <c r="C796" s="122" t="s">
        <v>2157</v>
      </c>
      <c r="D796" s="122" t="s">
        <v>2107</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1971</v>
      </c>
      <c r="B797" s="122">
        <v>1</v>
      </c>
      <c r="C797" s="122" t="s">
        <v>2157</v>
      </c>
      <c r="D797" s="122" t="s">
        <v>2108</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1971</v>
      </c>
      <c r="B798" s="122">
        <v>1</v>
      </c>
      <c r="C798" s="122" t="s">
        <v>2157</v>
      </c>
      <c r="D798" s="122" t="s">
        <v>2109</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1971</v>
      </c>
      <c r="B799" s="122">
        <v>1</v>
      </c>
      <c r="C799" s="122" t="s">
        <v>2157</v>
      </c>
      <c r="D799" s="122" t="s">
        <v>2143</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1971</v>
      </c>
      <c r="B800" s="122">
        <v>1</v>
      </c>
      <c r="C800" s="122" t="s">
        <v>2157</v>
      </c>
      <c r="D800" s="122" t="s">
        <v>2110</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1971</v>
      </c>
      <c r="B801" s="122">
        <v>1</v>
      </c>
      <c r="C801" s="122" t="s">
        <v>2157</v>
      </c>
      <c r="D801" s="122" t="s">
        <v>2111</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1971</v>
      </c>
      <c r="B802" s="122">
        <v>1</v>
      </c>
      <c r="C802" s="122" t="s">
        <v>2157</v>
      </c>
      <c r="D802" s="122" t="s">
        <v>2112</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1971</v>
      </c>
      <c r="B803" s="122">
        <v>1</v>
      </c>
      <c r="C803" s="122" t="s">
        <v>2157</v>
      </c>
      <c r="D803" s="122" t="s">
        <v>2113</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1971</v>
      </c>
      <c r="B804" s="122">
        <v>1</v>
      </c>
      <c r="C804" s="122" t="s">
        <v>2157</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1971</v>
      </c>
      <c r="B805" s="122">
        <v>1</v>
      </c>
      <c r="C805" s="122" t="s">
        <v>2157</v>
      </c>
      <c r="D805" s="122" t="s">
        <v>2114</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1971</v>
      </c>
      <c r="B806" s="122">
        <v>1</v>
      </c>
      <c r="C806" s="122" t="s">
        <v>2157</v>
      </c>
      <c r="D806" s="122" t="s">
        <v>2115</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1971</v>
      </c>
      <c r="B807" s="122">
        <v>1</v>
      </c>
      <c r="C807" s="122" t="s">
        <v>2157</v>
      </c>
      <c r="D807" s="122" t="s">
        <v>2116</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1971</v>
      </c>
      <c r="B808" s="122">
        <v>1</v>
      </c>
      <c r="C808" s="122" t="s">
        <v>2157</v>
      </c>
      <c r="D808" s="122" t="s">
        <v>2117</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1971</v>
      </c>
      <c r="B809" s="122">
        <v>1</v>
      </c>
      <c r="C809" s="122" t="s">
        <v>2157</v>
      </c>
      <c r="D809" s="122" t="s">
        <v>2118</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1971</v>
      </c>
      <c r="B810" s="122">
        <v>1</v>
      </c>
      <c r="C810" s="122" t="s">
        <v>2157</v>
      </c>
      <c r="D810" s="122" t="s">
        <v>2119</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1971</v>
      </c>
      <c r="B811" s="122">
        <v>1</v>
      </c>
      <c r="C811" s="122" t="s">
        <v>2157</v>
      </c>
      <c r="D811" s="122" t="s">
        <v>2120</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1971</v>
      </c>
      <c r="B812" s="122">
        <v>1</v>
      </c>
      <c r="C812" s="122" t="s">
        <v>2157</v>
      </c>
      <c r="D812" s="122" t="s">
        <v>2121</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1971</v>
      </c>
      <c r="B813" s="122">
        <v>1</v>
      </c>
      <c r="C813" s="122" t="s">
        <v>2157</v>
      </c>
      <c r="D813" s="122" t="s">
        <v>2122</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1971</v>
      </c>
      <c r="B814" s="122">
        <v>1</v>
      </c>
      <c r="C814" s="122" t="s">
        <v>2157</v>
      </c>
      <c r="D814" s="122" t="s">
        <v>2144</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1971</v>
      </c>
      <c r="B815" s="122">
        <v>1</v>
      </c>
      <c r="C815" s="122" t="s">
        <v>2157</v>
      </c>
      <c r="D815" s="122" t="s">
        <v>2123</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1971</v>
      </c>
      <c r="B816" s="122">
        <v>1</v>
      </c>
      <c r="C816" s="122" t="s">
        <v>2157</v>
      </c>
      <c r="D816" s="122" t="s">
        <v>2124</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1971</v>
      </c>
      <c r="B817" s="122">
        <v>1</v>
      </c>
      <c r="C817" s="122" t="s">
        <v>2157</v>
      </c>
      <c r="D817" s="122" t="s">
        <v>2125</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1971</v>
      </c>
      <c r="B818" s="122">
        <v>1</v>
      </c>
      <c r="C818" s="122" t="s">
        <v>2157</v>
      </c>
      <c r="D818" s="122" t="s">
        <v>2126</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1971</v>
      </c>
      <c r="B819" s="122">
        <v>1</v>
      </c>
      <c r="C819" s="122" t="s">
        <v>2157</v>
      </c>
      <c r="D819" s="122" t="s">
        <v>2127</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1971</v>
      </c>
      <c r="B820" s="122">
        <v>1</v>
      </c>
      <c r="C820" s="122" t="s">
        <v>2157</v>
      </c>
      <c r="D820" s="122" t="s">
        <v>2145</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1971</v>
      </c>
      <c r="B821" s="122">
        <v>1</v>
      </c>
      <c r="C821" s="122" t="s">
        <v>2157</v>
      </c>
      <c r="D821" s="122" t="s">
        <v>2128</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1971</v>
      </c>
      <c r="B822" s="122">
        <v>1</v>
      </c>
      <c r="C822" s="122" t="s">
        <v>2157</v>
      </c>
      <c r="D822" s="122" t="s">
        <v>2129</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1971</v>
      </c>
      <c r="B823" s="122">
        <v>1</v>
      </c>
      <c r="C823" s="122" t="s">
        <v>2157</v>
      </c>
      <c r="D823" s="122" t="s">
        <v>2146</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1971</v>
      </c>
      <c r="B824" s="122">
        <v>1</v>
      </c>
      <c r="C824" s="122" t="s">
        <v>2157</v>
      </c>
      <c r="D824" s="122" t="s">
        <v>2130</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1971</v>
      </c>
      <c r="B825" s="122">
        <v>1</v>
      </c>
      <c r="C825" s="122" t="s">
        <v>2157</v>
      </c>
      <c r="D825" s="122" t="s">
        <v>2131</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1971</v>
      </c>
      <c r="B826" s="122">
        <v>1</v>
      </c>
      <c r="C826" s="122" t="s">
        <v>2157</v>
      </c>
      <c r="D826" s="122" t="s">
        <v>2132</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1971</v>
      </c>
      <c r="B827" s="122">
        <v>1</v>
      </c>
      <c r="C827" s="122" t="s">
        <v>2157</v>
      </c>
      <c r="D827" s="122" t="s">
        <v>2133</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1971</v>
      </c>
      <c r="B828" s="122">
        <v>1</v>
      </c>
      <c r="C828" s="122" t="s">
        <v>2157</v>
      </c>
      <c r="D828" s="122" t="s">
        <v>2134</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1992</v>
      </c>
      <c r="B829" s="122">
        <v>1</v>
      </c>
      <c r="C829" s="122" t="s">
        <v>2158</v>
      </c>
      <c r="D829" s="122" t="s">
        <v>2086</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1992</v>
      </c>
      <c r="B830" s="122">
        <v>1</v>
      </c>
      <c r="C830" s="122" t="s">
        <v>2158</v>
      </c>
      <c r="D830" s="122" t="s">
        <v>2087</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1992</v>
      </c>
      <c r="B831" s="122">
        <v>1</v>
      </c>
      <c r="C831" s="122" t="s">
        <v>2158</v>
      </c>
      <c r="D831" s="122" t="s">
        <v>2088</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1992</v>
      </c>
      <c r="B832" s="122">
        <v>1</v>
      </c>
      <c r="C832" s="122" t="s">
        <v>2158</v>
      </c>
      <c r="D832" s="122" t="s">
        <v>2141</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1992</v>
      </c>
      <c r="B833" s="122">
        <v>1</v>
      </c>
      <c r="C833" s="122" t="s">
        <v>2158</v>
      </c>
      <c r="D833" s="122" t="s">
        <v>2089</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1992</v>
      </c>
      <c r="B834" s="122">
        <v>1</v>
      </c>
      <c r="C834" s="122" t="s">
        <v>2158</v>
      </c>
      <c r="D834" s="122" t="s">
        <v>2090</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1992</v>
      </c>
      <c r="B835" s="122">
        <v>1</v>
      </c>
      <c r="C835" s="122" t="s">
        <v>2158</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1992</v>
      </c>
      <c r="B836" s="122">
        <v>1</v>
      </c>
      <c r="C836" s="122" t="s">
        <v>2158</v>
      </c>
      <c r="D836" s="122" t="s">
        <v>2091</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1992</v>
      </c>
      <c r="B837" s="122">
        <v>1</v>
      </c>
      <c r="C837" s="122" t="s">
        <v>2158</v>
      </c>
      <c r="D837" s="122" t="s">
        <v>2092</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1992</v>
      </c>
      <c r="B838" s="122">
        <v>1</v>
      </c>
      <c r="C838" s="122" t="s">
        <v>2158</v>
      </c>
      <c r="D838" s="122" t="s">
        <v>2093</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1992</v>
      </c>
      <c r="B839" s="122">
        <v>1</v>
      </c>
      <c r="C839" s="122" t="s">
        <v>2158</v>
      </c>
      <c r="D839" s="122" t="s">
        <v>2094</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1992</v>
      </c>
      <c r="B840" s="122">
        <v>1</v>
      </c>
      <c r="C840" s="122" t="s">
        <v>2158</v>
      </c>
      <c r="D840" s="122" t="s">
        <v>2095</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1992</v>
      </c>
      <c r="B841" s="122">
        <v>1</v>
      </c>
      <c r="C841" s="122" t="s">
        <v>2158</v>
      </c>
      <c r="D841" s="122" t="s">
        <v>2142</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1992</v>
      </c>
      <c r="B842" s="122">
        <v>1</v>
      </c>
      <c r="C842" s="122" t="s">
        <v>2158</v>
      </c>
      <c r="D842" s="122" t="s">
        <v>2096</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1992</v>
      </c>
      <c r="B843" s="122">
        <v>1</v>
      </c>
      <c r="C843" s="122" t="s">
        <v>2158</v>
      </c>
      <c r="D843" s="122" t="s">
        <v>2097</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1992</v>
      </c>
      <c r="B844" s="122">
        <v>1</v>
      </c>
      <c r="C844" s="122" t="s">
        <v>2158</v>
      </c>
      <c r="D844" s="122" t="s">
        <v>2098</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1992</v>
      </c>
      <c r="B845" s="122">
        <v>1</v>
      </c>
      <c r="C845" s="122" t="s">
        <v>2158</v>
      </c>
      <c r="D845" s="122" t="s">
        <v>2099</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1992</v>
      </c>
      <c r="B846" s="122">
        <v>1</v>
      </c>
      <c r="C846" s="122" t="s">
        <v>2158</v>
      </c>
      <c r="D846" s="122" t="s">
        <v>2100</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1992</v>
      </c>
      <c r="B847" s="122">
        <v>1</v>
      </c>
      <c r="C847" s="122" t="s">
        <v>2158</v>
      </c>
      <c r="D847" s="122" t="s">
        <v>2101</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1992</v>
      </c>
      <c r="B848" s="122">
        <v>1</v>
      </c>
      <c r="C848" s="122" t="s">
        <v>2158</v>
      </c>
      <c r="D848" s="122" t="s">
        <v>2102</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1992</v>
      </c>
      <c r="B849" s="122">
        <v>1</v>
      </c>
      <c r="C849" s="122" t="s">
        <v>2158</v>
      </c>
      <c r="D849" s="122" t="s">
        <v>2103</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1992</v>
      </c>
      <c r="B850" s="122">
        <v>1</v>
      </c>
      <c r="C850" s="122" t="s">
        <v>2158</v>
      </c>
      <c r="D850" s="122" t="s">
        <v>2104</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1992</v>
      </c>
      <c r="B851" s="122">
        <v>1</v>
      </c>
      <c r="C851" s="122" t="s">
        <v>2158</v>
      </c>
      <c r="D851" s="122" t="s">
        <v>2105</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1992</v>
      </c>
      <c r="B852" s="122">
        <v>1</v>
      </c>
      <c r="C852" s="122" t="s">
        <v>2158</v>
      </c>
      <c r="D852" s="122" t="s">
        <v>2106</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1992</v>
      </c>
      <c r="B853" s="122">
        <v>1</v>
      </c>
      <c r="C853" s="122" t="s">
        <v>2158</v>
      </c>
      <c r="D853" s="122" t="s">
        <v>2107</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1992</v>
      </c>
      <c r="B854" s="122">
        <v>1</v>
      </c>
      <c r="C854" s="122" t="s">
        <v>2158</v>
      </c>
      <c r="D854" s="122" t="s">
        <v>2108</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1992</v>
      </c>
      <c r="B855" s="122">
        <v>1</v>
      </c>
      <c r="C855" s="122" t="s">
        <v>2158</v>
      </c>
      <c r="D855" s="122" t="s">
        <v>2109</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1992</v>
      </c>
      <c r="B856" s="122">
        <v>1</v>
      </c>
      <c r="C856" s="122" t="s">
        <v>2158</v>
      </c>
      <c r="D856" s="122" t="s">
        <v>2143</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1992</v>
      </c>
      <c r="B857" s="122">
        <v>1</v>
      </c>
      <c r="C857" s="122" t="s">
        <v>2158</v>
      </c>
      <c r="D857" s="122" t="s">
        <v>2110</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1992</v>
      </c>
      <c r="B858" s="122">
        <v>1</v>
      </c>
      <c r="C858" s="122" t="s">
        <v>2158</v>
      </c>
      <c r="D858" s="122" t="s">
        <v>2111</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1992</v>
      </c>
      <c r="B859" s="122">
        <v>1</v>
      </c>
      <c r="C859" s="122" t="s">
        <v>2158</v>
      </c>
      <c r="D859" s="122" t="s">
        <v>2112</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1992</v>
      </c>
      <c r="B860" s="122">
        <v>1</v>
      </c>
      <c r="C860" s="122" t="s">
        <v>2158</v>
      </c>
      <c r="D860" s="122" t="s">
        <v>2113</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1992</v>
      </c>
      <c r="B861" s="122">
        <v>1</v>
      </c>
      <c r="C861" s="122" t="s">
        <v>2158</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1992</v>
      </c>
      <c r="B862" s="122">
        <v>1</v>
      </c>
      <c r="C862" s="122" t="s">
        <v>2158</v>
      </c>
      <c r="D862" s="122" t="s">
        <v>2114</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1992</v>
      </c>
      <c r="B863" s="122">
        <v>1</v>
      </c>
      <c r="C863" s="122" t="s">
        <v>2158</v>
      </c>
      <c r="D863" s="122" t="s">
        <v>2115</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1992</v>
      </c>
      <c r="B864" s="122">
        <v>1</v>
      </c>
      <c r="C864" s="122" t="s">
        <v>2158</v>
      </c>
      <c r="D864" s="122" t="s">
        <v>2116</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1992</v>
      </c>
      <c r="B865" s="122">
        <v>1</v>
      </c>
      <c r="C865" s="122" t="s">
        <v>2158</v>
      </c>
      <c r="D865" s="122" t="s">
        <v>2117</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1992</v>
      </c>
      <c r="B866" s="122">
        <v>1</v>
      </c>
      <c r="C866" s="122" t="s">
        <v>2158</v>
      </c>
      <c r="D866" s="122" t="s">
        <v>2118</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1992</v>
      </c>
      <c r="B867" s="122">
        <v>1</v>
      </c>
      <c r="C867" s="122" t="s">
        <v>2158</v>
      </c>
      <c r="D867" s="122" t="s">
        <v>2119</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1992</v>
      </c>
      <c r="B868" s="122">
        <v>1</v>
      </c>
      <c r="C868" s="122" t="s">
        <v>2158</v>
      </c>
      <c r="D868" s="122" t="s">
        <v>2120</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1992</v>
      </c>
      <c r="B869" s="122">
        <v>1</v>
      </c>
      <c r="C869" s="122" t="s">
        <v>2158</v>
      </c>
      <c r="D869" s="122" t="s">
        <v>2121</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1992</v>
      </c>
      <c r="B870" s="122">
        <v>1</v>
      </c>
      <c r="C870" s="122" t="s">
        <v>2158</v>
      </c>
      <c r="D870" s="122" t="s">
        <v>2122</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1992</v>
      </c>
      <c r="B871" s="122">
        <v>1</v>
      </c>
      <c r="C871" s="122" t="s">
        <v>2158</v>
      </c>
      <c r="D871" s="122" t="s">
        <v>2144</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1992</v>
      </c>
      <c r="B872" s="122">
        <v>1</v>
      </c>
      <c r="C872" s="122" t="s">
        <v>2158</v>
      </c>
      <c r="D872" s="122" t="s">
        <v>2123</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1992</v>
      </c>
      <c r="B873" s="122">
        <v>1</v>
      </c>
      <c r="C873" s="122" t="s">
        <v>2158</v>
      </c>
      <c r="D873" s="122" t="s">
        <v>2124</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1992</v>
      </c>
      <c r="B874" s="122">
        <v>1</v>
      </c>
      <c r="C874" s="122" t="s">
        <v>2158</v>
      </c>
      <c r="D874" s="122" t="s">
        <v>2125</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1992</v>
      </c>
      <c r="B875" s="122">
        <v>1</v>
      </c>
      <c r="C875" s="122" t="s">
        <v>2158</v>
      </c>
      <c r="D875" s="122" t="s">
        <v>2126</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1992</v>
      </c>
      <c r="B876" s="122">
        <v>1</v>
      </c>
      <c r="C876" s="122" t="s">
        <v>2158</v>
      </c>
      <c r="D876" s="122" t="s">
        <v>2127</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1992</v>
      </c>
      <c r="B877" s="122">
        <v>1</v>
      </c>
      <c r="C877" s="122" t="s">
        <v>2158</v>
      </c>
      <c r="D877" s="122" t="s">
        <v>2145</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1992</v>
      </c>
      <c r="B878" s="122">
        <v>1</v>
      </c>
      <c r="C878" s="122" t="s">
        <v>2158</v>
      </c>
      <c r="D878" s="122" t="s">
        <v>2128</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1992</v>
      </c>
      <c r="B879" s="122">
        <v>1</v>
      </c>
      <c r="C879" s="122" t="s">
        <v>2158</v>
      </c>
      <c r="D879" s="122" t="s">
        <v>2129</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1992</v>
      </c>
      <c r="B880" s="122">
        <v>1</v>
      </c>
      <c r="C880" s="122" t="s">
        <v>2158</v>
      </c>
      <c r="D880" s="122" t="s">
        <v>2146</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1992</v>
      </c>
      <c r="B881" s="122">
        <v>1</v>
      </c>
      <c r="C881" s="122" t="s">
        <v>2158</v>
      </c>
      <c r="D881" s="122" t="s">
        <v>2130</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1992</v>
      </c>
      <c r="B882" s="122">
        <v>1</v>
      </c>
      <c r="C882" s="122" t="s">
        <v>2158</v>
      </c>
      <c r="D882" s="122" t="s">
        <v>2131</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1992</v>
      </c>
      <c r="B883" s="122">
        <v>1</v>
      </c>
      <c r="C883" s="122" t="s">
        <v>2158</v>
      </c>
      <c r="D883" s="122" t="s">
        <v>2132</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1992</v>
      </c>
      <c r="B884" s="122">
        <v>1</v>
      </c>
      <c r="C884" s="122" t="s">
        <v>2158</v>
      </c>
      <c r="D884" s="122" t="s">
        <v>2133</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1992</v>
      </c>
      <c r="B885" s="122">
        <v>1</v>
      </c>
      <c r="C885" s="122" t="s">
        <v>2158</v>
      </c>
      <c r="D885" s="122" t="s">
        <v>2134</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1974</v>
      </c>
      <c r="B886" s="122">
        <v>1</v>
      </c>
      <c r="C886" s="122" t="s">
        <v>2159</v>
      </c>
      <c r="D886" s="122" t="s">
        <v>2086</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1974</v>
      </c>
      <c r="B887" s="122">
        <v>1</v>
      </c>
      <c r="C887" s="122" t="s">
        <v>2159</v>
      </c>
      <c r="D887" s="122" t="s">
        <v>2087</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1974</v>
      </c>
      <c r="B888" s="122">
        <v>1</v>
      </c>
      <c r="C888" s="122" t="s">
        <v>2159</v>
      </c>
      <c r="D888" s="122" t="s">
        <v>2088</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1974</v>
      </c>
      <c r="B889" s="122">
        <v>1</v>
      </c>
      <c r="C889" s="122" t="s">
        <v>2159</v>
      </c>
      <c r="D889" s="122" t="s">
        <v>2141</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1974</v>
      </c>
      <c r="B890" s="122">
        <v>1</v>
      </c>
      <c r="C890" s="122" t="s">
        <v>2159</v>
      </c>
      <c r="D890" s="122" t="s">
        <v>2089</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1974</v>
      </c>
      <c r="B891" s="122">
        <v>1</v>
      </c>
      <c r="C891" s="122" t="s">
        <v>2159</v>
      </c>
      <c r="D891" s="122" t="s">
        <v>2090</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1974</v>
      </c>
      <c r="B892" s="122">
        <v>1</v>
      </c>
      <c r="C892" s="122" t="s">
        <v>2159</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1974</v>
      </c>
      <c r="B893" s="122">
        <v>1</v>
      </c>
      <c r="C893" s="122" t="s">
        <v>2159</v>
      </c>
      <c r="D893" s="122" t="s">
        <v>2091</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1974</v>
      </c>
      <c r="B894" s="122">
        <v>1</v>
      </c>
      <c r="C894" s="122" t="s">
        <v>2159</v>
      </c>
      <c r="D894" s="122" t="s">
        <v>2092</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1974</v>
      </c>
      <c r="B895" s="122">
        <v>1</v>
      </c>
      <c r="C895" s="122" t="s">
        <v>2159</v>
      </c>
      <c r="D895" s="122" t="s">
        <v>2093</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1974</v>
      </c>
      <c r="B896" s="122">
        <v>1</v>
      </c>
      <c r="C896" s="122" t="s">
        <v>2159</v>
      </c>
      <c r="D896" s="122" t="s">
        <v>2094</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1974</v>
      </c>
      <c r="B897" s="122">
        <v>1</v>
      </c>
      <c r="C897" s="122" t="s">
        <v>2159</v>
      </c>
      <c r="D897" s="122" t="s">
        <v>2095</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1974</v>
      </c>
      <c r="B898" s="122">
        <v>1</v>
      </c>
      <c r="C898" s="122" t="s">
        <v>2159</v>
      </c>
      <c r="D898" s="122" t="s">
        <v>2142</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1974</v>
      </c>
      <c r="B899" s="122">
        <v>1</v>
      </c>
      <c r="C899" s="122" t="s">
        <v>2159</v>
      </c>
      <c r="D899" s="122" t="s">
        <v>2096</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1974</v>
      </c>
      <c r="B900" s="122">
        <v>1</v>
      </c>
      <c r="C900" s="122" t="s">
        <v>2159</v>
      </c>
      <c r="D900" s="122" t="s">
        <v>2097</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1974</v>
      </c>
      <c r="B901" s="122">
        <v>1</v>
      </c>
      <c r="C901" s="122" t="s">
        <v>2159</v>
      </c>
      <c r="D901" s="122" t="s">
        <v>2098</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1974</v>
      </c>
      <c r="B902" s="122">
        <v>1</v>
      </c>
      <c r="C902" s="122" t="s">
        <v>2159</v>
      </c>
      <c r="D902" s="122" t="s">
        <v>2099</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1974</v>
      </c>
      <c r="B903" s="122">
        <v>1</v>
      </c>
      <c r="C903" s="122" t="s">
        <v>2159</v>
      </c>
      <c r="D903" s="122" t="s">
        <v>2100</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1974</v>
      </c>
      <c r="B904" s="122">
        <v>1</v>
      </c>
      <c r="C904" s="122" t="s">
        <v>2159</v>
      </c>
      <c r="D904" s="122" t="s">
        <v>2101</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1974</v>
      </c>
      <c r="B905" s="122">
        <v>1</v>
      </c>
      <c r="C905" s="122" t="s">
        <v>2159</v>
      </c>
      <c r="D905" s="122" t="s">
        <v>2102</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1974</v>
      </c>
      <c r="B906" s="122">
        <v>1</v>
      </c>
      <c r="C906" s="122" t="s">
        <v>2159</v>
      </c>
      <c r="D906" s="122" t="s">
        <v>2103</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1974</v>
      </c>
      <c r="B907" s="122">
        <v>1</v>
      </c>
      <c r="C907" s="122" t="s">
        <v>2159</v>
      </c>
      <c r="D907" s="122" t="s">
        <v>2104</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1974</v>
      </c>
      <c r="B908" s="122">
        <v>1</v>
      </c>
      <c r="C908" s="122" t="s">
        <v>2159</v>
      </c>
      <c r="D908" s="122" t="s">
        <v>2105</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1974</v>
      </c>
      <c r="B909" s="122">
        <v>1</v>
      </c>
      <c r="C909" s="122" t="s">
        <v>2159</v>
      </c>
      <c r="D909" s="122" t="s">
        <v>2106</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1974</v>
      </c>
      <c r="B910" s="122">
        <v>1</v>
      </c>
      <c r="C910" s="122" t="s">
        <v>2159</v>
      </c>
      <c r="D910" s="122" t="s">
        <v>2107</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1974</v>
      </c>
      <c r="B911" s="122">
        <v>1</v>
      </c>
      <c r="C911" s="122" t="s">
        <v>2159</v>
      </c>
      <c r="D911" s="122" t="s">
        <v>2108</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1974</v>
      </c>
      <c r="B912" s="122">
        <v>1</v>
      </c>
      <c r="C912" s="122" t="s">
        <v>2159</v>
      </c>
      <c r="D912" s="122" t="s">
        <v>2109</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1974</v>
      </c>
      <c r="B913" s="122">
        <v>1</v>
      </c>
      <c r="C913" s="122" t="s">
        <v>2159</v>
      </c>
      <c r="D913" s="122" t="s">
        <v>2143</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1974</v>
      </c>
      <c r="B914" s="122">
        <v>1</v>
      </c>
      <c r="C914" s="122" t="s">
        <v>2159</v>
      </c>
      <c r="D914" s="122" t="s">
        <v>2110</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1974</v>
      </c>
      <c r="B915" s="122">
        <v>1</v>
      </c>
      <c r="C915" s="122" t="s">
        <v>2159</v>
      </c>
      <c r="D915" s="122" t="s">
        <v>2111</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1974</v>
      </c>
      <c r="B916" s="122">
        <v>1</v>
      </c>
      <c r="C916" s="122" t="s">
        <v>2159</v>
      </c>
      <c r="D916" s="122" t="s">
        <v>2112</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1974</v>
      </c>
      <c r="B917" s="122">
        <v>1</v>
      </c>
      <c r="C917" s="122" t="s">
        <v>2159</v>
      </c>
      <c r="D917" s="122" t="s">
        <v>2113</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1974</v>
      </c>
      <c r="B918" s="122">
        <v>1</v>
      </c>
      <c r="C918" s="122" t="s">
        <v>2159</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1974</v>
      </c>
      <c r="B919" s="122">
        <v>1</v>
      </c>
      <c r="C919" s="122" t="s">
        <v>2159</v>
      </c>
      <c r="D919" s="122" t="s">
        <v>2114</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1974</v>
      </c>
      <c r="B920" s="122">
        <v>1</v>
      </c>
      <c r="C920" s="122" t="s">
        <v>2159</v>
      </c>
      <c r="D920" s="122" t="s">
        <v>2115</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1974</v>
      </c>
      <c r="B921" s="122">
        <v>1</v>
      </c>
      <c r="C921" s="122" t="s">
        <v>2159</v>
      </c>
      <c r="D921" s="122" t="s">
        <v>2116</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1974</v>
      </c>
      <c r="B922" s="122">
        <v>1</v>
      </c>
      <c r="C922" s="122" t="s">
        <v>2159</v>
      </c>
      <c r="D922" s="122" t="s">
        <v>2117</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1974</v>
      </c>
      <c r="B923" s="122">
        <v>1</v>
      </c>
      <c r="C923" s="122" t="s">
        <v>2159</v>
      </c>
      <c r="D923" s="122" t="s">
        <v>2118</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1974</v>
      </c>
      <c r="B924" s="122">
        <v>1</v>
      </c>
      <c r="C924" s="122" t="s">
        <v>2159</v>
      </c>
      <c r="D924" s="122" t="s">
        <v>2119</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1974</v>
      </c>
      <c r="B925" s="122">
        <v>1</v>
      </c>
      <c r="C925" s="122" t="s">
        <v>2159</v>
      </c>
      <c r="D925" s="122" t="s">
        <v>2120</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1974</v>
      </c>
      <c r="B926" s="122">
        <v>1</v>
      </c>
      <c r="C926" s="122" t="s">
        <v>2159</v>
      </c>
      <c r="D926" s="122" t="s">
        <v>2121</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1974</v>
      </c>
      <c r="B927" s="122">
        <v>1</v>
      </c>
      <c r="C927" s="122" t="s">
        <v>2159</v>
      </c>
      <c r="D927" s="122" t="s">
        <v>2122</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1974</v>
      </c>
      <c r="B928" s="122">
        <v>1</v>
      </c>
      <c r="C928" s="122" t="s">
        <v>2159</v>
      </c>
      <c r="D928" s="122" t="s">
        <v>2144</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1974</v>
      </c>
      <c r="B929" s="122">
        <v>1</v>
      </c>
      <c r="C929" s="122" t="s">
        <v>2159</v>
      </c>
      <c r="D929" s="122" t="s">
        <v>2123</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1974</v>
      </c>
      <c r="B930" s="122">
        <v>1</v>
      </c>
      <c r="C930" s="122" t="s">
        <v>2159</v>
      </c>
      <c r="D930" s="122" t="s">
        <v>2124</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1974</v>
      </c>
      <c r="B931" s="122">
        <v>1</v>
      </c>
      <c r="C931" s="122" t="s">
        <v>2159</v>
      </c>
      <c r="D931" s="122" t="s">
        <v>2125</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1974</v>
      </c>
      <c r="B932" s="122">
        <v>1</v>
      </c>
      <c r="C932" s="122" t="s">
        <v>2159</v>
      </c>
      <c r="D932" s="122" t="s">
        <v>2126</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1974</v>
      </c>
      <c r="B933" s="122">
        <v>1</v>
      </c>
      <c r="C933" s="122" t="s">
        <v>2159</v>
      </c>
      <c r="D933" s="122" t="s">
        <v>2127</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1974</v>
      </c>
      <c r="B934" s="122">
        <v>1</v>
      </c>
      <c r="C934" s="122" t="s">
        <v>2159</v>
      </c>
      <c r="D934" s="122" t="s">
        <v>2145</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1974</v>
      </c>
      <c r="B935" s="122">
        <v>1</v>
      </c>
      <c r="C935" s="122" t="s">
        <v>2159</v>
      </c>
      <c r="D935" s="122" t="s">
        <v>2128</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1974</v>
      </c>
      <c r="B936" s="122">
        <v>1</v>
      </c>
      <c r="C936" s="122" t="s">
        <v>2159</v>
      </c>
      <c r="D936" s="122" t="s">
        <v>2129</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1974</v>
      </c>
      <c r="B937" s="122">
        <v>1</v>
      </c>
      <c r="C937" s="122" t="s">
        <v>2159</v>
      </c>
      <c r="D937" s="122" t="s">
        <v>2146</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1974</v>
      </c>
      <c r="B938" s="122">
        <v>1</v>
      </c>
      <c r="C938" s="122" t="s">
        <v>2159</v>
      </c>
      <c r="D938" s="122" t="s">
        <v>2130</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1974</v>
      </c>
      <c r="B939" s="122">
        <v>1</v>
      </c>
      <c r="C939" s="122" t="s">
        <v>2159</v>
      </c>
      <c r="D939" s="122" t="s">
        <v>2131</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1974</v>
      </c>
      <c r="B940" s="122">
        <v>1</v>
      </c>
      <c r="C940" s="122" t="s">
        <v>2159</v>
      </c>
      <c r="D940" s="122" t="s">
        <v>2132</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1974</v>
      </c>
      <c r="B941" s="122">
        <v>1</v>
      </c>
      <c r="C941" s="122" t="s">
        <v>2159</v>
      </c>
      <c r="D941" s="122" t="s">
        <v>2133</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1974</v>
      </c>
      <c r="B942" s="122">
        <v>1</v>
      </c>
      <c r="C942" s="122" t="s">
        <v>2159</v>
      </c>
      <c r="D942" s="122" t="s">
        <v>2134</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1981</v>
      </c>
      <c r="B943" s="122">
        <v>1</v>
      </c>
      <c r="C943" s="122" t="s">
        <v>2160</v>
      </c>
      <c r="D943" s="122" t="s">
        <v>2086</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1981</v>
      </c>
      <c r="B944" s="122">
        <v>1</v>
      </c>
      <c r="C944" s="122" t="s">
        <v>2160</v>
      </c>
      <c r="D944" s="122" t="s">
        <v>2087</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1981</v>
      </c>
      <c r="B945" s="122">
        <v>1</v>
      </c>
      <c r="C945" s="122" t="s">
        <v>2160</v>
      </c>
      <c r="D945" s="122" t="s">
        <v>2088</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1981</v>
      </c>
      <c r="B946" s="122">
        <v>1</v>
      </c>
      <c r="C946" s="122" t="s">
        <v>2160</v>
      </c>
      <c r="D946" s="122" t="s">
        <v>2141</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1981</v>
      </c>
      <c r="B947" s="122">
        <v>1</v>
      </c>
      <c r="C947" s="122" t="s">
        <v>2160</v>
      </c>
      <c r="D947" s="122" t="s">
        <v>2089</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1981</v>
      </c>
      <c r="B948" s="122">
        <v>1</v>
      </c>
      <c r="C948" s="122" t="s">
        <v>2160</v>
      </c>
      <c r="D948" s="122" t="s">
        <v>2090</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1981</v>
      </c>
      <c r="B949" s="122">
        <v>1</v>
      </c>
      <c r="C949" s="122" t="s">
        <v>2160</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1981</v>
      </c>
      <c r="B950" s="122">
        <v>1</v>
      </c>
      <c r="C950" s="122" t="s">
        <v>2160</v>
      </c>
      <c r="D950" s="122" t="s">
        <v>2091</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1981</v>
      </c>
      <c r="B951" s="122">
        <v>1</v>
      </c>
      <c r="C951" s="122" t="s">
        <v>2160</v>
      </c>
      <c r="D951" s="122" t="s">
        <v>2092</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1981</v>
      </c>
      <c r="B952" s="122">
        <v>1</v>
      </c>
      <c r="C952" s="122" t="s">
        <v>2160</v>
      </c>
      <c r="D952" s="122" t="s">
        <v>2093</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1981</v>
      </c>
      <c r="B953" s="122">
        <v>1</v>
      </c>
      <c r="C953" s="122" t="s">
        <v>2160</v>
      </c>
      <c r="D953" s="122" t="s">
        <v>2094</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1981</v>
      </c>
      <c r="B954" s="122">
        <v>1</v>
      </c>
      <c r="C954" s="122" t="s">
        <v>2160</v>
      </c>
      <c r="D954" s="122" t="s">
        <v>2095</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1981</v>
      </c>
      <c r="B955" s="122">
        <v>1</v>
      </c>
      <c r="C955" s="122" t="s">
        <v>2160</v>
      </c>
      <c r="D955" s="122" t="s">
        <v>2142</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1981</v>
      </c>
      <c r="B956" s="122">
        <v>1</v>
      </c>
      <c r="C956" s="122" t="s">
        <v>2160</v>
      </c>
      <c r="D956" s="122" t="s">
        <v>2096</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1981</v>
      </c>
      <c r="B957" s="122">
        <v>1</v>
      </c>
      <c r="C957" s="122" t="s">
        <v>2160</v>
      </c>
      <c r="D957" s="122" t="s">
        <v>2097</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1981</v>
      </c>
      <c r="B958" s="122">
        <v>1</v>
      </c>
      <c r="C958" s="122" t="s">
        <v>2160</v>
      </c>
      <c r="D958" s="122" t="s">
        <v>2098</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1981</v>
      </c>
      <c r="B959" s="122">
        <v>1</v>
      </c>
      <c r="C959" s="122" t="s">
        <v>2160</v>
      </c>
      <c r="D959" s="122" t="s">
        <v>2099</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1981</v>
      </c>
      <c r="B960" s="122">
        <v>1</v>
      </c>
      <c r="C960" s="122" t="s">
        <v>2160</v>
      </c>
      <c r="D960" s="122" t="s">
        <v>2100</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1981</v>
      </c>
      <c r="B961" s="122">
        <v>1</v>
      </c>
      <c r="C961" s="122" t="s">
        <v>2160</v>
      </c>
      <c r="D961" s="122" t="s">
        <v>2101</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1981</v>
      </c>
      <c r="B962" s="122">
        <v>1</v>
      </c>
      <c r="C962" s="122" t="s">
        <v>2160</v>
      </c>
      <c r="D962" s="122" t="s">
        <v>2102</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1981</v>
      </c>
      <c r="B963" s="122">
        <v>1</v>
      </c>
      <c r="C963" s="122" t="s">
        <v>2160</v>
      </c>
      <c r="D963" s="122" t="s">
        <v>2103</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1981</v>
      </c>
      <c r="B964" s="122">
        <v>1</v>
      </c>
      <c r="C964" s="122" t="s">
        <v>2160</v>
      </c>
      <c r="D964" s="122" t="s">
        <v>2104</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1981</v>
      </c>
      <c r="B965" s="122">
        <v>1</v>
      </c>
      <c r="C965" s="122" t="s">
        <v>2160</v>
      </c>
      <c r="D965" s="122" t="s">
        <v>2105</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1981</v>
      </c>
      <c r="B966" s="122">
        <v>1</v>
      </c>
      <c r="C966" s="122" t="s">
        <v>2160</v>
      </c>
      <c r="D966" s="122" t="s">
        <v>2106</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1981</v>
      </c>
      <c r="B967" s="122">
        <v>1</v>
      </c>
      <c r="C967" s="122" t="s">
        <v>2160</v>
      </c>
      <c r="D967" s="122" t="s">
        <v>2107</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1981</v>
      </c>
      <c r="B968" s="122">
        <v>1</v>
      </c>
      <c r="C968" s="122" t="s">
        <v>2160</v>
      </c>
      <c r="D968" s="122" t="s">
        <v>2108</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1981</v>
      </c>
      <c r="B969" s="122">
        <v>1</v>
      </c>
      <c r="C969" s="122" t="s">
        <v>2160</v>
      </c>
      <c r="D969" s="122" t="s">
        <v>2109</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1981</v>
      </c>
      <c r="B970" s="122">
        <v>1</v>
      </c>
      <c r="C970" s="122" t="s">
        <v>2160</v>
      </c>
      <c r="D970" s="122" t="s">
        <v>2143</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1981</v>
      </c>
      <c r="B971" s="122">
        <v>1</v>
      </c>
      <c r="C971" s="122" t="s">
        <v>2160</v>
      </c>
      <c r="D971" s="122" t="s">
        <v>2110</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1981</v>
      </c>
      <c r="B972" s="122">
        <v>1</v>
      </c>
      <c r="C972" s="122" t="s">
        <v>2160</v>
      </c>
      <c r="D972" s="122" t="s">
        <v>2111</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1981</v>
      </c>
      <c r="B973" s="122">
        <v>1</v>
      </c>
      <c r="C973" s="122" t="s">
        <v>2160</v>
      </c>
      <c r="D973" s="122" t="s">
        <v>2112</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1981</v>
      </c>
      <c r="B974" s="122">
        <v>1</v>
      </c>
      <c r="C974" s="122" t="s">
        <v>2160</v>
      </c>
      <c r="D974" s="122" t="s">
        <v>2113</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1981</v>
      </c>
      <c r="B975" s="122">
        <v>1</v>
      </c>
      <c r="C975" s="122" t="s">
        <v>2160</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1981</v>
      </c>
      <c r="B976" s="122">
        <v>1</v>
      </c>
      <c r="C976" s="122" t="s">
        <v>2160</v>
      </c>
      <c r="D976" s="122" t="s">
        <v>2114</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1981</v>
      </c>
      <c r="B977" s="122">
        <v>1</v>
      </c>
      <c r="C977" s="122" t="s">
        <v>2160</v>
      </c>
      <c r="D977" s="122" t="s">
        <v>2115</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1981</v>
      </c>
      <c r="B978" s="122">
        <v>1</v>
      </c>
      <c r="C978" s="122" t="s">
        <v>2160</v>
      </c>
      <c r="D978" s="122" t="s">
        <v>2116</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1981</v>
      </c>
      <c r="B979" s="122">
        <v>1</v>
      </c>
      <c r="C979" s="122" t="s">
        <v>2160</v>
      </c>
      <c r="D979" s="122" t="s">
        <v>2117</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1981</v>
      </c>
      <c r="B980" s="122">
        <v>1</v>
      </c>
      <c r="C980" s="122" t="s">
        <v>2160</v>
      </c>
      <c r="D980" s="122" t="s">
        <v>2118</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1981</v>
      </c>
      <c r="B981" s="122">
        <v>1</v>
      </c>
      <c r="C981" s="122" t="s">
        <v>2160</v>
      </c>
      <c r="D981" s="122" t="s">
        <v>2119</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1981</v>
      </c>
      <c r="B982" s="122">
        <v>1</v>
      </c>
      <c r="C982" s="122" t="s">
        <v>2160</v>
      </c>
      <c r="D982" s="122" t="s">
        <v>2120</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1981</v>
      </c>
      <c r="B983" s="122">
        <v>1</v>
      </c>
      <c r="C983" s="122" t="s">
        <v>2160</v>
      </c>
      <c r="D983" s="122" t="s">
        <v>2121</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1981</v>
      </c>
      <c r="B984" s="122">
        <v>1</v>
      </c>
      <c r="C984" s="122" t="s">
        <v>2160</v>
      </c>
      <c r="D984" s="122" t="s">
        <v>2122</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1981</v>
      </c>
      <c r="B985" s="122">
        <v>1</v>
      </c>
      <c r="C985" s="122" t="s">
        <v>2160</v>
      </c>
      <c r="D985" s="122" t="s">
        <v>2144</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1981</v>
      </c>
      <c r="B986" s="122">
        <v>1</v>
      </c>
      <c r="C986" s="122" t="s">
        <v>2160</v>
      </c>
      <c r="D986" s="122" t="s">
        <v>2123</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1981</v>
      </c>
      <c r="B987" s="122">
        <v>1</v>
      </c>
      <c r="C987" s="122" t="s">
        <v>2160</v>
      </c>
      <c r="D987" s="122" t="s">
        <v>2124</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1981</v>
      </c>
      <c r="B988" s="122">
        <v>1</v>
      </c>
      <c r="C988" s="122" t="s">
        <v>2160</v>
      </c>
      <c r="D988" s="122" t="s">
        <v>2125</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1981</v>
      </c>
      <c r="B989" s="122">
        <v>1</v>
      </c>
      <c r="C989" s="122" t="s">
        <v>2160</v>
      </c>
      <c r="D989" s="122" t="s">
        <v>2126</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1981</v>
      </c>
      <c r="B990" s="122">
        <v>1</v>
      </c>
      <c r="C990" s="122" t="s">
        <v>2160</v>
      </c>
      <c r="D990" s="122" t="s">
        <v>2127</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1981</v>
      </c>
      <c r="B991" s="122">
        <v>1</v>
      </c>
      <c r="C991" s="122" t="s">
        <v>2160</v>
      </c>
      <c r="D991" s="122" t="s">
        <v>2145</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1981</v>
      </c>
      <c r="B992" s="122">
        <v>1</v>
      </c>
      <c r="C992" s="122" t="s">
        <v>2160</v>
      </c>
      <c r="D992" s="122" t="s">
        <v>2128</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1981</v>
      </c>
      <c r="B993" s="122">
        <v>1</v>
      </c>
      <c r="C993" s="122" t="s">
        <v>2160</v>
      </c>
      <c r="D993" s="122" t="s">
        <v>2129</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1981</v>
      </c>
      <c r="B994" s="122">
        <v>1</v>
      </c>
      <c r="C994" s="122" t="s">
        <v>2160</v>
      </c>
      <c r="D994" s="122" t="s">
        <v>2146</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1981</v>
      </c>
      <c r="B995" s="122">
        <v>1</v>
      </c>
      <c r="C995" s="122" t="s">
        <v>2160</v>
      </c>
      <c r="D995" s="122" t="s">
        <v>2130</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1981</v>
      </c>
      <c r="B996" s="122">
        <v>1</v>
      </c>
      <c r="C996" s="122" t="s">
        <v>2160</v>
      </c>
      <c r="D996" s="122" t="s">
        <v>2131</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1981</v>
      </c>
      <c r="B997" s="122">
        <v>1</v>
      </c>
      <c r="C997" s="122" t="s">
        <v>2160</v>
      </c>
      <c r="D997" s="122" t="s">
        <v>2132</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1981</v>
      </c>
      <c r="B998" s="122">
        <v>1</v>
      </c>
      <c r="C998" s="122" t="s">
        <v>2160</v>
      </c>
      <c r="D998" s="122" t="s">
        <v>2133</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1981</v>
      </c>
      <c r="B999" s="122">
        <v>1</v>
      </c>
      <c r="C999" s="122" t="s">
        <v>2160</v>
      </c>
      <c r="D999" s="122" t="s">
        <v>2134</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1991</v>
      </c>
      <c r="B1000" s="122">
        <v>1</v>
      </c>
      <c r="C1000" s="122" t="s">
        <v>2161</v>
      </c>
      <c r="D1000" s="122" t="s">
        <v>2086</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1991</v>
      </c>
      <c r="B1001" s="122">
        <v>1</v>
      </c>
      <c r="C1001" s="122" t="s">
        <v>2161</v>
      </c>
      <c r="D1001" s="122" t="s">
        <v>2087</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1991</v>
      </c>
      <c r="B1002" s="122">
        <v>1</v>
      </c>
      <c r="C1002" s="122" t="s">
        <v>2161</v>
      </c>
      <c r="D1002" s="122" t="s">
        <v>2088</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1991</v>
      </c>
      <c r="B1003" s="122">
        <v>1</v>
      </c>
      <c r="C1003" s="122" t="s">
        <v>2161</v>
      </c>
      <c r="D1003" s="122" t="s">
        <v>2141</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1991</v>
      </c>
      <c r="B1004" s="122">
        <v>1</v>
      </c>
      <c r="C1004" s="122" t="s">
        <v>2161</v>
      </c>
      <c r="D1004" s="122" t="s">
        <v>2089</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1991</v>
      </c>
      <c r="B1005" s="122">
        <v>1</v>
      </c>
      <c r="C1005" s="122" t="s">
        <v>2161</v>
      </c>
      <c r="D1005" s="122" t="s">
        <v>2090</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1991</v>
      </c>
      <c r="B1006" s="122">
        <v>1</v>
      </c>
      <c r="C1006" s="122" t="s">
        <v>2161</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1991</v>
      </c>
      <c r="B1007" s="122">
        <v>1</v>
      </c>
      <c r="C1007" s="122" t="s">
        <v>2161</v>
      </c>
      <c r="D1007" s="122" t="s">
        <v>2091</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1991</v>
      </c>
      <c r="B1008" s="122">
        <v>1</v>
      </c>
      <c r="C1008" s="122" t="s">
        <v>2161</v>
      </c>
      <c r="D1008" s="122" t="s">
        <v>2092</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1991</v>
      </c>
      <c r="B1009" s="122">
        <v>1</v>
      </c>
      <c r="C1009" s="122" t="s">
        <v>2161</v>
      </c>
      <c r="D1009" s="122" t="s">
        <v>2093</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1991</v>
      </c>
      <c r="B1010" s="122">
        <v>1</v>
      </c>
      <c r="C1010" s="122" t="s">
        <v>2161</v>
      </c>
      <c r="D1010" s="122" t="s">
        <v>2094</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1991</v>
      </c>
      <c r="B1011" s="122">
        <v>1</v>
      </c>
      <c r="C1011" s="122" t="s">
        <v>2161</v>
      </c>
      <c r="D1011" s="122" t="s">
        <v>2095</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1991</v>
      </c>
      <c r="B1012" s="122">
        <v>1</v>
      </c>
      <c r="C1012" s="122" t="s">
        <v>2161</v>
      </c>
      <c r="D1012" s="122" t="s">
        <v>2142</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1991</v>
      </c>
      <c r="B1013" s="122">
        <v>1</v>
      </c>
      <c r="C1013" s="122" t="s">
        <v>2161</v>
      </c>
      <c r="D1013" s="122" t="s">
        <v>2096</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1991</v>
      </c>
      <c r="B1014" s="122">
        <v>1</v>
      </c>
      <c r="C1014" s="122" t="s">
        <v>2161</v>
      </c>
      <c r="D1014" s="122" t="s">
        <v>2097</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1991</v>
      </c>
      <c r="B1015" s="122">
        <v>1</v>
      </c>
      <c r="C1015" s="122" t="s">
        <v>2161</v>
      </c>
      <c r="D1015" s="122" t="s">
        <v>2098</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1991</v>
      </c>
      <c r="B1016" s="122">
        <v>1</v>
      </c>
      <c r="C1016" s="122" t="s">
        <v>2161</v>
      </c>
      <c r="D1016" s="122" t="s">
        <v>2099</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1991</v>
      </c>
      <c r="B1017" s="122">
        <v>1</v>
      </c>
      <c r="C1017" s="122" t="s">
        <v>2161</v>
      </c>
      <c r="D1017" s="122" t="s">
        <v>2100</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1991</v>
      </c>
      <c r="B1018" s="122">
        <v>1</v>
      </c>
      <c r="C1018" s="122" t="s">
        <v>2161</v>
      </c>
      <c r="D1018" s="122" t="s">
        <v>2101</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1991</v>
      </c>
      <c r="B1019" s="122">
        <v>1</v>
      </c>
      <c r="C1019" s="122" t="s">
        <v>2161</v>
      </c>
      <c r="D1019" s="122" t="s">
        <v>2102</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1991</v>
      </c>
      <c r="B1020" s="122">
        <v>1</v>
      </c>
      <c r="C1020" s="122" t="s">
        <v>2161</v>
      </c>
      <c r="D1020" s="122" t="s">
        <v>2103</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1991</v>
      </c>
      <c r="B1021" s="122">
        <v>1</v>
      </c>
      <c r="C1021" s="122" t="s">
        <v>2161</v>
      </c>
      <c r="D1021" s="122" t="s">
        <v>2104</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1991</v>
      </c>
      <c r="B1022" s="122">
        <v>1</v>
      </c>
      <c r="C1022" s="122" t="s">
        <v>2161</v>
      </c>
      <c r="D1022" s="122" t="s">
        <v>2105</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1991</v>
      </c>
      <c r="B1023" s="122">
        <v>1</v>
      </c>
      <c r="C1023" s="122" t="s">
        <v>2161</v>
      </c>
      <c r="D1023" s="122" t="s">
        <v>2106</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1991</v>
      </c>
      <c r="B1024" s="122">
        <v>1</v>
      </c>
      <c r="C1024" s="122" t="s">
        <v>2161</v>
      </c>
      <c r="D1024" s="122" t="s">
        <v>2107</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1991</v>
      </c>
      <c r="B1025" s="122">
        <v>1</v>
      </c>
      <c r="C1025" s="122" t="s">
        <v>2161</v>
      </c>
      <c r="D1025" s="122" t="s">
        <v>2108</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1991</v>
      </c>
      <c r="B1026" s="122">
        <v>1</v>
      </c>
      <c r="C1026" s="122" t="s">
        <v>2161</v>
      </c>
      <c r="D1026" s="122" t="s">
        <v>2109</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1991</v>
      </c>
      <c r="B1027" s="122">
        <v>1</v>
      </c>
      <c r="C1027" s="122" t="s">
        <v>2161</v>
      </c>
      <c r="D1027" s="122" t="s">
        <v>2143</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1991</v>
      </c>
      <c r="B1028" s="122">
        <v>1</v>
      </c>
      <c r="C1028" s="122" t="s">
        <v>2161</v>
      </c>
      <c r="D1028" s="122" t="s">
        <v>2110</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1991</v>
      </c>
      <c r="B1029" s="122">
        <v>1</v>
      </c>
      <c r="C1029" s="122" t="s">
        <v>2161</v>
      </c>
      <c r="D1029" s="122" t="s">
        <v>2111</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1991</v>
      </c>
      <c r="B1030" s="122">
        <v>1</v>
      </c>
      <c r="C1030" s="122" t="s">
        <v>2161</v>
      </c>
      <c r="D1030" s="122" t="s">
        <v>2112</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1991</v>
      </c>
      <c r="B1031" s="122">
        <v>1</v>
      </c>
      <c r="C1031" s="122" t="s">
        <v>2161</v>
      </c>
      <c r="D1031" s="122" t="s">
        <v>2113</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1991</v>
      </c>
      <c r="B1032" s="122">
        <v>1</v>
      </c>
      <c r="C1032" s="122" t="s">
        <v>2161</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1991</v>
      </c>
      <c r="B1033" s="122">
        <v>1</v>
      </c>
      <c r="C1033" s="122" t="s">
        <v>2161</v>
      </c>
      <c r="D1033" s="122" t="s">
        <v>2114</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1991</v>
      </c>
      <c r="B1034" s="122">
        <v>1</v>
      </c>
      <c r="C1034" s="122" t="s">
        <v>2161</v>
      </c>
      <c r="D1034" s="122" t="s">
        <v>2115</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1991</v>
      </c>
      <c r="B1035" s="122">
        <v>1</v>
      </c>
      <c r="C1035" s="122" t="s">
        <v>2161</v>
      </c>
      <c r="D1035" s="122" t="s">
        <v>2116</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1991</v>
      </c>
      <c r="B1036" s="122">
        <v>1</v>
      </c>
      <c r="C1036" s="122" t="s">
        <v>2161</v>
      </c>
      <c r="D1036" s="122" t="s">
        <v>2117</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1991</v>
      </c>
      <c r="B1037" s="122">
        <v>1</v>
      </c>
      <c r="C1037" s="122" t="s">
        <v>2161</v>
      </c>
      <c r="D1037" s="122" t="s">
        <v>2118</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1991</v>
      </c>
      <c r="B1038" s="122">
        <v>1</v>
      </c>
      <c r="C1038" s="122" t="s">
        <v>2161</v>
      </c>
      <c r="D1038" s="122" t="s">
        <v>2119</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1991</v>
      </c>
      <c r="B1039" s="122">
        <v>1</v>
      </c>
      <c r="C1039" s="122" t="s">
        <v>2161</v>
      </c>
      <c r="D1039" s="122" t="s">
        <v>2120</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1991</v>
      </c>
      <c r="B1040" s="122">
        <v>1</v>
      </c>
      <c r="C1040" s="122" t="s">
        <v>2161</v>
      </c>
      <c r="D1040" s="122" t="s">
        <v>2121</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1991</v>
      </c>
      <c r="B1041" s="122">
        <v>1</v>
      </c>
      <c r="C1041" s="122" t="s">
        <v>2161</v>
      </c>
      <c r="D1041" s="122" t="s">
        <v>2122</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1991</v>
      </c>
      <c r="B1042" s="122">
        <v>1</v>
      </c>
      <c r="C1042" s="122" t="s">
        <v>2161</v>
      </c>
      <c r="D1042" s="122" t="s">
        <v>2144</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1991</v>
      </c>
      <c r="B1043" s="122">
        <v>1</v>
      </c>
      <c r="C1043" s="122" t="s">
        <v>2161</v>
      </c>
      <c r="D1043" s="122" t="s">
        <v>2123</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1991</v>
      </c>
      <c r="B1044" s="122">
        <v>1</v>
      </c>
      <c r="C1044" s="122" t="s">
        <v>2161</v>
      </c>
      <c r="D1044" s="122" t="s">
        <v>2124</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1991</v>
      </c>
      <c r="B1045" s="122">
        <v>1</v>
      </c>
      <c r="C1045" s="122" t="s">
        <v>2161</v>
      </c>
      <c r="D1045" s="122" t="s">
        <v>2125</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1991</v>
      </c>
      <c r="B1046" s="122">
        <v>1</v>
      </c>
      <c r="C1046" s="122" t="s">
        <v>2161</v>
      </c>
      <c r="D1046" s="122" t="s">
        <v>2126</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1991</v>
      </c>
      <c r="B1047" s="122">
        <v>1</v>
      </c>
      <c r="C1047" s="122" t="s">
        <v>2161</v>
      </c>
      <c r="D1047" s="122" t="s">
        <v>2127</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1991</v>
      </c>
      <c r="B1048" s="122">
        <v>1</v>
      </c>
      <c r="C1048" s="122" t="s">
        <v>2161</v>
      </c>
      <c r="D1048" s="122" t="s">
        <v>2145</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1991</v>
      </c>
      <c r="B1049" s="122">
        <v>1</v>
      </c>
      <c r="C1049" s="122" t="s">
        <v>2161</v>
      </c>
      <c r="D1049" s="122" t="s">
        <v>2128</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1991</v>
      </c>
      <c r="B1050" s="122">
        <v>1</v>
      </c>
      <c r="C1050" s="122" t="s">
        <v>2161</v>
      </c>
      <c r="D1050" s="122" t="s">
        <v>2129</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1991</v>
      </c>
      <c r="B1051" s="122">
        <v>1</v>
      </c>
      <c r="C1051" s="122" t="s">
        <v>2161</v>
      </c>
      <c r="D1051" s="122" t="s">
        <v>2146</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1991</v>
      </c>
      <c r="B1052" s="122">
        <v>1</v>
      </c>
      <c r="C1052" s="122" t="s">
        <v>2161</v>
      </c>
      <c r="D1052" s="122" t="s">
        <v>2130</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1991</v>
      </c>
      <c r="B1053" s="122">
        <v>1</v>
      </c>
      <c r="C1053" s="122" t="s">
        <v>2161</v>
      </c>
      <c r="D1053" s="122" t="s">
        <v>2131</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1991</v>
      </c>
      <c r="B1054" s="122">
        <v>1</v>
      </c>
      <c r="C1054" s="122" t="s">
        <v>2161</v>
      </c>
      <c r="D1054" s="122" t="s">
        <v>2132</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1991</v>
      </c>
      <c r="B1055" s="122">
        <v>1</v>
      </c>
      <c r="C1055" s="122" t="s">
        <v>2161</v>
      </c>
      <c r="D1055" s="122" t="s">
        <v>2133</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1991</v>
      </c>
      <c r="B1056" s="122">
        <v>1</v>
      </c>
      <c r="C1056" s="122" t="s">
        <v>2161</v>
      </c>
      <c r="D1056" s="122" t="s">
        <v>2134</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1979</v>
      </c>
      <c r="B1057" s="122">
        <v>1</v>
      </c>
      <c r="C1057" s="122" t="s">
        <v>2162</v>
      </c>
      <c r="D1057" s="122" t="s">
        <v>2086</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1979</v>
      </c>
      <c r="B1058" s="122">
        <v>1</v>
      </c>
      <c r="C1058" s="122" t="s">
        <v>2162</v>
      </c>
      <c r="D1058" s="122" t="s">
        <v>2087</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1979</v>
      </c>
      <c r="B1059" s="122">
        <v>1</v>
      </c>
      <c r="C1059" s="122" t="s">
        <v>2162</v>
      </c>
      <c r="D1059" s="122" t="s">
        <v>2088</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1979</v>
      </c>
      <c r="B1060" s="122">
        <v>1</v>
      </c>
      <c r="C1060" s="122" t="s">
        <v>2162</v>
      </c>
      <c r="D1060" s="122" t="s">
        <v>2141</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1979</v>
      </c>
      <c r="B1061" s="122">
        <v>1</v>
      </c>
      <c r="C1061" s="122" t="s">
        <v>2162</v>
      </c>
      <c r="D1061" s="122" t="s">
        <v>2089</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1979</v>
      </c>
      <c r="B1062" s="122">
        <v>1</v>
      </c>
      <c r="C1062" s="122" t="s">
        <v>2162</v>
      </c>
      <c r="D1062" s="122" t="s">
        <v>2090</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1979</v>
      </c>
      <c r="B1063" s="122">
        <v>1</v>
      </c>
      <c r="C1063" s="122" t="s">
        <v>2162</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1979</v>
      </c>
      <c r="B1064" s="122">
        <v>1</v>
      </c>
      <c r="C1064" s="122" t="s">
        <v>2162</v>
      </c>
      <c r="D1064" s="122" t="s">
        <v>2091</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1979</v>
      </c>
      <c r="B1065" s="122">
        <v>1</v>
      </c>
      <c r="C1065" s="122" t="s">
        <v>2162</v>
      </c>
      <c r="D1065" s="122" t="s">
        <v>2092</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1979</v>
      </c>
      <c r="B1066" s="122">
        <v>1</v>
      </c>
      <c r="C1066" s="122" t="s">
        <v>2162</v>
      </c>
      <c r="D1066" s="122" t="s">
        <v>2093</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1979</v>
      </c>
      <c r="B1067" s="122">
        <v>1</v>
      </c>
      <c r="C1067" s="122" t="s">
        <v>2162</v>
      </c>
      <c r="D1067" s="122" t="s">
        <v>2094</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1979</v>
      </c>
      <c r="B1068" s="122">
        <v>1</v>
      </c>
      <c r="C1068" s="122" t="s">
        <v>2162</v>
      </c>
      <c r="D1068" s="122" t="s">
        <v>2095</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1979</v>
      </c>
      <c r="B1069" s="122">
        <v>1</v>
      </c>
      <c r="C1069" s="122" t="s">
        <v>2162</v>
      </c>
      <c r="D1069" s="122" t="s">
        <v>2142</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1979</v>
      </c>
      <c r="B1070" s="122">
        <v>1</v>
      </c>
      <c r="C1070" s="122" t="s">
        <v>2162</v>
      </c>
      <c r="D1070" s="122" t="s">
        <v>2096</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1979</v>
      </c>
      <c r="B1071" s="122">
        <v>1</v>
      </c>
      <c r="C1071" s="122" t="s">
        <v>2162</v>
      </c>
      <c r="D1071" s="122" t="s">
        <v>2097</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1979</v>
      </c>
      <c r="B1072" s="122">
        <v>1</v>
      </c>
      <c r="C1072" s="122" t="s">
        <v>2162</v>
      </c>
      <c r="D1072" s="122" t="s">
        <v>2098</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1979</v>
      </c>
      <c r="B1073" s="122">
        <v>1</v>
      </c>
      <c r="C1073" s="122" t="s">
        <v>2162</v>
      </c>
      <c r="D1073" s="122" t="s">
        <v>2099</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1979</v>
      </c>
      <c r="B1074" s="122">
        <v>1</v>
      </c>
      <c r="C1074" s="122" t="s">
        <v>2162</v>
      </c>
      <c r="D1074" s="122" t="s">
        <v>2100</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1979</v>
      </c>
      <c r="B1075" s="122">
        <v>1</v>
      </c>
      <c r="C1075" s="122" t="s">
        <v>2162</v>
      </c>
      <c r="D1075" s="122" t="s">
        <v>2101</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1979</v>
      </c>
      <c r="B1076" s="122">
        <v>1</v>
      </c>
      <c r="C1076" s="122" t="s">
        <v>2162</v>
      </c>
      <c r="D1076" s="122" t="s">
        <v>2102</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1979</v>
      </c>
      <c r="B1077" s="122">
        <v>1</v>
      </c>
      <c r="C1077" s="122" t="s">
        <v>2162</v>
      </c>
      <c r="D1077" s="122" t="s">
        <v>2103</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1979</v>
      </c>
      <c r="B1078" s="122">
        <v>1</v>
      </c>
      <c r="C1078" s="122" t="s">
        <v>2162</v>
      </c>
      <c r="D1078" s="122" t="s">
        <v>2104</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1979</v>
      </c>
      <c r="B1079" s="122">
        <v>1</v>
      </c>
      <c r="C1079" s="122" t="s">
        <v>2162</v>
      </c>
      <c r="D1079" s="122" t="s">
        <v>2105</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1979</v>
      </c>
      <c r="B1080" s="122">
        <v>1</v>
      </c>
      <c r="C1080" s="122" t="s">
        <v>2162</v>
      </c>
      <c r="D1080" s="122" t="s">
        <v>2106</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1979</v>
      </c>
      <c r="B1081" s="122">
        <v>1</v>
      </c>
      <c r="C1081" s="122" t="s">
        <v>2162</v>
      </c>
      <c r="D1081" s="122" t="s">
        <v>2107</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1979</v>
      </c>
      <c r="B1082" s="122">
        <v>1</v>
      </c>
      <c r="C1082" s="122" t="s">
        <v>2162</v>
      </c>
      <c r="D1082" s="122" t="s">
        <v>2108</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1979</v>
      </c>
      <c r="B1083" s="122">
        <v>1</v>
      </c>
      <c r="C1083" s="122" t="s">
        <v>2162</v>
      </c>
      <c r="D1083" s="122" t="s">
        <v>2109</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1979</v>
      </c>
      <c r="B1084" s="122">
        <v>1</v>
      </c>
      <c r="C1084" s="122" t="s">
        <v>2162</v>
      </c>
      <c r="D1084" s="122" t="s">
        <v>2143</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1979</v>
      </c>
      <c r="B1085" s="122">
        <v>1</v>
      </c>
      <c r="C1085" s="122" t="s">
        <v>2162</v>
      </c>
      <c r="D1085" s="122" t="s">
        <v>2110</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1979</v>
      </c>
      <c r="B1086" s="122">
        <v>1</v>
      </c>
      <c r="C1086" s="122" t="s">
        <v>2162</v>
      </c>
      <c r="D1086" s="122" t="s">
        <v>2111</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1979</v>
      </c>
      <c r="B1087" s="122">
        <v>1</v>
      </c>
      <c r="C1087" s="122" t="s">
        <v>2162</v>
      </c>
      <c r="D1087" s="122" t="s">
        <v>2112</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1979</v>
      </c>
      <c r="B1088" s="122">
        <v>1</v>
      </c>
      <c r="C1088" s="122" t="s">
        <v>2162</v>
      </c>
      <c r="D1088" s="122" t="s">
        <v>2113</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1979</v>
      </c>
      <c r="B1089" s="122">
        <v>1</v>
      </c>
      <c r="C1089" s="122" t="s">
        <v>2162</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1979</v>
      </c>
      <c r="B1090" s="122">
        <v>1</v>
      </c>
      <c r="C1090" s="122" t="s">
        <v>2162</v>
      </c>
      <c r="D1090" s="122" t="s">
        <v>2114</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1979</v>
      </c>
      <c r="B1091" s="122">
        <v>1</v>
      </c>
      <c r="C1091" s="122" t="s">
        <v>2162</v>
      </c>
      <c r="D1091" s="122" t="s">
        <v>2115</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1979</v>
      </c>
      <c r="B1092" s="122">
        <v>1</v>
      </c>
      <c r="C1092" s="122" t="s">
        <v>2162</v>
      </c>
      <c r="D1092" s="122" t="s">
        <v>2116</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1979</v>
      </c>
      <c r="B1093" s="122">
        <v>1</v>
      </c>
      <c r="C1093" s="122" t="s">
        <v>2162</v>
      </c>
      <c r="D1093" s="122" t="s">
        <v>2117</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1979</v>
      </c>
      <c r="B1094" s="122">
        <v>1</v>
      </c>
      <c r="C1094" s="122" t="s">
        <v>2162</v>
      </c>
      <c r="D1094" s="122" t="s">
        <v>2118</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1979</v>
      </c>
      <c r="B1095" s="122">
        <v>1</v>
      </c>
      <c r="C1095" s="122" t="s">
        <v>2162</v>
      </c>
      <c r="D1095" s="122" t="s">
        <v>2119</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1979</v>
      </c>
      <c r="B1096" s="122">
        <v>1</v>
      </c>
      <c r="C1096" s="122" t="s">
        <v>2162</v>
      </c>
      <c r="D1096" s="122" t="s">
        <v>2120</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1979</v>
      </c>
      <c r="B1097" s="122">
        <v>1</v>
      </c>
      <c r="C1097" s="122" t="s">
        <v>2162</v>
      </c>
      <c r="D1097" s="122" t="s">
        <v>2121</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1979</v>
      </c>
      <c r="B1098" s="122">
        <v>1</v>
      </c>
      <c r="C1098" s="122" t="s">
        <v>2162</v>
      </c>
      <c r="D1098" s="122" t="s">
        <v>2122</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1979</v>
      </c>
      <c r="B1099" s="122">
        <v>1</v>
      </c>
      <c r="C1099" s="122" t="s">
        <v>2162</v>
      </c>
      <c r="D1099" s="122" t="s">
        <v>2144</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1979</v>
      </c>
      <c r="B1100" s="122">
        <v>1</v>
      </c>
      <c r="C1100" s="122" t="s">
        <v>2162</v>
      </c>
      <c r="D1100" s="122" t="s">
        <v>2123</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1979</v>
      </c>
      <c r="B1101" s="122">
        <v>1</v>
      </c>
      <c r="C1101" s="122" t="s">
        <v>2162</v>
      </c>
      <c r="D1101" s="122" t="s">
        <v>2124</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1979</v>
      </c>
      <c r="B1102" s="122">
        <v>1</v>
      </c>
      <c r="C1102" s="122" t="s">
        <v>2162</v>
      </c>
      <c r="D1102" s="122" t="s">
        <v>2125</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1979</v>
      </c>
      <c r="B1103" s="122">
        <v>1</v>
      </c>
      <c r="C1103" s="122" t="s">
        <v>2162</v>
      </c>
      <c r="D1103" s="122" t="s">
        <v>2126</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1979</v>
      </c>
      <c r="B1104" s="122">
        <v>1</v>
      </c>
      <c r="C1104" s="122" t="s">
        <v>2162</v>
      </c>
      <c r="D1104" s="122" t="s">
        <v>2127</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1979</v>
      </c>
      <c r="B1105" s="122">
        <v>1</v>
      </c>
      <c r="C1105" s="122" t="s">
        <v>2162</v>
      </c>
      <c r="D1105" s="122" t="s">
        <v>2145</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1979</v>
      </c>
      <c r="B1106" s="122">
        <v>1</v>
      </c>
      <c r="C1106" s="122" t="s">
        <v>2162</v>
      </c>
      <c r="D1106" s="122" t="s">
        <v>2128</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1979</v>
      </c>
      <c r="B1107" s="122">
        <v>1</v>
      </c>
      <c r="C1107" s="122" t="s">
        <v>2162</v>
      </c>
      <c r="D1107" s="122" t="s">
        <v>2129</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1979</v>
      </c>
      <c r="B1108" s="122">
        <v>1</v>
      </c>
      <c r="C1108" s="122" t="s">
        <v>2162</v>
      </c>
      <c r="D1108" s="122" t="s">
        <v>2146</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1979</v>
      </c>
      <c r="B1109" s="122">
        <v>1</v>
      </c>
      <c r="C1109" s="122" t="s">
        <v>2162</v>
      </c>
      <c r="D1109" s="122" t="s">
        <v>2130</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1979</v>
      </c>
      <c r="B1110" s="122">
        <v>1</v>
      </c>
      <c r="C1110" s="122" t="s">
        <v>2162</v>
      </c>
      <c r="D1110" s="122" t="s">
        <v>2131</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1979</v>
      </c>
      <c r="B1111" s="122">
        <v>1</v>
      </c>
      <c r="C1111" s="122" t="s">
        <v>2162</v>
      </c>
      <c r="D1111" s="122" t="s">
        <v>2132</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1979</v>
      </c>
      <c r="B1112" s="122">
        <v>1</v>
      </c>
      <c r="C1112" s="122" t="s">
        <v>2162</v>
      </c>
      <c r="D1112" s="122" t="s">
        <v>2133</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1979</v>
      </c>
      <c r="B1113" s="122">
        <v>1</v>
      </c>
      <c r="C1113" s="122" t="s">
        <v>2162</v>
      </c>
      <c r="D1113" s="122" t="s">
        <v>2134</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1973</v>
      </c>
      <c r="B1114" s="122">
        <v>1</v>
      </c>
      <c r="C1114" s="122" t="s">
        <v>2163</v>
      </c>
      <c r="D1114" s="122" t="s">
        <v>2086</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1973</v>
      </c>
      <c r="B1115" s="122">
        <v>1</v>
      </c>
      <c r="C1115" s="122" t="s">
        <v>2163</v>
      </c>
      <c r="D1115" s="122" t="s">
        <v>2087</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1973</v>
      </c>
      <c r="B1116" s="122">
        <v>1</v>
      </c>
      <c r="C1116" s="122" t="s">
        <v>2163</v>
      </c>
      <c r="D1116" s="122" t="s">
        <v>2088</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1973</v>
      </c>
      <c r="B1117" s="122">
        <v>1</v>
      </c>
      <c r="C1117" s="122" t="s">
        <v>2163</v>
      </c>
      <c r="D1117" s="122" t="s">
        <v>2141</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1973</v>
      </c>
      <c r="B1118" s="122">
        <v>1</v>
      </c>
      <c r="C1118" s="122" t="s">
        <v>2163</v>
      </c>
      <c r="D1118" s="122" t="s">
        <v>2089</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1973</v>
      </c>
      <c r="B1119" s="122">
        <v>1</v>
      </c>
      <c r="C1119" s="122" t="s">
        <v>2163</v>
      </c>
      <c r="D1119" s="122" t="s">
        <v>2090</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1973</v>
      </c>
      <c r="B1120" s="122">
        <v>1</v>
      </c>
      <c r="C1120" s="122" t="s">
        <v>2163</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1973</v>
      </c>
      <c r="B1121" s="122">
        <v>1</v>
      </c>
      <c r="C1121" s="122" t="s">
        <v>2163</v>
      </c>
      <c r="D1121" s="122" t="s">
        <v>2091</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1973</v>
      </c>
      <c r="B1122" s="122">
        <v>1</v>
      </c>
      <c r="C1122" s="122" t="s">
        <v>2163</v>
      </c>
      <c r="D1122" s="122" t="s">
        <v>2092</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1973</v>
      </c>
      <c r="B1123" s="122">
        <v>1</v>
      </c>
      <c r="C1123" s="122" t="s">
        <v>2163</v>
      </c>
      <c r="D1123" s="122" t="s">
        <v>2093</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1973</v>
      </c>
      <c r="B1124" s="122">
        <v>1</v>
      </c>
      <c r="C1124" s="122" t="s">
        <v>2163</v>
      </c>
      <c r="D1124" s="122" t="s">
        <v>2094</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1973</v>
      </c>
      <c r="B1125" s="122">
        <v>1</v>
      </c>
      <c r="C1125" s="122" t="s">
        <v>2163</v>
      </c>
      <c r="D1125" s="122" t="s">
        <v>2095</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1973</v>
      </c>
      <c r="B1126" s="122">
        <v>1</v>
      </c>
      <c r="C1126" s="122" t="s">
        <v>2163</v>
      </c>
      <c r="D1126" s="122" t="s">
        <v>2142</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1973</v>
      </c>
      <c r="B1127" s="122">
        <v>1</v>
      </c>
      <c r="C1127" s="122" t="s">
        <v>2163</v>
      </c>
      <c r="D1127" s="122" t="s">
        <v>2096</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1973</v>
      </c>
      <c r="B1128" s="122">
        <v>1</v>
      </c>
      <c r="C1128" s="122" t="s">
        <v>2163</v>
      </c>
      <c r="D1128" s="122" t="s">
        <v>2097</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1973</v>
      </c>
      <c r="B1129" s="122">
        <v>1</v>
      </c>
      <c r="C1129" s="122" t="s">
        <v>2163</v>
      </c>
      <c r="D1129" s="122" t="s">
        <v>2098</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1973</v>
      </c>
      <c r="B1130" s="122">
        <v>1</v>
      </c>
      <c r="C1130" s="122" t="s">
        <v>2163</v>
      </c>
      <c r="D1130" s="122" t="s">
        <v>2099</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1973</v>
      </c>
      <c r="B1131" s="122">
        <v>1</v>
      </c>
      <c r="C1131" s="122" t="s">
        <v>2163</v>
      </c>
      <c r="D1131" s="122" t="s">
        <v>2100</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1973</v>
      </c>
      <c r="B1132" s="122">
        <v>1</v>
      </c>
      <c r="C1132" s="122" t="s">
        <v>2163</v>
      </c>
      <c r="D1132" s="122" t="s">
        <v>2101</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1973</v>
      </c>
      <c r="B1133" s="122">
        <v>1</v>
      </c>
      <c r="C1133" s="122" t="s">
        <v>2163</v>
      </c>
      <c r="D1133" s="122" t="s">
        <v>2102</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1973</v>
      </c>
      <c r="B1134" s="122">
        <v>1</v>
      </c>
      <c r="C1134" s="122" t="s">
        <v>2163</v>
      </c>
      <c r="D1134" s="122" t="s">
        <v>2103</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1973</v>
      </c>
      <c r="B1135" s="122">
        <v>1</v>
      </c>
      <c r="C1135" s="122" t="s">
        <v>2163</v>
      </c>
      <c r="D1135" s="122" t="s">
        <v>2104</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1973</v>
      </c>
      <c r="B1136" s="122">
        <v>1</v>
      </c>
      <c r="C1136" s="122" t="s">
        <v>2163</v>
      </c>
      <c r="D1136" s="122" t="s">
        <v>2105</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1973</v>
      </c>
      <c r="B1137" s="122">
        <v>1</v>
      </c>
      <c r="C1137" s="122" t="s">
        <v>2163</v>
      </c>
      <c r="D1137" s="122" t="s">
        <v>2106</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1973</v>
      </c>
      <c r="B1138" s="122">
        <v>1</v>
      </c>
      <c r="C1138" s="122" t="s">
        <v>2163</v>
      </c>
      <c r="D1138" s="122" t="s">
        <v>2107</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1973</v>
      </c>
      <c r="B1139" s="122">
        <v>1</v>
      </c>
      <c r="C1139" s="122" t="s">
        <v>2163</v>
      </c>
      <c r="D1139" s="122" t="s">
        <v>2108</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1973</v>
      </c>
      <c r="B1140" s="122">
        <v>1</v>
      </c>
      <c r="C1140" s="122" t="s">
        <v>2163</v>
      </c>
      <c r="D1140" s="122" t="s">
        <v>2109</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1973</v>
      </c>
      <c r="B1141" s="122">
        <v>1</v>
      </c>
      <c r="C1141" s="122" t="s">
        <v>2163</v>
      </c>
      <c r="D1141" s="122" t="s">
        <v>2143</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1973</v>
      </c>
      <c r="B1142" s="122">
        <v>1</v>
      </c>
      <c r="C1142" s="122" t="s">
        <v>2163</v>
      </c>
      <c r="D1142" s="122" t="s">
        <v>2110</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1973</v>
      </c>
      <c r="B1143" s="122">
        <v>1</v>
      </c>
      <c r="C1143" s="122" t="s">
        <v>2163</v>
      </c>
      <c r="D1143" s="122" t="s">
        <v>2111</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1973</v>
      </c>
      <c r="B1144" s="122">
        <v>1</v>
      </c>
      <c r="C1144" s="122" t="s">
        <v>2163</v>
      </c>
      <c r="D1144" s="122" t="s">
        <v>2112</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1973</v>
      </c>
      <c r="B1145" s="122">
        <v>1</v>
      </c>
      <c r="C1145" s="122" t="s">
        <v>2163</v>
      </c>
      <c r="D1145" s="122" t="s">
        <v>2113</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1973</v>
      </c>
      <c r="B1146" s="122">
        <v>1</v>
      </c>
      <c r="C1146" s="122" t="s">
        <v>2163</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1973</v>
      </c>
      <c r="B1147" s="122">
        <v>1</v>
      </c>
      <c r="C1147" s="122" t="s">
        <v>2163</v>
      </c>
      <c r="D1147" s="122" t="s">
        <v>2114</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1973</v>
      </c>
      <c r="B1148" s="122">
        <v>1</v>
      </c>
      <c r="C1148" s="122" t="s">
        <v>2163</v>
      </c>
      <c r="D1148" s="122" t="s">
        <v>2115</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1973</v>
      </c>
      <c r="B1149" s="122">
        <v>1</v>
      </c>
      <c r="C1149" s="122" t="s">
        <v>2163</v>
      </c>
      <c r="D1149" s="122" t="s">
        <v>2116</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1973</v>
      </c>
      <c r="B1150" s="122">
        <v>1</v>
      </c>
      <c r="C1150" s="122" t="s">
        <v>2163</v>
      </c>
      <c r="D1150" s="122" t="s">
        <v>2117</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1973</v>
      </c>
      <c r="B1151" s="122">
        <v>1</v>
      </c>
      <c r="C1151" s="122" t="s">
        <v>2163</v>
      </c>
      <c r="D1151" s="122" t="s">
        <v>2118</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1973</v>
      </c>
      <c r="B1152" s="122">
        <v>1</v>
      </c>
      <c r="C1152" s="122" t="s">
        <v>2163</v>
      </c>
      <c r="D1152" s="122" t="s">
        <v>2119</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1973</v>
      </c>
      <c r="B1153" s="122">
        <v>1</v>
      </c>
      <c r="C1153" s="122" t="s">
        <v>2163</v>
      </c>
      <c r="D1153" s="122" t="s">
        <v>2120</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1973</v>
      </c>
      <c r="B1154" s="122">
        <v>1</v>
      </c>
      <c r="C1154" s="122" t="s">
        <v>2163</v>
      </c>
      <c r="D1154" s="122" t="s">
        <v>2121</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1973</v>
      </c>
      <c r="B1155" s="122">
        <v>1</v>
      </c>
      <c r="C1155" s="122" t="s">
        <v>2163</v>
      </c>
      <c r="D1155" s="122" t="s">
        <v>2122</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1973</v>
      </c>
      <c r="B1156" s="122">
        <v>1</v>
      </c>
      <c r="C1156" s="122" t="s">
        <v>2163</v>
      </c>
      <c r="D1156" s="122" t="s">
        <v>2144</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1973</v>
      </c>
      <c r="B1157" s="122">
        <v>1</v>
      </c>
      <c r="C1157" s="122" t="s">
        <v>2163</v>
      </c>
      <c r="D1157" s="122" t="s">
        <v>2123</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1973</v>
      </c>
      <c r="B1158" s="122">
        <v>1</v>
      </c>
      <c r="C1158" s="122" t="s">
        <v>2163</v>
      </c>
      <c r="D1158" s="122" t="s">
        <v>2124</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1973</v>
      </c>
      <c r="B1159" s="122">
        <v>1</v>
      </c>
      <c r="C1159" s="122" t="s">
        <v>2163</v>
      </c>
      <c r="D1159" s="122" t="s">
        <v>2125</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1973</v>
      </c>
      <c r="B1160" s="122">
        <v>1</v>
      </c>
      <c r="C1160" s="122" t="s">
        <v>2163</v>
      </c>
      <c r="D1160" s="122" t="s">
        <v>2126</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1973</v>
      </c>
      <c r="B1161" s="122">
        <v>1</v>
      </c>
      <c r="C1161" s="122" t="s">
        <v>2163</v>
      </c>
      <c r="D1161" s="122" t="s">
        <v>2127</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1973</v>
      </c>
      <c r="B1162" s="122">
        <v>1</v>
      </c>
      <c r="C1162" s="122" t="s">
        <v>2163</v>
      </c>
      <c r="D1162" s="122" t="s">
        <v>2145</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1973</v>
      </c>
      <c r="B1163" s="122">
        <v>1</v>
      </c>
      <c r="C1163" s="122" t="s">
        <v>2163</v>
      </c>
      <c r="D1163" s="122" t="s">
        <v>2128</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1973</v>
      </c>
      <c r="B1164" s="122">
        <v>1</v>
      </c>
      <c r="C1164" s="122" t="s">
        <v>2163</v>
      </c>
      <c r="D1164" s="122" t="s">
        <v>2129</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1973</v>
      </c>
      <c r="B1165" s="122">
        <v>1</v>
      </c>
      <c r="C1165" s="122" t="s">
        <v>2163</v>
      </c>
      <c r="D1165" s="122" t="s">
        <v>2146</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1973</v>
      </c>
      <c r="B1166" s="122">
        <v>1</v>
      </c>
      <c r="C1166" s="122" t="s">
        <v>2163</v>
      </c>
      <c r="D1166" s="122" t="s">
        <v>2130</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1973</v>
      </c>
      <c r="B1167" s="122">
        <v>1</v>
      </c>
      <c r="C1167" s="122" t="s">
        <v>2163</v>
      </c>
      <c r="D1167" s="122" t="s">
        <v>2131</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1973</v>
      </c>
      <c r="B1168" s="122">
        <v>1</v>
      </c>
      <c r="C1168" s="122" t="s">
        <v>2163</v>
      </c>
      <c r="D1168" s="122" t="s">
        <v>2132</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1973</v>
      </c>
      <c r="B1169" s="122">
        <v>1</v>
      </c>
      <c r="C1169" s="122" t="s">
        <v>2163</v>
      </c>
      <c r="D1169" s="122" t="s">
        <v>2133</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1973</v>
      </c>
      <c r="B1170" s="122">
        <v>1</v>
      </c>
      <c r="C1170" s="122" t="s">
        <v>2163</v>
      </c>
      <c r="D1170" s="122" t="s">
        <v>2134</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1976</v>
      </c>
      <c r="B1171" s="122">
        <v>1</v>
      </c>
      <c r="C1171" s="122" t="s">
        <v>2164</v>
      </c>
      <c r="D1171" s="122" t="s">
        <v>2086</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1976</v>
      </c>
      <c r="B1172" s="122">
        <v>1</v>
      </c>
      <c r="C1172" s="122" t="s">
        <v>2164</v>
      </c>
      <c r="D1172" s="122" t="s">
        <v>2087</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1976</v>
      </c>
      <c r="B1173" s="122">
        <v>1</v>
      </c>
      <c r="C1173" s="122" t="s">
        <v>2164</v>
      </c>
      <c r="D1173" s="122" t="s">
        <v>2088</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1976</v>
      </c>
      <c r="B1174" s="122">
        <v>1</v>
      </c>
      <c r="C1174" s="122" t="s">
        <v>2164</v>
      </c>
      <c r="D1174" s="122" t="s">
        <v>2141</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1976</v>
      </c>
      <c r="B1175" s="122">
        <v>1</v>
      </c>
      <c r="C1175" s="122" t="s">
        <v>2164</v>
      </c>
      <c r="D1175" s="122" t="s">
        <v>2089</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1976</v>
      </c>
      <c r="B1176" s="122">
        <v>1</v>
      </c>
      <c r="C1176" s="122" t="s">
        <v>2164</v>
      </c>
      <c r="D1176" s="122" t="s">
        <v>2090</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1976</v>
      </c>
      <c r="B1177" s="122">
        <v>1</v>
      </c>
      <c r="C1177" s="122" t="s">
        <v>2164</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1976</v>
      </c>
      <c r="B1178" s="122">
        <v>1</v>
      </c>
      <c r="C1178" s="122" t="s">
        <v>2164</v>
      </c>
      <c r="D1178" s="122" t="s">
        <v>2091</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1976</v>
      </c>
      <c r="B1179" s="122">
        <v>1</v>
      </c>
      <c r="C1179" s="122" t="s">
        <v>2164</v>
      </c>
      <c r="D1179" s="122" t="s">
        <v>2092</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1976</v>
      </c>
      <c r="B1180" s="122">
        <v>1</v>
      </c>
      <c r="C1180" s="122" t="s">
        <v>2164</v>
      </c>
      <c r="D1180" s="122" t="s">
        <v>2093</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1976</v>
      </c>
      <c r="B1181" s="122">
        <v>1</v>
      </c>
      <c r="C1181" s="122" t="s">
        <v>2164</v>
      </c>
      <c r="D1181" s="122" t="s">
        <v>2094</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1976</v>
      </c>
      <c r="B1182" s="122">
        <v>1</v>
      </c>
      <c r="C1182" s="122" t="s">
        <v>2164</v>
      </c>
      <c r="D1182" s="122" t="s">
        <v>2095</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1976</v>
      </c>
      <c r="B1183" s="122">
        <v>1</v>
      </c>
      <c r="C1183" s="122" t="s">
        <v>2164</v>
      </c>
      <c r="D1183" s="122" t="s">
        <v>2142</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1976</v>
      </c>
      <c r="B1184" s="122">
        <v>1</v>
      </c>
      <c r="C1184" s="122" t="s">
        <v>2164</v>
      </c>
      <c r="D1184" s="122" t="s">
        <v>2096</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1976</v>
      </c>
      <c r="B1185" s="122">
        <v>1</v>
      </c>
      <c r="C1185" s="122" t="s">
        <v>2164</v>
      </c>
      <c r="D1185" s="122" t="s">
        <v>2097</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1976</v>
      </c>
      <c r="B1186" s="122">
        <v>1</v>
      </c>
      <c r="C1186" s="122" t="s">
        <v>2164</v>
      </c>
      <c r="D1186" s="122" t="s">
        <v>2098</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1976</v>
      </c>
      <c r="B1187" s="122">
        <v>1</v>
      </c>
      <c r="C1187" s="122" t="s">
        <v>2164</v>
      </c>
      <c r="D1187" s="122" t="s">
        <v>2099</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1976</v>
      </c>
      <c r="B1188" s="122">
        <v>1</v>
      </c>
      <c r="C1188" s="122" t="s">
        <v>2164</v>
      </c>
      <c r="D1188" s="122" t="s">
        <v>2100</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1976</v>
      </c>
      <c r="B1189" s="122">
        <v>1</v>
      </c>
      <c r="C1189" s="122" t="s">
        <v>2164</v>
      </c>
      <c r="D1189" s="122" t="s">
        <v>2101</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1976</v>
      </c>
      <c r="B1190" s="122">
        <v>1</v>
      </c>
      <c r="C1190" s="122" t="s">
        <v>2164</v>
      </c>
      <c r="D1190" s="122" t="s">
        <v>2102</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1976</v>
      </c>
      <c r="B1191" s="122">
        <v>1</v>
      </c>
      <c r="C1191" s="122" t="s">
        <v>2164</v>
      </c>
      <c r="D1191" s="122" t="s">
        <v>2103</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1976</v>
      </c>
      <c r="B1192" s="122">
        <v>1</v>
      </c>
      <c r="C1192" s="122" t="s">
        <v>2164</v>
      </c>
      <c r="D1192" s="122" t="s">
        <v>2104</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1976</v>
      </c>
      <c r="B1193" s="122">
        <v>1</v>
      </c>
      <c r="C1193" s="122" t="s">
        <v>2164</v>
      </c>
      <c r="D1193" s="122" t="s">
        <v>2105</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1976</v>
      </c>
      <c r="B1194" s="122">
        <v>1</v>
      </c>
      <c r="C1194" s="122" t="s">
        <v>2164</v>
      </c>
      <c r="D1194" s="122" t="s">
        <v>2106</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1976</v>
      </c>
      <c r="B1195" s="122">
        <v>1</v>
      </c>
      <c r="C1195" s="122" t="s">
        <v>2164</v>
      </c>
      <c r="D1195" s="122" t="s">
        <v>2107</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1976</v>
      </c>
      <c r="B1196" s="122">
        <v>1</v>
      </c>
      <c r="C1196" s="122" t="s">
        <v>2164</v>
      </c>
      <c r="D1196" s="122" t="s">
        <v>2108</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1976</v>
      </c>
      <c r="B1197" s="122">
        <v>1</v>
      </c>
      <c r="C1197" s="122" t="s">
        <v>2164</v>
      </c>
      <c r="D1197" s="122" t="s">
        <v>2109</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1976</v>
      </c>
      <c r="B1198" s="122">
        <v>1</v>
      </c>
      <c r="C1198" s="122" t="s">
        <v>2164</v>
      </c>
      <c r="D1198" s="122" t="s">
        <v>2143</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1976</v>
      </c>
      <c r="B1199" s="122">
        <v>1</v>
      </c>
      <c r="C1199" s="122" t="s">
        <v>2164</v>
      </c>
      <c r="D1199" s="122" t="s">
        <v>2110</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1976</v>
      </c>
      <c r="B1200" s="122">
        <v>1</v>
      </c>
      <c r="C1200" s="122" t="s">
        <v>2164</v>
      </c>
      <c r="D1200" s="122" t="s">
        <v>2111</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1976</v>
      </c>
      <c r="B1201" s="122">
        <v>1</v>
      </c>
      <c r="C1201" s="122" t="s">
        <v>2164</v>
      </c>
      <c r="D1201" s="122" t="s">
        <v>2112</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1976</v>
      </c>
      <c r="B1202" s="122">
        <v>1</v>
      </c>
      <c r="C1202" s="122" t="s">
        <v>2164</v>
      </c>
      <c r="D1202" s="122" t="s">
        <v>2113</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1976</v>
      </c>
      <c r="B1203" s="122">
        <v>1</v>
      </c>
      <c r="C1203" s="122" t="s">
        <v>2164</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1976</v>
      </c>
      <c r="B1204" s="122">
        <v>1</v>
      </c>
      <c r="C1204" s="122" t="s">
        <v>2164</v>
      </c>
      <c r="D1204" s="122" t="s">
        <v>2114</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1976</v>
      </c>
      <c r="B1205" s="122">
        <v>1</v>
      </c>
      <c r="C1205" s="122" t="s">
        <v>2164</v>
      </c>
      <c r="D1205" s="122" t="s">
        <v>2115</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1976</v>
      </c>
      <c r="B1206" s="122">
        <v>1</v>
      </c>
      <c r="C1206" s="122" t="s">
        <v>2164</v>
      </c>
      <c r="D1206" s="122" t="s">
        <v>2116</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1976</v>
      </c>
      <c r="B1207" s="122">
        <v>1</v>
      </c>
      <c r="C1207" s="122" t="s">
        <v>2164</v>
      </c>
      <c r="D1207" s="122" t="s">
        <v>2117</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1976</v>
      </c>
      <c r="B1208" s="122">
        <v>1</v>
      </c>
      <c r="C1208" s="122" t="s">
        <v>2164</v>
      </c>
      <c r="D1208" s="122" t="s">
        <v>2118</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1976</v>
      </c>
      <c r="B1209" s="122">
        <v>1</v>
      </c>
      <c r="C1209" s="122" t="s">
        <v>2164</v>
      </c>
      <c r="D1209" s="122" t="s">
        <v>2119</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1976</v>
      </c>
      <c r="B1210" s="122">
        <v>1</v>
      </c>
      <c r="C1210" s="122" t="s">
        <v>2164</v>
      </c>
      <c r="D1210" s="122" t="s">
        <v>2120</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1976</v>
      </c>
      <c r="B1211" s="122">
        <v>1</v>
      </c>
      <c r="C1211" s="122" t="s">
        <v>2164</v>
      </c>
      <c r="D1211" s="122" t="s">
        <v>2121</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1976</v>
      </c>
      <c r="B1212" s="122">
        <v>1</v>
      </c>
      <c r="C1212" s="122" t="s">
        <v>2164</v>
      </c>
      <c r="D1212" s="122" t="s">
        <v>2122</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1976</v>
      </c>
      <c r="B1213" s="122">
        <v>1</v>
      </c>
      <c r="C1213" s="122" t="s">
        <v>2164</v>
      </c>
      <c r="D1213" s="122" t="s">
        <v>2144</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1976</v>
      </c>
      <c r="B1214" s="122">
        <v>1</v>
      </c>
      <c r="C1214" s="122" t="s">
        <v>2164</v>
      </c>
      <c r="D1214" s="122" t="s">
        <v>2123</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1976</v>
      </c>
      <c r="B1215" s="122">
        <v>1</v>
      </c>
      <c r="C1215" s="122" t="s">
        <v>2164</v>
      </c>
      <c r="D1215" s="122" t="s">
        <v>2124</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1976</v>
      </c>
      <c r="B1216" s="122">
        <v>1</v>
      </c>
      <c r="C1216" s="122" t="s">
        <v>2164</v>
      </c>
      <c r="D1216" s="122" t="s">
        <v>2125</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1976</v>
      </c>
      <c r="B1217" s="122">
        <v>1</v>
      </c>
      <c r="C1217" s="122" t="s">
        <v>2164</v>
      </c>
      <c r="D1217" s="122" t="s">
        <v>2126</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1976</v>
      </c>
      <c r="B1218" s="122">
        <v>1</v>
      </c>
      <c r="C1218" s="122" t="s">
        <v>2164</v>
      </c>
      <c r="D1218" s="122" t="s">
        <v>2127</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1976</v>
      </c>
      <c r="B1219" s="122">
        <v>1</v>
      </c>
      <c r="C1219" s="122" t="s">
        <v>2164</v>
      </c>
      <c r="D1219" s="122" t="s">
        <v>2145</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1976</v>
      </c>
      <c r="B1220" s="122">
        <v>1</v>
      </c>
      <c r="C1220" s="122" t="s">
        <v>2164</v>
      </c>
      <c r="D1220" s="122" t="s">
        <v>2128</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1976</v>
      </c>
      <c r="B1221" s="122">
        <v>1</v>
      </c>
      <c r="C1221" s="122" t="s">
        <v>2164</v>
      </c>
      <c r="D1221" s="122" t="s">
        <v>2129</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1976</v>
      </c>
      <c r="B1222" s="122">
        <v>1</v>
      </c>
      <c r="C1222" s="122" t="s">
        <v>2164</v>
      </c>
      <c r="D1222" s="122" t="s">
        <v>2146</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1976</v>
      </c>
      <c r="B1223" s="122">
        <v>1</v>
      </c>
      <c r="C1223" s="122" t="s">
        <v>2164</v>
      </c>
      <c r="D1223" s="122" t="s">
        <v>2130</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1976</v>
      </c>
      <c r="B1224" s="122">
        <v>1</v>
      </c>
      <c r="C1224" s="122" t="s">
        <v>2164</v>
      </c>
      <c r="D1224" s="122" t="s">
        <v>2131</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1976</v>
      </c>
      <c r="B1225" s="122">
        <v>1</v>
      </c>
      <c r="C1225" s="122" t="s">
        <v>2164</v>
      </c>
      <c r="D1225" s="122" t="s">
        <v>2132</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1976</v>
      </c>
      <c r="B1226" s="122">
        <v>1</v>
      </c>
      <c r="C1226" s="122" t="s">
        <v>2164</v>
      </c>
      <c r="D1226" s="122" t="s">
        <v>2133</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1976</v>
      </c>
      <c r="B1227" s="122">
        <v>1</v>
      </c>
      <c r="C1227" s="122" t="s">
        <v>2164</v>
      </c>
      <c r="D1227" s="122" t="s">
        <v>2134</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1977</v>
      </c>
      <c r="B1228" s="122">
        <v>1</v>
      </c>
      <c r="C1228" s="122" t="s">
        <v>2165</v>
      </c>
      <c r="D1228" s="122" t="s">
        <v>2086</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1977</v>
      </c>
      <c r="B1229" s="122">
        <v>1</v>
      </c>
      <c r="C1229" s="122" t="s">
        <v>2165</v>
      </c>
      <c r="D1229" s="122" t="s">
        <v>2087</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1977</v>
      </c>
      <c r="B1230" s="122">
        <v>1</v>
      </c>
      <c r="C1230" s="122" t="s">
        <v>2165</v>
      </c>
      <c r="D1230" s="122" t="s">
        <v>2088</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1977</v>
      </c>
      <c r="B1231" s="122">
        <v>1</v>
      </c>
      <c r="C1231" s="122" t="s">
        <v>2165</v>
      </c>
      <c r="D1231" s="122" t="s">
        <v>2141</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1977</v>
      </c>
      <c r="B1232" s="122">
        <v>1</v>
      </c>
      <c r="C1232" s="122" t="s">
        <v>2165</v>
      </c>
      <c r="D1232" s="122" t="s">
        <v>2089</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1977</v>
      </c>
      <c r="B1233" s="122">
        <v>1</v>
      </c>
      <c r="C1233" s="122" t="s">
        <v>2165</v>
      </c>
      <c r="D1233" s="122" t="s">
        <v>2090</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1977</v>
      </c>
      <c r="B1234" s="122">
        <v>1</v>
      </c>
      <c r="C1234" s="122" t="s">
        <v>2165</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1977</v>
      </c>
      <c r="B1235" s="122">
        <v>1</v>
      </c>
      <c r="C1235" s="122" t="s">
        <v>2165</v>
      </c>
      <c r="D1235" s="122" t="s">
        <v>2091</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1977</v>
      </c>
      <c r="B1236" s="122">
        <v>1</v>
      </c>
      <c r="C1236" s="122" t="s">
        <v>2165</v>
      </c>
      <c r="D1236" s="122" t="s">
        <v>2092</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1977</v>
      </c>
      <c r="B1237" s="122">
        <v>1</v>
      </c>
      <c r="C1237" s="122" t="s">
        <v>2165</v>
      </c>
      <c r="D1237" s="122" t="s">
        <v>2093</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1977</v>
      </c>
      <c r="B1238" s="122">
        <v>1</v>
      </c>
      <c r="C1238" s="122" t="s">
        <v>2165</v>
      </c>
      <c r="D1238" s="122" t="s">
        <v>2094</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1977</v>
      </c>
      <c r="B1239" s="122">
        <v>1</v>
      </c>
      <c r="C1239" s="122" t="s">
        <v>2165</v>
      </c>
      <c r="D1239" s="122" t="s">
        <v>2095</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1977</v>
      </c>
      <c r="B1240" s="122">
        <v>1</v>
      </c>
      <c r="C1240" s="122" t="s">
        <v>2165</v>
      </c>
      <c r="D1240" s="122" t="s">
        <v>2142</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1977</v>
      </c>
      <c r="B1241" s="122">
        <v>1</v>
      </c>
      <c r="C1241" s="122" t="s">
        <v>2165</v>
      </c>
      <c r="D1241" s="122" t="s">
        <v>2096</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1977</v>
      </c>
      <c r="B1242" s="122">
        <v>1</v>
      </c>
      <c r="C1242" s="122" t="s">
        <v>2165</v>
      </c>
      <c r="D1242" s="122" t="s">
        <v>2097</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1977</v>
      </c>
      <c r="B1243" s="122">
        <v>1</v>
      </c>
      <c r="C1243" s="122" t="s">
        <v>2165</v>
      </c>
      <c r="D1243" s="122" t="s">
        <v>2098</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1977</v>
      </c>
      <c r="B1244" s="122">
        <v>1</v>
      </c>
      <c r="C1244" s="122" t="s">
        <v>2165</v>
      </c>
      <c r="D1244" s="122" t="s">
        <v>2099</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1977</v>
      </c>
      <c r="B1245" s="122">
        <v>1</v>
      </c>
      <c r="C1245" s="122" t="s">
        <v>2165</v>
      </c>
      <c r="D1245" s="122" t="s">
        <v>2100</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1977</v>
      </c>
      <c r="B1246" s="122">
        <v>1</v>
      </c>
      <c r="C1246" s="122" t="s">
        <v>2165</v>
      </c>
      <c r="D1246" s="122" t="s">
        <v>2101</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1977</v>
      </c>
      <c r="B1247" s="122">
        <v>1</v>
      </c>
      <c r="C1247" s="122" t="s">
        <v>2165</v>
      </c>
      <c r="D1247" s="122" t="s">
        <v>2102</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1977</v>
      </c>
      <c r="B1248" s="122">
        <v>1</v>
      </c>
      <c r="C1248" s="122" t="s">
        <v>2165</v>
      </c>
      <c r="D1248" s="122" t="s">
        <v>2103</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1977</v>
      </c>
      <c r="B1249" s="122">
        <v>1</v>
      </c>
      <c r="C1249" s="122" t="s">
        <v>2165</v>
      </c>
      <c r="D1249" s="122" t="s">
        <v>2104</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1977</v>
      </c>
      <c r="B1250" s="122">
        <v>1</v>
      </c>
      <c r="C1250" s="122" t="s">
        <v>2165</v>
      </c>
      <c r="D1250" s="122" t="s">
        <v>2105</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1977</v>
      </c>
      <c r="B1251" s="122">
        <v>1</v>
      </c>
      <c r="C1251" s="122" t="s">
        <v>2165</v>
      </c>
      <c r="D1251" s="122" t="s">
        <v>2106</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1977</v>
      </c>
      <c r="B1252" s="122">
        <v>1</v>
      </c>
      <c r="C1252" s="122" t="s">
        <v>2165</v>
      </c>
      <c r="D1252" s="122" t="s">
        <v>2107</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1977</v>
      </c>
      <c r="B1253" s="122">
        <v>1</v>
      </c>
      <c r="C1253" s="122" t="s">
        <v>2165</v>
      </c>
      <c r="D1253" s="122" t="s">
        <v>2108</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1977</v>
      </c>
      <c r="B1254" s="122">
        <v>1</v>
      </c>
      <c r="C1254" s="122" t="s">
        <v>2165</v>
      </c>
      <c r="D1254" s="122" t="s">
        <v>2109</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1977</v>
      </c>
      <c r="B1255" s="122">
        <v>1</v>
      </c>
      <c r="C1255" s="122" t="s">
        <v>2165</v>
      </c>
      <c r="D1255" s="122" t="s">
        <v>2143</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1977</v>
      </c>
      <c r="B1256" s="122">
        <v>1</v>
      </c>
      <c r="C1256" s="122" t="s">
        <v>2165</v>
      </c>
      <c r="D1256" s="122" t="s">
        <v>2110</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1977</v>
      </c>
      <c r="B1257" s="122">
        <v>1</v>
      </c>
      <c r="C1257" s="122" t="s">
        <v>2165</v>
      </c>
      <c r="D1257" s="122" t="s">
        <v>2111</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1977</v>
      </c>
      <c r="B1258" s="122">
        <v>1</v>
      </c>
      <c r="C1258" s="122" t="s">
        <v>2165</v>
      </c>
      <c r="D1258" s="122" t="s">
        <v>2112</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1977</v>
      </c>
      <c r="B1259" s="122">
        <v>1</v>
      </c>
      <c r="C1259" s="122" t="s">
        <v>2165</v>
      </c>
      <c r="D1259" s="122" t="s">
        <v>2113</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1977</v>
      </c>
      <c r="B1260" s="122">
        <v>1</v>
      </c>
      <c r="C1260" s="122" t="s">
        <v>2165</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1977</v>
      </c>
      <c r="B1261" s="122">
        <v>1</v>
      </c>
      <c r="C1261" s="122" t="s">
        <v>2165</v>
      </c>
      <c r="D1261" s="122" t="s">
        <v>2114</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1977</v>
      </c>
      <c r="B1262" s="122">
        <v>1</v>
      </c>
      <c r="C1262" s="122" t="s">
        <v>2165</v>
      </c>
      <c r="D1262" s="122" t="s">
        <v>2115</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1977</v>
      </c>
      <c r="B1263" s="122">
        <v>1</v>
      </c>
      <c r="C1263" s="122" t="s">
        <v>2165</v>
      </c>
      <c r="D1263" s="122" t="s">
        <v>2116</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1977</v>
      </c>
      <c r="B1264" s="122">
        <v>1</v>
      </c>
      <c r="C1264" s="122" t="s">
        <v>2165</v>
      </c>
      <c r="D1264" s="122" t="s">
        <v>2117</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1977</v>
      </c>
      <c r="B1265" s="122">
        <v>1</v>
      </c>
      <c r="C1265" s="122" t="s">
        <v>2165</v>
      </c>
      <c r="D1265" s="122" t="s">
        <v>2118</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1977</v>
      </c>
      <c r="B1266" s="122">
        <v>1</v>
      </c>
      <c r="C1266" s="122" t="s">
        <v>2165</v>
      </c>
      <c r="D1266" s="122" t="s">
        <v>2119</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1977</v>
      </c>
      <c r="B1267" s="122">
        <v>1</v>
      </c>
      <c r="C1267" s="122" t="s">
        <v>2165</v>
      </c>
      <c r="D1267" s="122" t="s">
        <v>2120</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1977</v>
      </c>
      <c r="B1268" s="122">
        <v>1</v>
      </c>
      <c r="C1268" s="122" t="s">
        <v>2165</v>
      </c>
      <c r="D1268" s="122" t="s">
        <v>2121</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1977</v>
      </c>
      <c r="B1269" s="122">
        <v>1</v>
      </c>
      <c r="C1269" s="122" t="s">
        <v>2165</v>
      </c>
      <c r="D1269" s="122" t="s">
        <v>2122</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1977</v>
      </c>
      <c r="B1270" s="122">
        <v>1</v>
      </c>
      <c r="C1270" s="122" t="s">
        <v>2165</v>
      </c>
      <c r="D1270" s="122" t="s">
        <v>2144</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1977</v>
      </c>
      <c r="B1271" s="122">
        <v>1</v>
      </c>
      <c r="C1271" s="122" t="s">
        <v>2165</v>
      </c>
      <c r="D1271" s="122" t="s">
        <v>2123</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1977</v>
      </c>
      <c r="B1272" s="122">
        <v>1</v>
      </c>
      <c r="C1272" s="122" t="s">
        <v>2165</v>
      </c>
      <c r="D1272" s="122" t="s">
        <v>2124</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1977</v>
      </c>
      <c r="B1273" s="122">
        <v>1</v>
      </c>
      <c r="C1273" s="122" t="s">
        <v>2165</v>
      </c>
      <c r="D1273" s="122" t="s">
        <v>2125</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1977</v>
      </c>
      <c r="B1274" s="122">
        <v>1</v>
      </c>
      <c r="C1274" s="122" t="s">
        <v>2165</v>
      </c>
      <c r="D1274" s="122" t="s">
        <v>2126</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1977</v>
      </c>
      <c r="B1275" s="122">
        <v>1</v>
      </c>
      <c r="C1275" s="122" t="s">
        <v>2165</v>
      </c>
      <c r="D1275" s="122" t="s">
        <v>2127</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1977</v>
      </c>
      <c r="B1276" s="122">
        <v>1</v>
      </c>
      <c r="C1276" s="122" t="s">
        <v>2165</v>
      </c>
      <c r="D1276" s="122" t="s">
        <v>2145</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1977</v>
      </c>
      <c r="B1277" s="122">
        <v>1</v>
      </c>
      <c r="C1277" s="122" t="s">
        <v>2165</v>
      </c>
      <c r="D1277" s="122" t="s">
        <v>2128</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1977</v>
      </c>
      <c r="B1278" s="122">
        <v>1</v>
      </c>
      <c r="C1278" s="122" t="s">
        <v>2165</v>
      </c>
      <c r="D1278" s="122" t="s">
        <v>2129</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1977</v>
      </c>
      <c r="B1279" s="122">
        <v>1</v>
      </c>
      <c r="C1279" s="122" t="s">
        <v>2165</v>
      </c>
      <c r="D1279" s="122" t="s">
        <v>2146</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1977</v>
      </c>
      <c r="B1280" s="122">
        <v>1</v>
      </c>
      <c r="C1280" s="122" t="s">
        <v>2165</v>
      </c>
      <c r="D1280" s="122" t="s">
        <v>2130</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1977</v>
      </c>
      <c r="B1281" s="122">
        <v>1</v>
      </c>
      <c r="C1281" s="122" t="s">
        <v>2165</v>
      </c>
      <c r="D1281" s="122" t="s">
        <v>2131</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1977</v>
      </c>
      <c r="B1282" s="122">
        <v>1</v>
      </c>
      <c r="C1282" s="122" t="s">
        <v>2165</v>
      </c>
      <c r="D1282" s="122" t="s">
        <v>2132</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1977</v>
      </c>
      <c r="B1283" s="122">
        <v>1</v>
      </c>
      <c r="C1283" s="122" t="s">
        <v>2165</v>
      </c>
      <c r="D1283" s="122" t="s">
        <v>2133</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1977</v>
      </c>
      <c r="B1284" s="122">
        <v>1</v>
      </c>
      <c r="C1284" s="122" t="s">
        <v>2165</v>
      </c>
      <c r="D1284" s="122" t="s">
        <v>2134</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1972</v>
      </c>
      <c r="B1285" s="122">
        <v>1</v>
      </c>
      <c r="C1285" s="122" t="s">
        <v>2166</v>
      </c>
      <c r="D1285" s="122" t="s">
        <v>2086</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1972</v>
      </c>
      <c r="B1286" s="122">
        <v>1</v>
      </c>
      <c r="C1286" s="122" t="s">
        <v>2166</v>
      </c>
      <c r="D1286" s="122" t="s">
        <v>2087</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1972</v>
      </c>
      <c r="B1287" s="122">
        <v>1</v>
      </c>
      <c r="C1287" s="122" t="s">
        <v>2166</v>
      </c>
      <c r="D1287" s="122" t="s">
        <v>2088</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1972</v>
      </c>
      <c r="B1288" s="122">
        <v>1</v>
      </c>
      <c r="C1288" s="122" t="s">
        <v>2166</v>
      </c>
      <c r="D1288" s="122" t="s">
        <v>2141</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1972</v>
      </c>
      <c r="B1289" s="122">
        <v>1</v>
      </c>
      <c r="C1289" s="122" t="s">
        <v>2166</v>
      </c>
      <c r="D1289" s="122" t="s">
        <v>2089</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1972</v>
      </c>
      <c r="B1290" s="122">
        <v>1</v>
      </c>
      <c r="C1290" s="122" t="s">
        <v>2166</v>
      </c>
      <c r="D1290" s="122" t="s">
        <v>2090</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1972</v>
      </c>
      <c r="B1291" s="122">
        <v>1</v>
      </c>
      <c r="C1291" s="122" t="s">
        <v>2166</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1972</v>
      </c>
      <c r="B1292" s="122">
        <v>1</v>
      </c>
      <c r="C1292" s="122" t="s">
        <v>2166</v>
      </c>
      <c r="D1292" s="122" t="s">
        <v>2091</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1972</v>
      </c>
      <c r="B1293" s="122">
        <v>1</v>
      </c>
      <c r="C1293" s="122" t="s">
        <v>2166</v>
      </c>
      <c r="D1293" s="122" t="s">
        <v>2092</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1972</v>
      </c>
      <c r="B1294" s="122">
        <v>1</v>
      </c>
      <c r="C1294" s="122" t="s">
        <v>2166</v>
      </c>
      <c r="D1294" s="122" t="s">
        <v>2093</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1972</v>
      </c>
      <c r="B1295" s="122">
        <v>1</v>
      </c>
      <c r="C1295" s="122" t="s">
        <v>2166</v>
      </c>
      <c r="D1295" s="122" t="s">
        <v>2094</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1972</v>
      </c>
      <c r="B1296" s="122">
        <v>1</v>
      </c>
      <c r="C1296" s="122" t="s">
        <v>2166</v>
      </c>
      <c r="D1296" s="122" t="s">
        <v>2095</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1972</v>
      </c>
      <c r="B1297" s="122">
        <v>1</v>
      </c>
      <c r="C1297" s="122" t="s">
        <v>2166</v>
      </c>
      <c r="D1297" s="122" t="s">
        <v>2142</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1972</v>
      </c>
      <c r="B1298" s="122">
        <v>1</v>
      </c>
      <c r="C1298" s="122" t="s">
        <v>2166</v>
      </c>
      <c r="D1298" s="122" t="s">
        <v>2096</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1972</v>
      </c>
      <c r="B1299" s="122">
        <v>1</v>
      </c>
      <c r="C1299" s="122" t="s">
        <v>2166</v>
      </c>
      <c r="D1299" s="122" t="s">
        <v>2097</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1972</v>
      </c>
      <c r="B1300" s="122">
        <v>1</v>
      </c>
      <c r="C1300" s="122" t="s">
        <v>2166</v>
      </c>
      <c r="D1300" s="122" t="s">
        <v>2098</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1972</v>
      </c>
      <c r="B1301" s="122">
        <v>1</v>
      </c>
      <c r="C1301" s="122" t="s">
        <v>2166</v>
      </c>
      <c r="D1301" s="122" t="s">
        <v>2099</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1972</v>
      </c>
      <c r="B1302" s="122">
        <v>1</v>
      </c>
      <c r="C1302" s="122" t="s">
        <v>2166</v>
      </c>
      <c r="D1302" s="122" t="s">
        <v>2100</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1972</v>
      </c>
      <c r="B1303" s="122">
        <v>1</v>
      </c>
      <c r="C1303" s="122" t="s">
        <v>2166</v>
      </c>
      <c r="D1303" s="122" t="s">
        <v>2101</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1972</v>
      </c>
      <c r="B1304" s="122">
        <v>1</v>
      </c>
      <c r="C1304" s="122" t="s">
        <v>2166</v>
      </c>
      <c r="D1304" s="122" t="s">
        <v>2102</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1972</v>
      </c>
      <c r="B1305" s="122">
        <v>1</v>
      </c>
      <c r="C1305" s="122" t="s">
        <v>2166</v>
      </c>
      <c r="D1305" s="122" t="s">
        <v>2103</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1972</v>
      </c>
      <c r="B1306" s="122">
        <v>1</v>
      </c>
      <c r="C1306" s="122" t="s">
        <v>2166</v>
      </c>
      <c r="D1306" s="122" t="s">
        <v>2104</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1972</v>
      </c>
      <c r="B1307" s="122">
        <v>1</v>
      </c>
      <c r="C1307" s="122" t="s">
        <v>2166</v>
      </c>
      <c r="D1307" s="122" t="s">
        <v>2105</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1972</v>
      </c>
      <c r="B1308" s="122">
        <v>1</v>
      </c>
      <c r="C1308" s="122" t="s">
        <v>2166</v>
      </c>
      <c r="D1308" s="122" t="s">
        <v>2106</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1972</v>
      </c>
      <c r="B1309" s="122">
        <v>1</v>
      </c>
      <c r="C1309" s="122" t="s">
        <v>2166</v>
      </c>
      <c r="D1309" s="122" t="s">
        <v>2107</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1972</v>
      </c>
      <c r="B1310" s="122">
        <v>1</v>
      </c>
      <c r="C1310" s="122" t="s">
        <v>2166</v>
      </c>
      <c r="D1310" s="122" t="s">
        <v>2108</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1972</v>
      </c>
      <c r="B1311" s="122">
        <v>1</v>
      </c>
      <c r="C1311" s="122" t="s">
        <v>2166</v>
      </c>
      <c r="D1311" s="122" t="s">
        <v>2109</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1972</v>
      </c>
      <c r="B1312" s="122">
        <v>1</v>
      </c>
      <c r="C1312" s="122" t="s">
        <v>2166</v>
      </c>
      <c r="D1312" s="122" t="s">
        <v>2143</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1972</v>
      </c>
      <c r="B1313" s="122">
        <v>1</v>
      </c>
      <c r="C1313" s="122" t="s">
        <v>2166</v>
      </c>
      <c r="D1313" s="122" t="s">
        <v>2110</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1972</v>
      </c>
      <c r="B1314" s="122">
        <v>1</v>
      </c>
      <c r="C1314" s="122" t="s">
        <v>2166</v>
      </c>
      <c r="D1314" s="122" t="s">
        <v>2111</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1972</v>
      </c>
      <c r="B1315" s="122">
        <v>1</v>
      </c>
      <c r="C1315" s="122" t="s">
        <v>2166</v>
      </c>
      <c r="D1315" s="122" t="s">
        <v>2112</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1972</v>
      </c>
      <c r="B1316" s="122">
        <v>1</v>
      </c>
      <c r="C1316" s="122" t="s">
        <v>2166</v>
      </c>
      <c r="D1316" s="122" t="s">
        <v>2113</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1972</v>
      </c>
      <c r="B1317" s="122">
        <v>1</v>
      </c>
      <c r="C1317" s="122" t="s">
        <v>2166</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1972</v>
      </c>
      <c r="B1318" s="122">
        <v>1</v>
      </c>
      <c r="C1318" s="122" t="s">
        <v>2166</v>
      </c>
      <c r="D1318" s="122" t="s">
        <v>2114</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1972</v>
      </c>
      <c r="B1319" s="122">
        <v>1</v>
      </c>
      <c r="C1319" s="122" t="s">
        <v>2166</v>
      </c>
      <c r="D1319" s="122" t="s">
        <v>2115</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1972</v>
      </c>
      <c r="B1320" s="122">
        <v>1</v>
      </c>
      <c r="C1320" s="122" t="s">
        <v>2166</v>
      </c>
      <c r="D1320" s="122" t="s">
        <v>2116</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1972</v>
      </c>
      <c r="B1321" s="122">
        <v>1</v>
      </c>
      <c r="C1321" s="122" t="s">
        <v>2166</v>
      </c>
      <c r="D1321" s="122" t="s">
        <v>2117</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1972</v>
      </c>
      <c r="B1322" s="122">
        <v>1</v>
      </c>
      <c r="C1322" s="122" t="s">
        <v>2166</v>
      </c>
      <c r="D1322" s="122" t="s">
        <v>2118</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1972</v>
      </c>
      <c r="B1323" s="122">
        <v>1</v>
      </c>
      <c r="C1323" s="122" t="s">
        <v>2166</v>
      </c>
      <c r="D1323" s="122" t="s">
        <v>2119</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1972</v>
      </c>
      <c r="B1324" s="122">
        <v>1</v>
      </c>
      <c r="C1324" s="122" t="s">
        <v>2166</v>
      </c>
      <c r="D1324" s="122" t="s">
        <v>2120</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1972</v>
      </c>
      <c r="B1325" s="122">
        <v>1</v>
      </c>
      <c r="C1325" s="122" t="s">
        <v>2166</v>
      </c>
      <c r="D1325" s="122" t="s">
        <v>2121</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1972</v>
      </c>
      <c r="B1326" s="122">
        <v>1</v>
      </c>
      <c r="C1326" s="122" t="s">
        <v>2166</v>
      </c>
      <c r="D1326" s="122" t="s">
        <v>2122</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1972</v>
      </c>
      <c r="B1327" s="122">
        <v>1</v>
      </c>
      <c r="C1327" s="122" t="s">
        <v>2166</v>
      </c>
      <c r="D1327" s="122" t="s">
        <v>2144</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1972</v>
      </c>
      <c r="B1328" s="122">
        <v>1</v>
      </c>
      <c r="C1328" s="122" t="s">
        <v>2166</v>
      </c>
      <c r="D1328" s="122" t="s">
        <v>2123</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1972</v>
      </c>
      <c r="B1329" s="122">
        <v>1</v>
      </c>
      <c r="C1329" s="122" t="s">
        <v>2166</v>
      </c>
      <c r="D1329" s="122" t="s">
        <v>2124</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1972</v>
      </c>
      <c r="B1330" s="122">
        <v>1</v>
      </c>
      <c r="C1330" s="122" t="s">
        <v>2166</v>
      </c>
      <c r="D1330" s="122" t="s">
        <v>2125</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1972</v>
      </c>
      <c r="B1331" s="122">
        <v>1</v>
      </c>
      <c r="C1331" s="122" t="s">
        <v>2166</v>
      </c>
      <c r="D1331" s="122" t="s">
        <v>2126</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1972</v>
      </c>
      <c r="B1332" s="122">
        <v>1</v>
      </c>
      <c r="C1332" s="122" t="s">
        <v>2166</v>
      </c>
      <c r="D1332" s="122" t="s">
        <v>2127</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1972</v>
      </c>
      <c r="B1333" s="122">
        <v>1</v>
      </c>
      <c r="C1333" s="122" t="s">
        <v>2166</v>
      </c>
      <c r="D1333" s="122" t="s">
        <v>2145</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1972</v>
      </c>
      <c r="B1334" s="122">
        <v>1</v>
      </c>
      <c r="C1334" s="122" t="s">
        <v>2166</v>
      </c>
      <c r="D1334" s="122" t="s">
        <v>2128</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1972</v>
      </c>
      <c r="B1335" s="122">
        <v>1</v>
      </c>
      <c r="C1335" s="122" t="s">
        <v>2166</v>
      </c>
      <c r="D1335" s="122" t="s">
        <v>2129</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1972</v>
      </c>
      <c r="B1336" s="122">
        <v>1</v>
      </c>
      <c r="C1336" s="122" t="s">
        <v>2166</v>
      </c>
      <c r="D1336" s="122" t="s">
        <v>2146</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1972</v>
      </c>
      <c r="B1337" s="122">
        <v>1</v>
      </c>
      <c r="C1337" s="122" t="s">
        <v>2166</v>
      </c>
      <c r="D1337" s="122" t="s">
        <v>2130</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1972</v>
      </c>
      <c r="B1338" s="122">
        <v>1</v>
      </c>
      <c r="C1338" s="122" t="s">
        <v>2166</v>
      </c>
      <c r="D1338" s="122" t="s">
        <v>2131</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1972</v>
      </c>
      <c r="B1339" s="122">
        <v>1</v>
      </c>
      <c r="C1339" s="122" t="s">
        <v>2166</v>
      </c>
      <c r="D1339" s="122" t="s">
        <v>2132</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1972</v>
      </c>
      <c r="B1340" s="122">
        <v>1</v>
      </c>
      <c r="C1340" s="122" t="s">
        <v>2166</v>
      </c>
      <c r="D1340" s="122" t="s">
        <v>2133</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1972</v>
      </c>
      <c r="B1341" s="122">
        <v>1</v>
      </c>
      <c r="C1341" s="122" t="s">
        <v>2166</v>
      </c>
      <c r="D1341" s="122" t="s">
        <v>2134</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1986</v>
      </c>
      <c r="B1342" s="122">
        <v>1</v>
      </c>
      <c r="C1342" s="122" t="s">
        <v>2167</v>
      </c>
      <c r="D1342" s="122" t="s">
        <v>2086</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1986</v>
      </c>
      <c r="B1343" s="122">
        <v>1</v>
      </c>
      <c r="C1343" s="122" t="s">
        <v>2167</v>
      </c>
      <c r="D1343" s="122" t="s">
        <v>2087</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1986</v>
      </c>
      <c r="B1344" s="122">
        <v>1</v>
      </c>
      <c r="C1344" s="122" t="s">
        <v>2167</v>
      </c>
      <c r="D1344" s="122" t="s">
        <v>2088</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1986</v>
      </c>
      <c r="B1345" s="122">
        <v>1</v>
      </c>
      <c r="C1345" s="122" t="s">
        <v>2167</v>
      </c>
      <c r="D1345" s="122" t="s">
        <v>2141</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1986</v>
      </c>
      <c r="B1346" s="122">
        <v>1</v>
      </c>
      <c r="C1346" s="122" t="s">
        <v>2167</v>
      </c>
      <c r="D1346" s="122" t="s">
        <v>2089</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1986</v>
      </c>
      <c r="B1347" s="122">
        <v>1</v>
      </c>
      <c r="C1347" s="122" t="s">
        <v>2167</v>
      </c>
      <c r="D1347" s="122" t="s">
        <v>2090</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1986</v>
      </c>
      <c r="B1348" s="122">
        <v>1</v>
      </c>
      <c r="C1348" s="122" t="s">
        <v>2167</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1986</v>
      </c>
      <c r="B1349" s="122">
        <v>1</v>
      </c>
      <c r="C1349" s="122" t="s">
        <v>2167</v>
      </c>
      <c r="D1349" s="122" t="s">
        <v>2091</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1986</v>
      </c>
      <c r="B1350" s="122">
        <v>1</v>
      </c>
      <c r="C1350" s="122" t="s">
        <v>2167</v>
      </c>
      <c r="D1350" s="122" t="s">
        <v>2092</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1986</v>
      </c>
      <c r="B1351" s="122">
        <v>1</v>
      </c>
      <c r="C1351" s="122" t="s">
        <v>2167</v>
      </c>
      <c r="D1351" s="122" t="s">
        <v>2093</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1986</v>
      </c>
      <c r="B1352" s="122">
        <v>1</v>
      </c>
      <c r="C1352" s="122" t="s">
        <v>2167</v>
      </c>
      <c r="D1352" s="122" t="s">
        <v>2094</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1986</v>
      </c>
      <c r="B1353" s="122">
        <v>1</v>
      </c>
      <c r="C1353" s="122" t="s">
        <v>2167</v>
      </c>
      <c r="D1353" s="122" t="s">
        <v>2095</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1986</v>
      </c>
      <c r="B1354" s="122">
        <v>1</v>
      </c>
      <c r="C1354" s="122" t="s">
        <v>2167</v>
      </c>
      <c r="D1354" s="122" t="s">
        <v>2142</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1986</v>
      </c>
      <c r="B1355" s="122">
        <v>1</v>
      </c>
      <c r="C1355" s="122" t="s">
        <v>2167</v>
      </c>
      <c r="D1355" s="122" t="s">
        <v>2096</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1986</v>
      </c>
      <c r="B1356" s="122">
        <v>1</v>
      </c>
      <c r="C1356" s="122" t="s">
        <v>2167</v>
      </c>
      <c r="D1356" s="122" t="s">
        <v>2097</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1986</v>
      </c>
      <c r="B1357" s="122">
        <v>1</v>
      </c>
      <c r="C1357" s="122" t="s">
        <v>2167</v>
      </c>
      <c r="D1357" s="122" t="s">
        <v>2098</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1986</v>
      </c>
      <c r="B1358" s="122">
        <v>1</v>
      </c>
      <c r="C1358" s="122" t="s">
        <v>2167</v>
      </c>
      <c r="D1358" s="122" t="s">
        <v>2099</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1986</v>
      </c>
      <c r="B1359" s="122">
        <v>1</v>
      </c>
      <c r="C1359" s="122" t="s">
        <v>2167</v>
      </c>
      <c r="D1359" s="122" t="s">
        <v>2100</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1986</v>
      </c>
      <c r="B1360" s="122">
        <v>1</v>
      </c>
      <c r="C1360" s="122" t="s">
        <v>2167</v>
      </c>
      <c r="D1360" s="122" t="s">
        <v>2101</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1986</v>
      </c>
      <c r="B1361" s="122">
        <v>1</v>
      </c>
      <c r="C1361" s="122" t="s">
        <v>2167</v>
      </c>
      <c r="D1361" s="122" t="s">
        <v>2102</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1986</v>
      </c>
      <c r="B1362" s="122">
        <v>1</v>
      </c>
      <c r="C1362" s="122" t="s">
        <v>2167</v>
      </c>
      <c r="D1362" s="122" t="s">
        <v>2103</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1986</v>
      </c>
      <c r="B1363" s="122">
        <v>1</v>
      </c>
      <c r="C1363" s="122" t="s">
        <v>2167</v>
      </c>
      <c r="D1363" s="122" t="s">
        <v>2104</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1986</v>
      </c>
      <c r="B1364" s="122">
        <v>1</v>
      </c>
      <c r="C1364" s="122" t="s">
        <v>2167</v>
      </c>
      <c r="D1364" s="122" t="s">
        <v>2105</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1986</v>
      </c>
      <c r="B1365" s="122">
        <v>1</v>
      </c>
      <c r="C1365" s="122" t="s">
        <v>2167</v>
      </c>
      <c r="D1365" s="122" t="s">
        <v>2106</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1986</v>
      </c>
      <c r="B1366" s="122">
        <v>1</v>
      </c>
      <c r="C1366" s="122" t="s">
        <v>2167</v>
      </c>
      <c r="D1366" s="122" t="s">
        <v>2107</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1986</v>
      </c>
      <c r="B1367" s="122">
        <v>1</v>
      </c>
      <c r="C1367" s="122" t="s">
        <v>2167</v>
      </c>
      <c r="D1367" s="122" t="s">
        <v>2108</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1986</v>
      </c>
      <c r="B1368" s="122">
        <v>1</v>
      </c>
      <c r="C1368" s="122" t="s">
        <v>2167</v>
      </c>
      <c r="D1368" s="122" t="s">
        <v>2109</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1986</v>
      </c>
      <c r="B1369" s="122">
        <v>1</v>
      </c>
      <c r="C1369" s="122" t="s">
        <v>2167</v>
      </c>
      <c r="D1369" s="122" t="s">
        <v>2143</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1986</v>
      </c>
      <c r="B1370" s="122">
        <v>1</v>
      </c>
      <c r="C1370" s="122" t="s">
        <v>2167</v>
      </c>
      <c r="D1370" s="122" t="s">
        <v>2110</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1986</v>
      </c>
      <c r="B1371" s="122">
        <v>1</v>
      </c>
      <c r="C1371" s="122" t="s">
        <v>2167</v>
      </c>
      <c r="D1371" s="122" t="s">
        <v>2111</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1986</v>
      </c>
      <c r="B1372" s="122">
        <v>1</v>
      </c>
      <c r="C1372" s="122" t="s">
        <v>2167</v>
      </c>
      <c r="D1372" s="122" t="s">
        <v>2112</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1986</v>
      </c>
      <c r="B1373" s="122">
        <v>1</v>
      </c>
      <c r="C1373" s="122" t="s">
        <v>2167</v>
      </c>
      <c r="D1373" s="122" t="s">
        <v>2113</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1986</v>
      </c>
      <c r="B1374" s="122">
        <v>1</v>
      </c>
      <c r="C1374" s="122" t="s">
        <v>2167</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1986</v>
      </c>
      <c r="B1375" s="122">
        <v>1</v>
      </c>
      <c r="C1375" s="122" t="s">
        <v>2167</v>
      </c>
      <c r="D1375" s="122" t="s">
        <v>2114</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1986</v>
      </c>
      <c r="B1376" s="122">
        <v>1</v>
      </c>
      <c r="C1376" s="122" t="s">
        <v>2167</v>
      </c>
      <c r="D1376" s="122" t="s">
        <v>2115</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1986</v>
      </c>
      <c r="B1377" s="122">
        <v>1</v>
      </c>
      <c r="C1377" s="122" t="s">
        <v>2167</v>
      </c>
      <c r="D1377" s="122" t="s">
        <v>2116</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1986</v>
      </c>
      <c r="B1378" s="122">
        <v>1</v>
      </c>
      <c r="C1378" s="122" t="s">
        <v>2167</v>
      </c>
      <c r="D1378" s="122" t="s">
        <v>2117</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1986</v>
      </c>
      <c r="B1379" s="122">
        <v>1</v>
      </c>
      <c r="C1379" s="122" t="s">
        <v>2167</v>
      </c>
      <c r="D1379" s="122" t="s">
        <v>2118</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1986</v>
      </c>
      <c r="B1380" s="122">
        <v>1</v>
      </c>
      <c r="C1380" s="122" t="s">
        <v>2167</v>
      </c>
      <c r="D1380" s="122" t="s">
        <v>2119</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1986</v>
      </c>
      <c r="B1381" s="122">
        <v>1</v>
      </c>
      <c r="C1381" s="122" t="s">
        <v>2167</v>
      </c>
      <c r="D1381" s="122" t="s">
        <v>2120</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1986</v>
      </c>
      <c r="B1382" s="122">
        <v>1</v>
      </c>
      <c r="C1382" s="122" t="s">
        <v>2167</v>
      </c>
      <c r="D1382" s="122" t="s">
        <v>2121</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1986</v>
      </c>
      <c r="B1383" s="122">
        <v>1</v>
      </c>
      <c r="C1383" s="122" t="s">
        <v>2167</v>
      </c>
      <c r="D1383" s="122" t="s">
        <v>2122</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1986</v>
      </c>
      <c r="B1384" s="122">
        <v>1</v>
      </c>
      <c r="C1384" s="122" t="s">
        <v>2167</v>
      </c>
      <c r="D1384" s="122" t="s">
        <v>2144</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1986</v>
      </c>
      <c r="B1385" s="122">
        <v>1</v>
      </c>
      <c r="C1385" s="122" t="s">
        <v>2167</v>
      </c>
      <c r="D1385" s="122" t="s">
        <v>2123</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1986</v>
      </c>
      <c r="B1386" s="122">
        <v>1</v>
      </c>
      <c r="C1386" s="122" t="s">
        <v>2167</v>
      </c>
      <c r="D1386" s="122" t="s">
        <v>2124</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1986</v>
      </c>
      <c r="B1387" s="122">
        <v>1</v>
      </c>
      <c r="C1387" s="122" t="s">
        <v>2167</v>
      </c>
      <c r="D1387" s="122" t="s">
        <v>2125</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1986</v>
      </c>
      <c r="B1388" s="122">
        <v>1</v>
      </c>
      <c r="C1388" s="122" t="s">
        <v>2167</v>
      </c>
      <c r="D1388" s="122" t="s">
        <v>2126</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1986</v>
      </c>
      <c r="B1389" s="122">
        <v>1</v>
      </c>
      <c r="C1389" s="122" t="s">
        <v>2167</v>
      </c>
      <c r="D1389" s="122" t="s">
        <v>2127</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1986</v>
      </c>
      <c r="B1390" s="122">
        <v>1</v>
      </c>
      <c r="C1390" s="122" t="s">
        <v>2167</v>
      </c>
      <c r="D1390" s="122" t="s">
        <v>2145</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1986</v>
      </c>
      <c r="B1391" s="122">
        <v>1</v>
      </c>
      <c r="C1391" s="122" t="s">
        <v>2167</v>
      </c>
      <c r="D1391" s="122" t="s">
        <v>2128</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1986</v>
      </c>
      <c r="B1392" s="122">
        <v>1</v>
      </c>
      <c r="C1392" s="122" t="s">
        <v>2167</v>
      </c>
      <c r="D1392" s="122" t="s">
        <v>2129</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1986</v>
      </c>
      <c r="B1393" s="122">
        <v>1</v>
      </c>
      <c r="C1393" s="122" t="s">
        <v>2167</v>
      </c>
      <c r="D1393" s="122" t="s">
        <v>2146</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1986</v>
      </c>
      <c r="B1394" s="122">
        <v>1</v>
      </c>
      <c r="C1394" s="122" t="s">
        <v>2167</v>
      </c>
      <c r="D1394" s="122" t="s">
        <v>2130</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1986</v>
      </c>
      <c r="B1395" s="122">
        <v>1</v>
      </c>
      <c r="C1395" s="122" t="s">
        <v>2167</v>
      </c>
      <c r="D1395" s="122" t="s">
        <v>2131</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1986</v>
      </c>
      <c r="B1396" s="122">
        <v>1</v>
      </c>
      <c r="C1396" s="122" t="s">
        <v>2167</v>
      </c>
      <c r="D1396" s="122" t="s">
        <v>2132</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1986</v>
      </c>
      <c r="B1397" s="122">
        <v>1</v>
      </c>
      <c r="C1397" s="122" t="s">
        <v>2167</v>
      </c>
      <c r="D1397" s="122" t="s">
        <v>2133</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1986</v>
      </c>
      <c r="B1398" s="122">
        <v>1</v>
      </c>
      <c r="C1398" s="122" t="s">
        <v>2167</v>
      </c>
      <c r="D1398" s="122" t="s">
        <v>2134</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1982</v>
      </c>
      <c r="B1399" s="122">
        <v>1</v>
      </c>
      <c r="C1399" s="122" t="s">
        <v>2168</v>
      </c>
      <c r="D1399" s="122" t="s">
        <v>2086</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1982</v>
      </c>
      <c r="B1400" s="122">
        <v>1</v>
      </c>
      <c r="C1400" s="122" t="s">
        <v>2168</v>
      </c>
      <c r="D1400" s="122" t="s">
        <v>2087</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1982</v>
      </c>
      <c r="B1401" s="122">
        <v>1</v>
      </c>
      <c r="C1401" s="122" t="s">
        <v>2168</v>
      </c>
      <c r="D1401" s="122" t="s">
        <v>2088</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1982</v>
      </c>
      <c r="B1402" s="122">
        <v>1</v>
      </c>
      <c r="C1402" s="122" t="s">
        <v>2168</v>
      </c>
      <c r="D1402" s="122" t="s">
        <v>2141</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1982</v>
      </c>
      <c r="B1403" s="122">
        <v>1</v>
      </c>
      <c r="C1403" s="122" t="s">
        <v>2168</v>
      </c>
      <c r="D1403" s="122" t="s">
        <v>2089</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1982</v>
      </c>
      <c r="B1404" s="122">
        <v>1</v>
      </c>
      <c r="C1404" s="122" t="s">
        <v>2168</v>
      </c>
      <c r="D1404" s="122" t="s">
        <v>2090</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1982</v>
      </c>
      <c r="B1405" s="122">
        <v>1</v>
      </c>
      <c r="C1405" s="122" t="s">
        <v>2168</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1982</v>
      </c>
      <c r="B1406" s="122">
        <v>1</v>
      </c>
      <c r="C1406" s="122" t="s">
        <v>2168</v>
      </c>
      <c r="D1406" s="122" t="s">
        <v>2091</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1982</v>
      </c>
      <c r="B1407" s="122">
        <v>1</v>
      </c>
      <c r="C1407" s="122" t="s">
        <v>2168</v>
      </c>
      <c r="D1407" s="122" t="s">
        <v>2092</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1982</v>
      </c>
      <c r="B1408" s="122">
        <v>1</v>
      </c>
      <c r="C1408" s="122" t="s">
        <v>2168</v>
      </c>
      <c r="D1408" s="122" t="s">
        <v>2093</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1982</v>
      </c>
      <c r="B1409" s="122">
        <v>1</v>
      </c>
      <c r="C1409" s="122" t="s">
        <v>2168</v>
      </c>
      <c r="D1409" s="122" t="s">
        <v>2094</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1982</v>
      </c>
      <c r="B1410" s="122">
        <v>1</v>
      </c>
      <c r="C1410" s="122" t="s">
        <v>2168</v>
      </c>
      <c r="D1410" s="122" t="s">
        <v>2095</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1982</v>
      </c>
      <c r="B1411" s="122">
        <v>1</v>
      </c>
      <c r="C1411" s="122" t="s">
        <v>2168</v>
      </c>
      <c r="D1411" s="122" t="s">
        <v>2142</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1982</v>
      </c>
      <c r="B1412" s="122">
        <v>1</v>
      </c>
      <c r="C1412" s="122" t="s">
        <v>2168</v>
      </c>
      <c r="D1412" s="122" t="s">
        <v>2096</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1982</v>
      </c>
      <c r="B1413" s="122">
        <v>1</v>
      </c>
      <c r="C1413" s="122" t="s">
        <v>2168</v>
      </c>
      <c r="D1413" s="122" t="s">
        <v>2097</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1982</v>
      </c>
      <c r="B1414" s="122">
        <v>1</v>
      </c>
      <c r="C1414" s="122" t="s">
        <v>2168</v>
      </c>
      <c r="D1414" s="122" t="s">
        <v>2098</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1982</v>
      </c>
      <c r="B1415" s="122">
        <v>1</v>
      </c>
      <c r="C1415" s="122" t="s">
        <v>2168</v>
      </c>
      <c r="D1415" s="122" t="s">
        <v>2099</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1982</v>
      </c>
      <c r="B1416" s="122">
        <v>1</v>
      </c>
      <c r="C1416" s="122" t="s">
        <v>2168</v>
      </c>
      <c r="D1416" s="122" t="s">
        <v>2100</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1982</v>
      </c>
      <c r="B1417" s="122">
        <v>1</v>
      </c>
      <c r="C1417" s="122" t="s">
        <v>2168</v>
      </c>
      <c r="D1417" s="122" t="s">
        <v>2101</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1982</v>
      </c>
      <c r="B1418" s="122">
        <v>1</v>
      </c>
      <c r="C1418" s="122" t="s">
        <v>2168</v>
      </c>
      <c r="D1418" s="122" t="s">
        <v>2102</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1982</v>
      </c>
      <c r="B1419" s="122">
        <v>1</v>
      </c>
      <c r="C1419" s="122" t="s">
        <v>2168</v>
      </c>
      <c r="D1419" s="122" t="s">
        <v>2103</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1982</v>
      </c>
      <c r="B1420" s="122">
        <v>1</v>
      </c>
      <c r="C1420" s="122" t="s">
        <v>2168</v>
      </c>
      <c r="D1420" s="122" t="s">
        <v>2104</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1982</v>
      </c>
      <c r="B1421" s="122">
        <v>1</v>
      </c>
      <c r="C1421" s="122" t="s">
        <v>2168</v>
      </c>
      <c r="D1421" s="122" t="s">
        <v>2105</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1982</v>
      </c>
      <c r="B1422" s="122">
        <v>1</v>
      </c>
      <c r="C1422" s="122" t="s">
        <v>2168</v>
      </c>
      <c r="D1422" s="122" t="s">
        <v>2106</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1982</v>
      </c>
      <c r="B1423" s="122">
        <v>1</v>
      </c>
      <c r="C1423" s="122" t="s">
        <v>2168</v>
      </c>
      <c r="D1423" s="122" t="s">
        <v>2107</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1982</v>
      </c>
      <c r="B1424" s="122">
        <v>1</v>
      </c>
      <c r="C1424" s="122" t="s">
        <v>2168</v>
      </c>
      <c r="D1424" s="122" t="s">
        <v>2108</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1982</v>
      </c>
      <c r="B1425" s="122">
        <v>1</v>
      </c>
      <c r="C1425" s="122" t="s">
        <v>2168</v>
      </c>
      <c r="D1425" s="122" t="s">
        <v>2109</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1982</v>
      </c>
      <c r="B1426" s="122">
        <v>1</v>
      </c>
      <c r="C1426" s="122" t="s">
        <v>2168</v>
      </c>
      <c r="D1426" s="122" t="s">
        <v>2143</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1982</v>
      </c>
      <c r="B1427" s="122">
        <v>1</v>
      </c>
      <c r="C1427" s="122" t="s">
        <v>2168</v>
      </c>
      <c r="D1427" s="122" t="s">
        <v>2110</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1982</v>
      </c>
      <c r="B1428" s="122">
        <v>1</v>
      </c>
      <c r="C1428" s="122" t="s">
        <v>2168</v>
      </c>
      <c r="D1428" s="122" t="s">
        <v>2111</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1982</v>
      </c>
      <c r="B1429" s="122">
        <v>1</v>
      </c>
      <c r="C1429" s="122" t="s">
        <v>2168</v>
      </c>
      <c r="D1429" s="122" t="s">
        <v>2112</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1982</v>
      </c>
      <c r="B1430" s="122">
        <v>1</v>
      </c>
      <c r="C1430" s="122" t="s">
        <v>2168</v>
      </c>
      <c r="D1430" s="122" t="s">
        <v>2113</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1982</v>
      </c>
      <c r="B1431" s="122">
        <v>1</v>
      </c>
      <c r="C1431" s="122" t="s">
        <v>2168</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1982</v>
      </c>
      <c r="B1432" s="122">
        <v>1</v>
      </c>
      <c r="C1432" s="122" t="s">
        <v>2168</v>
      </c>
      <c r="D1432" s="122" t="s">
        <v>2114</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1982</v>
      </c>
      <c r="B1433" s="122">
        <v>1</v>
      </c>
      <c r="C1433" s="122" t="s">
        <v>2168</v>
      </c>
      <c r="D1433" s="122" t="s">
        <v>2115</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1982</v>
      </c>
      <c r="B1434" s="122">
        <v>1</v>
      </c>
      <c r="C1434" s="122" t="s">
        <v>2168</v>
      </c>
      <c r="D1434" s="122" t="s">
        <v>2116</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1982</v>
      </c>
      <c r="B1435" s="122">
        <v>1</v>
      </c>
      <c r="C1435" s="122" t="s">
        <v>2168</v>
      </c>
      <c r="D1435" s="122" t="s">
        <v>2117</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1982</v>
      </c>
      <c r="B1436" s="122">
        <v>1</v>
      </c>
      <c r="C1436" s="122" t="s">
        <v>2168</v>
      </c>
      <c r="D1436" s="122" t="s">
        <v>2118</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1982</v>
      </c>
      <c r="B1437" s="122">
        <v>1</v>
      </c>
      <c r="C1437" s="122" t="s">
        <v>2168</v>
      </c>
      <c r="D1437" s="122" t="s">
        <v>2119</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1982</v>
      </c>
      <c r="B1438" s="122">
        <v>1</v>
      </c>
      <c r="C1438" s="122" t="s">
        <v>2168</v>
      </c>
      <c r="D1438" s="122" t="s">
        <v>2120</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1982</v>
      </c>
      <c r="B1439" s="122">
        <v>1</v>
      </c>
      <c r="C1439" s="122" t="s">
        <v>2168</v>
      </c>
      <c r="D1439" s="122" t="s">
        <v>2121</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1982</v>
      </c>
      <c r="B1440" s="122">
        <v>1</v>
      </c>
      <c r="C1440" s="122" t="s">
        <v>2168</v>
      </c>
      <c r="D1440" s="122" t="s">
        <v>2122</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1982</v>
      </c>
      <c r="B1441" s="122">
        <v>1</v>
      </c>
      <c r="C1441" s="122" t="s">
        <v>2168</v>
      </c>
      <c r="D1441" s="122" t="s">
        <v>2144</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1982</v>
      </c>
      <c r="B1442" s="122">
        <v>1</v>
      </c>
      <c r="C1442" s="122" t="s">
        <v>2168</v>
      </c>
      <c r="D1442" s="122" t="s">
        <v>2123</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1982</v>
      </c>
      <c r="B1443" s="122">
        <v>1</v>
      </c>
      <c r="C1443" s="122" t="s">
        <v>2168</v>
      </c>
      <c r="D1443" s="122" t="s">
        <v>2124</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1982</v>
      </c>
      <c r="B1444" s="122">
        <v>1</v>
      </c>
      <c r="C1444" s="122" t="s">
        <v>2168</v>
      </c>
      <c r="D1444" s="122" t="s">
        <v>2125</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1982</v>
      </c>
      <c r="B1445" s="122">
        <v>1</v>
      </c>
      <c r="C1445" s="122" t="s">
        <v>2168</v>
      </c>
      <c r="D1445" s="122" t="s">
        <v>2126</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1982</v>
      </c>
      <c r="B1446" s="122">
        <v>1</v>
      </c>
      <c r="C1446" s="122" t="s">
        <v>2168</v>
      </c>
      <c r="D1446" s="122" t="s">
        <v>2127</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1982</v>
      </c>
      <c r="B1447" s="122">
        <v>1</v>
      </c>
      <c r="C1447" s="122" t="s">
        <v>2168</v>
      </c>
      <c r="D1447" s="122" t="s">
        <v>2145</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1982</v>
      </c>
      <c r="B1448" s="122">
        <v>1</v>
      </c>
      <c r="C1448" s="122" t="s">
        <v>2168</v>
      </c>
      <c r="D1448" s="122" t="s">
        <v>2128</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1982</v>
      </c>
      <c r="B1449" s="122">
        <v>1</v>
      </c>
      <c r="C1449" s="122" t="s">
        <v>2168</v>
      </c>
      <c r="D1449" s="122" t="s">
        <v>2129</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1982</v>
      </c>
      <c r="B1450" s="122">
        <v>1</v>
      </c>
      <c r="C1450" s="122" t="s">
        <v>2168</v>
      </c>
      <c r="D1450" s="122" t="s">
        <v>2146</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1982</v>
      </c>
      <c r="B1451" s="122">
        <v>1</v>
      </c>
      <c r="C1451" s="122" t="s">
        <v>2168</v>
      </c>
      <c r="D1451" s="122" t="s">
        <v>2130</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1982</v>
      </c>
      <c r="B1452" s="122">
        <v>1</v>
      </c>
      <c r="C1452" s="122" t="s">
        <v>2168</v>
      </c>
      <c r="D1452" s="122" t="s">
        <v>2131</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1982</v>
      </c>
      <c r="B1453" s="122">
        <v>1</v>
      </c>
      <c r="C1453" s="122" t="s">
        <v>2168</v>
      </c>
      <c r="D1453" s="122" t="s">
        <v>2132</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1982</v>
      </c>
      <c r="B1454" s="122">
        <v>1</v>
      </c>
      <c r="C1454" s="122" t="s">
        <v>2168</v>
      </c>
      <c r="D1454" s="122" t="s">
        <v>2133</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1982</v>
      </c>
      <c r="B1455" s="122">
        <v>1</v>
      </c>
      <c r="C1455" s="122" t="s">
        <v>2168</v>
      </c>
      <c r="D1455" s="122" t="s">
        <v>2134</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1985</v>
      </c>
      <c r="B1456" s="122">
        <v>1</v>
      </c>
      <c r="C1456" s="122" t="s">
        <v>2169</v>
      </c>
      <c r="D1456" s="122" t="s">
        <v>2086</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1985</v>
      </c>
      <c r="B1457" s="122">
        <v>1</v>
      </c>
      <c r="C1457" s="122" t="s">
        <v>2169</v>
      </c>
      <c r="D1457" s="122" t="s">
        <v>2087</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1985</v>
      </c>
      <c r="B1458" s="122">
        <v>1</v>
      </c>
      <c r="C1458" s="122" t="s">
        <v>2169</v>
      </c>
      <c r="D1458" s="122" t="s">
        <v>2088</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1985</v>
      </c>
      <c r="B1459" s="122">
        <v>1</v>
      </c>
      <c r="C1459" s="122" t="s">
        <v>2169</v>
      </c>
      <c r="D1459" s="122" t="s">
        <v>2141</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1985</v>
      </c>
      <c r="B1460" s="122">
        <v>1</v>
      </c>
      <c r="C1460" s="122" t="s">
        <v>2169</v>
      </c>
      <c r="D1460" s="122" t="s">
        <v>2089</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1985</v>
      </c>
      <c r="B1461" s="122">
        <v>1</v>
      </c>
      <c r="C1461" s="122" t="s">
        <v>2169</v>
      </c>
      <c r="D1461" s="122" t="s">
        <v>2090</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1985</v>
      </c>
      <c r="B1462" s="122">
        <v>1</v>
      </c>
      <c r="C1462" s="122" t="s">
        <v>2169</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1985</v>
      </c>
      <c r="B1463" s="122">
        <v>1</v>
      </c>
      <c r="C1463" s="122" t="s">
        <v>2169</v>
      </c>
      <c r="D1463" s="122" t="s">
        <v>2091</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1985</v>
      </c>
      <c r="B1464" s="122">
        <v>1</v>
      </c>
      <c r="C1464" s="122" t="s">
        <v>2169</v>
      </c>
      <c r="D1464" s="122" t="s">
        <v>2092</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1985</v>
      </c>
      <c r="B1465" s="122">
        <v>1</v>
      </c>
      <c r="C1465" s="122" t="s">
        <v>2169</v>
      </c>
      <c r="D1465" s="122" t="s">
        <v>2093</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1985</v>
      </c>
      <c r="B1466" s="122">
        <v>1</v>
      </c>
      <c r="C1466" s="122" t="s">
        <v>2169</v>
      </c>
      <c r="D1466" s="122" t="s">
        <v>2094</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1985</v>
      </c>
      <c r="B1467" s="122">
        <v>1</v>
      </c>
      <c r="C1467" s="122" t="s">
        <v>2169</v>
      </c>
      <c r="D1467" s="122" t="s">
        <v>2095</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1985</v>
      </c>
      <c r="B1468" s="122">
        <v>1</v>
      </c>
      <c r="C1468" s="122" t="s">
        <v>2169</v>
      </c>
      <c r="D1468" s="122" t="s">
        <v>2142</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1985</v>
      </c>
      <c r="B1469" s="122">
        <v>1</v>
      </c>
      <c r="C1469" s="122" t="s">
        <v>2169</v>
      </c>
      <c r="D1469" s="122" t="s">
        <v>2096</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1985</v>
      </c>
      <c r="B1470" s="122">
        <v>1</v>
      </c>
      <c r="C1470" s="122" t="s">
        <v>2169</v>
      </c>
      <c r="D1470" s="122" t="s">
        <v>2097</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1985</v>
      </c>
      <c r="B1471" s="122">
        <v>1</v>
      </c>
      <c r="C1471" s="122" t="s">
        <v>2169</v>
      </c>
      <c r="D1471" s="122" t="s">
        <v>2098</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1985</v>
      </c>
      <c r="B1472" s="122">
        <v>1</v>
      </c>
      <c r="C1472" s="122" t="s">
        <v>2169</v>
      </c>
      <c r="D1472" s="122" t="s">
        <v>2099</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1985</v>
      </c>
      <c r="B1473" s="122">
        <v>1</v>
      </c>
      <c r="C1473" s="122" t="s">
        <v>2169</v>
      </c>
      <c r="D1473" s="122" t="s">
        <v>2100</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1985</v>
      </c>
      <c r="B1474" s="122">
        <v>1</v>
      </c>
      <c r="C1474" s="122" t="s">
        <v>2169</v>
      </c>
      <c r="D1474" s="122" t="s">
        <v>2101</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1985</v>
      </c>
      <c r="B1475" s="122">
        <v>1</v>
      </c>
      <c r="C1475" s="122" t="s">
        <v>2169</v>
      </c>
      <c r="D1475" s="122" t="s">
        <v>2102</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1985</v>
      </c>
      <c r="B1476" s="122">
        <v>1</v>
      </c>
      <c r="C1476" s="122" t="s">
        <v>2169</v>
      </c>
      <c r="D1476" s="122" t="s">
        <v>2103</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1985</v>
      </c>
      <c r="B1477" s="122">
        <v>1</v>
      </c>
      <c r="C1477" s="122" t="s">
        <v>2169</v>
      </c>
      <c r="D1477" s="122" t="s">
        <v>2104</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1985</v>
      </c>
      <c r="B1478" s="122">
        <v>1</v>
      </c>
      <c r="C1478" s="122" t="s">
        <v>2169</v>
      </c>
      <c r="D1478" s="122" t="s">
        <v>2105</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1985</v>
      </c>
      <c r="B1479" s="122">
        <v>1</v>
      </c>
      <c r="C1479" s="122" t="s">
        <v>2169</v>
      </c>
      <c r="D1479" s="122" t="s">
        <v>2106</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1985</v>
      </c>
      <c r="B1480" s="122">
        <v>1</v>
      </c>
      <c r="C1480" s="122" t="s">
        <v>2169</v>
      </c>
      <c r="D1480" s="122" t="s">
        <v>2107</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1985</v>
      </c>
      <c r="B1481" s="122">
        <v>1</v>
      </c>
      <c r="C1481" s="122" t="s">
        <v>2169</v>
      </c>
      <c r="D1481" s="122" t="s">
        <v>2108</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1985</v>
      </c>
      <c r="B1482" s="122">
        <v>1</v>
      </c>
      <c r="C1482" s="122" t="s">
        <v>2169</v>
      </c>
      <c r="D1482" s="122" t="s">
        <v>2109</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1985</v>
      </c>
      <c r="B1483" s="122">
        <v>1</v>
      </c>
      <c r="C1483" s="122" t="s">
        <v>2169</v>
      </c>
      <c r="D1483" s="122" t="s">
        <v>2143</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1985</v>
      </c>
      <c r="B1484" s="122">
        <v>1</v>
      </c>
      <c r="C1484" s="122" t="s">
        <v>2169</v>
      </c>
      <c r="D1484" s="122" t="s">
        <v>2110</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1985</v>
      </c>
      <c r="B1485" s="122">
        <v>1</v>
      </c>
      <c r="C1485" s="122" t="s">
        <v>2169</v>
      </c>
      <c r="D1485" s="122" t="s">
        <v>2111</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1985</v>
      </c>
      <c r="B1486" s="122">
        <v>1</v>
      </c>
      <c r="C1486" s="122" t="s">
        <v>2169</v>
      </c>
      <c r="D1486" s="122" t="s">
        <v>2112</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1985</v>
      </c>
      <c r="B1487" s="122">
        <v>1</v>
      </c>
      <c r="C1487" s="122" t="s">
        <v>2169</v>
      </c>
      <c r="D1487" s="122" t="s">
        <v>2113</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1985</v>
      </c>
      <c r="B1488" s="122">
        <v>1</v>
      </c>
      <c r="C1488" s="122" t="s">
        <v>2169</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1985</v>
      </c>
      <c r="B1489" s="122">
        <v>1</v>
      </c>
      <c r="C1489" s="122" t="s">
        <v>2169</v>
      </c>
      <c r="D1489" s="122" t="s">
        <v>2114</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1985</v>
      </c>
      <c r="B1490" s="122">
        <v>1</v>
      </c>
      <c r="C1490" s="122" t="s">
        <v>2169</v>
      </c>
      <c r="D1490" s="122" t="s">
        <v>2115</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1985</v>
      </c>
      <c r="B1491" s="122">
        <v>1</v>
      </c>
      <c r="C1491" s="122" t="s">
        <v>2169</v>
      </c>
      <c r="D1491" s="122" t="s">
        <v>2116</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1985</v>
      </c>
      <c r="B1492" s="122">
        <v>1</v>
      </c>
      <c r="C1492" s="122" t="s">
        <v>2169</v>
      </c>
      <c r="D1492" s="122" t="s">
        <v>2117</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1985</v>
      </c>
      <c r="B1493" s="122">
        <v>1</v>
      </c>
      <c r="C1493" s="122" t="s">
        <v>2169</v>
      </c>
      <c r="D1493" s="122" t="s">
        <v>2118</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1985</v>
      </c>
      <c r="B1494" s="122">
        <v>1</v>
      </c>
      <c r="C1494" s="122" t="s">
        <v>2169</v>
      </c>
      <c r="D1494" s="122" t="s">
        <v>2119</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1985</v>
      </c>
      <c r="B1495" s="122">
        <v>1</v>
      </c>
      <c r="C1495" s="122" t="s">
        <v>2169</v>
      </c>
      <c r="D1495" s="122" t="s">
        <v>2120</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1985</v>
      </c>
      <c r="B1496" s="122">
        <v>1</v>
      </c>
      <c r="C1496" s="122" t="s">
        <v>2169</v>
      </c>
      <c r="D1496" s="122" t="s">
        <v>2121</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1985</v>
      </c>
      <c r="B1497" s="122">
        <v>1</v>
      </c>
      <c r="C1497" s="122" t="s">
        <v>2169</v>
      </c>
      <c r="D1497" s="122" t="s">
        <v>2122</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1985</v>
      </c>
      <c r="B1498" s="122">
        <v>1</v>
      </c>
      <c r="C1498" s="122" t="s">
        <v>2169</v>
      </c>
      <c r="D1498" s="122" t="s">
        <v>2144</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1985</v>
      </c>
      <c r="B1499" s="122">
        <v>1</v>
      </c>
      <c r="C1499" s="122" t="s">
        <v>2169</v>
      </c>
      <c r="D1499" s="122" t="s">
        <v>2123</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1985</v>
      </c>
      <c r="B1500" s="122">
        <v>1</v>
      </c>
      <c r="C1500" s="122" t="s">
        <v>2169</v>
      </c>
      <c r="D1500" s="122" t="s">
        <v>2124</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1985</v>
      </c>
      <c r="B1501" s="122">
        <v>1</v>
      </c>
      <c r="C1501" s="122" t="s">
        <v>2169</v>
      </c>
      <c r="D1501" s="122" t="s">
        <v>2125</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1985</v>
      </c>
      <c r="B1502" s="122">
        <v>1</v>
      </c>
      <c r="C1502" s="122" t="s">
        <v>2169</v>
      </c>
      <c r="D1502" s="122" t="s">
        <v>2126</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1985</v>
      </c>
      <c r="B1503" s="122">
        <v>1</v>
      </c>
      <c r="C1503" s="122" t="s">
        <v>2169</v>
      </c>
      <c r="D1503" s="122" t="s">
        <v>2127</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1985</v>
      </c>
      <c r="B1504" s="122">
        <v>1</v>
      </c>
      <c r="C1504" s="122" t="s">
        <v>2169</v>
      </c>
      <c r="D1504" s="122" t="s">
        <v>2145</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1985</v>
      </c>
      <c r="B1505" s="122">
        <v>1</v>
      </c>
      <c r="C1505" s="122" t="s">
        <v>2169</v>
      </c>
      <c r="D1505" s="122" t="s">
        <v>2128</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1985</v>
      </c>
      <c r="B1506" s="122">
        <v>1</v>
      </c>
      <c r="C1506" s="122" t="s">
        <v>2169</v>
      </c>
      <c r="D1506" s="122" t="s">
        <v>2129</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1985</v>
      </c>
      <c r="B1507" s="122">
        <v>1</v>
      </c>
      <c r="C1507" s="122" t="s">
        <v>2169</v>
      </c>
      <c r="D1507" s="122" t="s">
        <v>2146</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1985</v>
      </c>
      <c r="B1508" s="122">
        <v>1</v>
      </c>
      <c r="C1508" s="122" t="s">
        <v>2169</v>
      </c>
      <c r="D1508" s="122" t="s">
        <v>2130</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1985</v>
      </c>
      <c r="B1509" s="122">
        <v>1</v>
      </c>
      <c r="C1509" s="122" t="s">
        <v>2169</v>
      </c>
      <c r="D1509" s="122" t="s">
        <v>2131</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1985</v>
      </c>
      <c r="B1510" s="122">
        <v>1</v>
      </c>
      <c r="C1510" s="122" t="s">
        <v>2169</v>
      </c>
      <c r="D1510" s="122" t="s">
        <v>2132</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1985</v>
      </c>
      <c r="B1511" s="122">
        <v>1</v>
      </c>
      <c r="C1511" s="122" t="s">
        <v>2169</v>
      </c>
      <c r="D1511" s="122" t="s">
        <v>2133</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1985</v>
      </c>
      <c r="B1512" s="122">
        <v>1</v>
      </c>
      <c r="C1512" s="122" t="s">
        <v>2169</v>
      </c>
      <c r="D1512" s="122" t="s">
        <v>2134</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1984</v>
      </c>
      <c r="B1513" s="122">
        <v>1</v>
      </c>
      <c r="C1513" s="122" t="s">
        <v>2170</v>
      </c>
      <c r="D1513" s="122" t="s">
        <v>2086</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1984</v>
      </c>
      <c r="B1514" s="122">
        <v>1</v>
      </c>
      <c r="C1514" s="122" t="s">
        <v>2170</v>
      </c>
      <c r="D1514" s="122" t="s">
        <v>2087</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1984</v>
      </c>
      <c r="B1515" s="122">
        <v>1</v>
      </c>
      <c r="C1515" s="122" t="s">
        <v>2170</v>
      </c>
      <c r="D1515" s="122" t="s">
        <v>2088</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1984</v>
      </c>
      <c r="B1516" s="122">
        <v>1</v>
      </c>
      <c r="C1516" s="122" t="s">
        <v>2170</v>
      </c>
      <c r="D1516" s="122" t="s">
        <v>2141</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1984</v>
      </c>
      <c r="B1517" s="122">
        <v>1</v>
      </c>
      <c r="C1517" s="122" t="s">
        <v>2170</v>
      </c>
      <c r="D1517" s="122" t="s">
        <v>2089</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1984</v>
      </c>
      <c r="B1518" s="122">
        <v>1</v>
      </c>
      <c r="C1518" s="122" t="s">
        <v>2170</v>
      </c>
      <c r="D1518" s="122" t="s">
        <v>2090</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1984</v>
      </c>
      <c r="B1519" s="122">
        <v>1</v>
      </c>
      <c r="C1519" s="122" t="s">
        <v>2170</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1984</v>
      </c>
      <c r="B1520" s="122">
        <v>1</v>
      </c>
      <c r="C1520" s="122" t="s">
        <v>2170</v>
      </c>
      <c r="D1520" s="122" t="s">
        <v>2091</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1984</v>
      </c>
      <c r="B1521" s="122">
        <v>1</v>
      </c>
      <c r="C1521" s="122" t="s">
        <v>2170</v>
      </c>
      <c r="D1521" s="122" t="s">
        <v>2092</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1984</v>
      </c>
      <c r="B1522" s="122">
        <v>1</v>
      </c>
      <c r="C1522" s="122" t="s">
        <v>2170</v>
      </c>
      <c r="D1522" s="122" t="s">
        <v>2093</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1984</v>
      </c>
      <c r="B1523" s="122">
        <v>1</v>
      </c>
      <c r="C1523" s="122" t="s">
        <v>2170</v>
      </c>
      <c r="D1523" s="122" t="s">
        <v>2094</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1984</v>
      </c>
      <c r="B1524" s="122">
        <v>1</v>
      </c>
      <c r="C1524" s="122" t="s">
        <v>2170</v>
      </c>
      <c r="D1524" s="122" t="s">
        <v>2095</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1984</v>
      </c>
      <c r="B1525" s="122">
        <v>1</v>
      </c>
      <c r="C1525" s="122" t="s">
        <v>2170</v>
      </c>
      <c r="D1525" s="122" t="s">
        <v>2142</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1984</v>
      </c>
      <c r="B1526" s="122">
        <v>1</v>
      </c>
      <c r="C1526" s="122" t="s">
        <v>2170</v>
      </c>
      <c r="D1526" s="122" t="s">
        <v>2096</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1984</v>
      </c>
      <c r="B1527" s="122">
        <v>1</v>
      </c>
      <c r="C1527" s="122" t="s">
        <v>2170</v>
      </c>
      <c r="D1527" s="122" t="s">
        <v>2097</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1984</v>
      </c>
      <c r="B1528" s="122">
        <v>1</v>
      </c>
      <c r="C1528" s="122" t="s">
        <v>2170</v>
      </c>
      <c r="D1528" s="122" t="s">
        <v>2098</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1984</v>
      </c>
      <c r="B1529" s="122">
        <v>1</v>
      </c>
      <c r="C1529" s="122" t="s">
        <v>2170</v>
      </c>
      <c r="D1529" s="122" t="s">
        <v>2099</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1984</v>
      </c>
      <c r="B1530" s="122">
        <v>1</v>
      </c>
      <c r="C1530" s="122" t="s">
        <v>2170</v>
      </c>
      <c r="D1530" s="122" t="s">
        <v>2100</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1984</v>
      </c>
      <c r="B1531" s="122">
        <v>1</v>
      </c>
      <c r="C1531" s="122" t="s">
        <v>2170</v>
      </c>
      <c r="D1531" s="122" t="s">
        <v>2101</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1984</v>
      </c>
      <c r="B1532" s="122">
        <v>1</v>
      </c>
      <c r="C1532" s="122" t="s">
        <v>2170</v>
      </c>
      <c r="D1532" s="122" t="s">
        <v>2102</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1984</v>
      </c>
      <c r="B1533" s="122">
        <v>1</v>
      </c>
      <c r="C1533" s="122" t="s">
        <v>2170</v>
      </c>
      <c r="D1533" s="122" t="s">
        <v>2103</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1984</v>
      </c>
      <c r="B1534" s="122">
        <v>1</v>
      </c>
      <c r="C1534" s="122" t="s">
        <v>2170</v>
      </c>
      <c r="D1534" s="122" t="s">
        <v>2104</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1984</v>
      </c>
      <c r="B1535" s="122">
        <v>1</v>
      </c>
      <c r="C1535" s="122" t="s">
        <v>2170</v>
      </c>
      <c r="D1535" s="122" t="s">
        <v>2105</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1984</v>
      </c>
      <c r="B1536" s="122">
        <v>1</v>
      </c>
      <c r="C1536" s="122" t="s">
        <v>2170</v>
      </c>
      <c r="D1536" s="122" t="s">
        <v>2106</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1984</v>
      </c>
      <c r="B1537" s="122">
        <v>1</v>
      </c>
      <c r="C1537" s="122" t="s">
        <v>2170</v>
      </c>
      <c r="D1537" s="122" t="s">
        <v>2107</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1984</v>
      </c>
      <c r="B1538" s="122">
        <v>1</v>
      </c>
      <c r="C1538" s="122" t="s">
        <v>2170</v>
      </c>
      <c r="D1538" s="122" t="s">
        <v>2108</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1984</v>
      </c>
      <c r="B1539" s="122">
        <v>1</v>
      </c>
      <c r="C1539" s="122" t="s">
        <v>2170</v>
      </c>
      <c r="D1539" s="122" t="s">
        <v>2109</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1984</v>
      </c>
      <c r="B1540" s="122">
        <v>1</v>
      </c>
      <c r="C1540" s="122" t="s">
        <v>2170</v>
      </c>
      <c r="D1540" s="122" t="s">
        <v>2143</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1984</v>
      </c>
      <c r="B1541" s="122">
        <v>1</v>
      </c>
      <c r="C1541" s="122" t="s">
        <v>2170</v>
      </c>
      <c r="D1541" s="122" t="s">
        <v>2110</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1984</v>
      </c>
      <c r="B1542" s="122">
        <v>1</v>
      </c>
      <c r="C1542" s="122" t="s">
        <v>2170</v>
      </c>
      <c r="D1542" s="122" t="s">
        <v>2111</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1984</v>
      </c>
      <c r="B1543" s="122">
        <v>1</v>
      </c>
      <c r="C1543" s="122" t="s">
        <v>2170</v>
      </c>
      <c r="D1543" s="122" t="s">
        <v>2112</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1984</v>
      </c>
      <c r="B1544" s="122">
        <v>1</v>
      </c>
      <c r="C1544" s="122" t="s">
        <v>2170</v>
      </c>
      <c r="D1544" s="122" t="s">
        <v>2113</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1984</v>
      </c>
      <c r="B1545" s="122">
        <v>1</v>
      </c>
      <c r="C1545" s="122" t="s">
        <v>2170</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1984</v>
      </c>
      <c r="B1546" s="122">
        <v>1</v>
      </c>
      <c r="C1546" s="122" t="s">
        <v>2170</v>
      </c>
      <c r="D1546" s="122" t="s">
        <v>2114</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1984</v>
      </c>
      <c r="B1547" s="122">
        <v>1</v>
      </c>
      <c r="C1547" s="122" t="s">
        <v>2170</v>
      </c>
      <c r="D1547" s="122" t="s">
        <v>2115</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1984</v>
      </c>
      <c r="B1548" s="122">
        <v>1</v>
      </c>
      <c r="C1548" s="122" t="s">
        <v>2170</v>
      </c>
      <c r="D1548" s="122" t="s">
        <v>2116</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1984</v>
      </c>
      <c r="B1549" s="122">
        <v>1</v>
      </c>
      <c r="C1549" s="122" t="s">
        <v>2170</v>
      </c>
      <c r="D1549" s="122" t="s">
        <v>2117</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1984</v>
      </c>
      <c r="B1550" s="122">
        <v>1</v>
      </c>
      <c r="C1550" s="122" t="s">
        <v>2170</v>
      </c>
      <c r="D1550" s="122" t="s">
        <v>2118</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1984</v>
      </c>
      <c r="B1551" s="122">
        <v>1</v>
      </c>
      <c r="C1551" s="122" t="s">
        <v>2170</v>
      </c>
      <c r="D1551" s="122" t="s">
        <v>2119</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1984</v>
      </c>
      <c r="B1552" s="122">
        <v>1</v>
      </c>
      <c r="C1552" s="122" t="s">
        <v>2170</v>
      </c>
      <c r="D1552" s="122" t="s">
        <v>2120</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1984</v>
      </c>
      <c r="B1553" s="122">
        <v>1</v>
      </c>
      <c r="C1553" s="122" t="s">
        <v>2170</v>
      </c>
      <c r="D1553" s="122" t="s">
        <v>2121</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1984</v>
      </c>
      <c r="B1554" s="122">
        <v>1</v>
      </c>
      <c r="C1554" s="122" t="s">
        <v>2170</v>
      </c>
      <c r="D1554" s="122" t="s">
        <v>2122</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1984</v>
      </c>
      <c r="B1555" s="122">
        <v>1</v>
      </c>
      <c r="C1555" s="122" t="s">
        <v>2170</v>
      </c>
      <c r="D1555" s="122" t="s">
        <v>2144</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1984</v>
      </c>
      <c r="B1556" s="122">
        <v>1</v>
      </c>
      <c r="C1556" s="122" t="s">
        <v>2170</v>
      </c>
      <c r="D1556" s="122" t="s">
        <v>2123</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1984</v>
      </c>
      <c r="B1557" s="122">
        <v>1</v>
      </c>
      <c r="C1557" s="122" t="s">
        <v>2170</v>
      </c>
      <c r="D1557" s="122" t="s">
        <v>2124</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1984</v>
      </c>
      <c r="B1558" s="122">
        <v>1</v>
      </c>
      <c r="C1558" s="122" t="s">
        <v>2170</v>
      </c>
      <c r="D1558" s="122" t="s">
        <v>2125</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1984</v>
      </c>
      <c r="B1559" s="122">
        <v>1</v>
      </c>
      <c r="C1559" s="122" t="s">
        <v>2170</v>
      </c>
      <c r="D1559" s="122" t="s">
        <v>2126</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1984</v>
      </c>
      <c r="B1560" s="122">
        <v>1</v>
      </c>
      <c r="C1560" s="122" t="s">
        <v>2170</v>
      </c>
      <c r="D1560" s="122" t="s">
        <v>2127</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1984</v>
      </c>
      <c r="B1561" s="122">
        <v>1</v>
      </c>
      <c r="C1561" s="122" t="s">
        <v>2170</v>
      </c>
      <c r="D1561" s="122" t="s">
        <v>2145</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1984</v>
      </c>
      <c r="B1562" s="122">
        <v>1</v>
      </c>
      <c r="C1562" s="122" t="s">
        <v>2170</v>
      </c>
      <c r="D1562" s="122" t="s">
        <v>2128</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1984</v>
      </c>
      <c r="B1563" s="122">
        <v>1</v>
      </c>
      <c r="C1563" s="122" t="s">
        <v>2170</v>
      </c>
      <c r="D1563" s="122" t="s">
        <v>2129</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1984</v>
      </c>
      <c r="B1564" s="122">
        <v>1</v>
      </c>
      <c r="C1564" s="122" t="s">
        <v>2170</v>
      </c>
      <c r="D1564" s="122" t="s">
        <v>2146</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1984</v>
      </c>
      <c r="B1565" s="122">
        <v>1</v>
      </c>
      <c r="C1565" s="122" t="s">
        <v>2170</v>
      </c>
      <c r="D1565" s="122" t="s">
        <v>2130</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1984</v>
      </c>
      <c r="B1566" s="122">
        <v>1</v>
      </c>
      <c r="C1566" s="122" t="s">
        <v>2170</v>
      </c>
      <c r="D1566" s="122" t="s">
        <v>2131</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1984</v>
      </c>
      <c r="B1567" s="122">
        <v>1</v>
      </c>
      <c r="C1567" s="122" t="s">
        <v>2170</v>
      </c>
      <c r="D1567" s="122" t="s">
        <v>2132</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1984</v>
      </c>
      <c r="B1568" s="122">
        <v>1</v>
      </c>
      <c r="C1568" s="122" t="s">
        <v>2170</v>
      </c>
      <c r="D1568" s="122" t="s">
        <v>2133</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1984</v>
      </c>
      <c r="B1569" s="122">
        <v>1</v>
      </c>
      <c r="C1569" s="122" t="s">
        <v>2170</v>
      </c>
      <c r="D1569" s="122" t="s">
        <v>2134</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1990</v>
      </c>
      <c r="B1570" s="122">
        <v>1</v>
      </c>
      <c r="C1570" s="122" t="s">
        <v>2171</v>
      </c>
      <c r="D1570" s="122" t="s">
        <v>2086</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1990</v>
      </c>
      <c r="B1571" s="122">
        <v>1</v>
      </c>
      <c r="C1571" s="122" t="s">
        <v>2171</v>
      </c>
      <c r="D1571" s="122" t="s">
        <v>2087</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1990</v>
      </c>
      <c r="B1572" s="122">
        <v>1</v>
      </c>
      <c r="C1572" s="122" t="s">
        <v>2171</v>
      </c>
      <c r="D1572" s="122" t="s">
        <v>2088</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1990</v>
      </c>
      <c r="B1573" s="122">
        <v>1</v>
      </c>
      <c r="C1573" s="122" t="s">
        <v>2171</v>
      </c>
      <c r="D1573" s="122" t="s">
        <v>2141</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1990</v>
      </c>
      <c r="B1574" s="122">
        <v>1</v>
      </c>
      <c r="C1574" s="122" t="s">
        <v>2171</v>
      </c>
      <c r="D1574" s="122" t="s">
        <v>2089</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1990</v>
      </c>
      <c r="B1575" s="122">
        <v>1</v>
      </c>
      <c r="C1575" s="122" t="s">
        <v>2171</v>
      </c>
      <c r="D1575" s="122" t="s">
        <v>2090</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1990</v>
      </c>
      <c r="B1576" s="122">
        <v>1</v>
      </c>
      <c r="C1576" s="122" t="s">
        <v>2171</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1990</v>
      </c>
      <c r="B1577" s="122">
        <v>1</v>
      </c>
      <c r="C1577" s="122" t="s">
        <v>2171</v>
      </c>
      <c r="D1577" s="122" t="s">
        <v>2091</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1990</v>
      </c>
      <c r="B1578" s="122">
        <v>1</v>
      </c>
      <c r="C1578" s="122" t="s">
        <v>2171</v>
      </c>
      <c r="D1578" s="122" t="s">
        <v>2092</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1990</v>
      </c>
      <c r="B1579" s="122">
        <v>1</v>
      </c>
      <c r="C1579" s="122" t="s">
        <v>2171</v>
      </c>
      <c r="D1579" s="122" t="s">
        <v>2093</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1990</v>
      </c>
      <c r="B1580" s="122">
        <v>1</v>
      </c>
      <c r="C1580" s="122" t="s">
        <v>2171</v>
      </c>
      <c r="D1580" s="122" t="s">
        <v>2094</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1990</v>
      </c>
      <c r="B1581" s="122">
        <v>1</v>
      </c>
      <c r="C1581" s="122" t="s">
        <v>2171</v>
      </c>
      <c r="D1581" s="122" t="s">
        <v>2095</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1990</v>
      </c>
      <c r="B1582" s="122">
        <v>1</v>
      </c>
      <c r="C1582" s="122" t="s">
        <v>2171</v>
      </c>
      <c r="D1582" s="122" t="s">
        <v>2142</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1990</v>
      </c>
      <c r="B1583" s="122">
        <v>1</v>
      </c>
      <c r="C1583" s="122" t="s">
        <v>2171</v>
      </c>
      <c r="D1583" s="122" t="s">
        <v>2096</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1990</v>
      </c>
      <c r="B1584" s="122">
        <v>1</v>
      </c>
      <c r="C1584" s="122" t="s">
        <v>2171</v>
      </c>
      <c r="D1584" s="122" t="s">
        <v>2097</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1990</v>
      </c>
      <c r="B1585" s="122">
        <v>1</v>
      </c>
      <c r="C1585" s="122" t="s">
        <v>2171</v>
      </c>
      <c r="D1585" s="122" t="s">
        <v>2098</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1990</v>
      </c>
      <c r="B1586" s="122">
        <v>1</v>
      </c>
      <c r="C1586" s="122" t="s">
        <v>2171</v>
      </c>
      <c r="D1586" s="122" t="s">
        <v>2099</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1990</v>
      </c>
      <c r="B1587" s="122">
        <v>1</v>
      </c>
      <c r="C1587" s="122" t="s">
        <v>2171</v>
      </c>
      <c r="D1587" s="122" t="s">
        <v>2100</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1990</v>
      </c>
      <c r="B1588" s="122">
        <v>1</v>
      </c>
      <c r="C1588" s="122" t="s">
        <v>2171</v>
      </c>
      <c r="D1588" s="122" t="s">
        <v>2101</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1990</v>
      </c>
      <c r="B1589" s="122">
        <v>1</v>
      </c>
      <c r="C1589" s="122" t="s">
        <v>2171</v>
      </c>
      <c r="D1589" s="122" t="s">
        <v>2102</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1990</v>
      </c>
      <c r="B1590" s="122">
        <v>1</v>
      </c>
      <c r="C1590" s="122" t="s">
        <v>2171</v>
      </c>
      <c r="D1590" s="122" t="s">
        <v>2103</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1990</v>
      </c>
      <c r="B1591" s="122">
        <v>1</v>
      </c>
      <c r="C1591" s="122" t="s">
        <v>2171</v>
      </c>
      <c r="D1591" s="122" t="s">
        <v>2104</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1990</v>
      </c>
      <c r="B1592" s="122">
        <v>1</v>
      </c>
      <c r="C1592" s="122" t="s">
        <v>2171</v>
      </c>
      <c r="D1592" s="122" t="s">
        <v>2105</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1990</v>
      </c>
      <c r="B1593" s="122">
        <v>1</v>
      </c>
      <c r="C1593" s="122" t="s">
        <v>2171</v>
      </c>
      <c r="D1593" s="122" t="s">
        <v>2106</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1990</v>
      </c>
      <c r="B1594" s="122">
        <v>1</v>
      </c>
      <c r="C1594" s="122" t="s">
        <v>2171</v>
      </c>
      <c r="D1594" s="122" t="s">
        <v>2107</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1990</v>
      </c>
      <c r="B1595" s="122">
        <v>1</v>
      </c>
      <c r="C1595" s="122" t="s">
        <v>2171</v>
      </c>
      <c r="D1595" s="122" t="s">
        <v>2108</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1990</v>
      </c>
      <c r="B1596" s="122">
        <v>1</v>
      </c>
      <c r="C1596" s="122" t="s">
        <v>2171</v>
      </c>
      <c r="D1596" s="122" t="s">
        <v>2109</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1990</v>
      </c>
      <c r="B1597" s="122">
        <v>1</v>
      </c>
      <c r="C1597" s="122" t="s">
        <v>2171</v>
      </c>
      <c r="D1597" s="122" t="s">
        <v>2143</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1990</v>
      </c>
      <c r="B1598" s="122">
        <v>1</v>
      </c>
      <c r="C1598" s="122" t="s">
        <v>2171</v>
      </c>
      <c r="D1598" s="122" t="s">
        <v>2110</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1990</v>
      </c>
      <c r="B1599" s="122">
        <v>1</v>
      </c>
      <c r="C1599" s="122" t="s">
        <v>2171</v>
      </c>
      <c r="D1599" s="122" t="s">
        <v>2111</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1990</v>
      </c>
      <c r="B1600" s="122">
        <v>1</v>
      </c>
      <c r="C1600" s="122" t="s">
        <v>2171</v>
      </c>
      <c r="D1600" s="122" t="s">
        <v>2112</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1990</v>
      </c>
      <c r="B1601" s="122">
        <v>1</v>
      </c>
      <c r="C1601" s="122" t="s">
        <v>2171</v>
      </c>
      <c r="D1601" s="122" t="s">
        <v>2113</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1990</v>
      </c>
      <c r="B1602" s="122">
        <v>1</v>
      </c>
      <c r="C1602" s="122" t="s">
        <v>2171</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1990</v>
      </c>
      <c r="B1603" s="122">
        <v>1</v>
      </c>
      <c r="C1603" s="122" t="s">
        <v>2171</v>
      </c>
      <c r="D1603" s="122" t="s">
        <v>2114</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1990</v>
      </c>
      <c r="B1604" s="122">
        <v>1</v>
      </c>
      <c r="C1604" s="122" t="s">
        <v>2171</v>
      </c>
      <c r="D1604" s="122" t="s">
        <v>2115</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1990</v>
      </c>
      <c r="B1605" s="122">
        <v>1</v>
      </c>
      <c r="C1605" s="122" t="s">
        <v>2171</v>
      </c>
      <c r="D1605" s="122" t="s">
        <v>2116</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1990</v>
      </c>
      <c r="B1606" s="122">
        <v>1</v>
      </c>
      <c r="C1606" s="122" t="s">
        <v>2171</v>
      </c>
      <c r="D1606" s="122" t="s">
        <v>2117</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1990</v>
      </c>
      <c r="B1607" s="122">
        <v>1</v>
      </c>
      <c r="C1607" s="122" t="s">
        <v>2171</v>
      </c>
      <c r="D1607" s="122" t="s">
        <v>2118</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1990</v>
      </c>
      <c r="B1608" s="122">
        <v>1</v>
      </c>
      <c r="C1608" s="122" t="s">
        <v>2171</v>
      </c>
      <c r="D1608" s="122" t="s">
        <v>2172</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1990</v>
      </c>
      <c r="B1609" s="122">
        <v>1</v>
      </c>
      <c r="C1609" s="122" t="s">
        <v>2171</v>
      </c>
      <c r="D1609" s="122" t="s">
        <v>2119</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1990</v>
      </c>
      <c r="B1610" s="122">
        <v>1</v>
      </c>
      <c r="C1610" s="122" t="s">
        <v>2171</v>
      </c>
      <c r="D1610" s="122" t="s">
        <v>2120</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1990</v>
      </c>
      <c r="B1611" s="122">
        <v>1</v>
      </c>
      <c r="C1611" s="122" t="s">
        <v>2171</v>
      </c>
      <c r="D1611" s="122" t="s">
        <v>2121</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1990</v>
      </c>
      <c r="B1612" s="122">
        <v>1</v>
      </c>
      <c r="C1612" s="122" t="s">
        <v>2171</v>
      </c>
      <c r="D1612" s="122" t="s">
        <v>2122</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1990</v>
      </c>
      <c r="B1613" s="122">
        <v>1</v>
      </c>
      <c r="C1613" s="122" t="s">
        <v>2171</v>
      </c>
      <c r="D1613" s="122" t="s">
        <v>2144</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1990</v>
      </c>
      <c r="B1614" s="122">
        <v>1</v>
      </c>
      <c r="C1614" s="122" t="s">
        <v>2171</v>
      </c>
      <c r="D1614" s="122" t="s">
        <v>2123</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1990</v>
      </c>
      <c r="B1615" s="122">
        <v>1</v>
      </c>
      <c r="C1615" s="122" t="s">
        <v>2171</v>
      </c>
      <c r="D1615" s="122" t="s">
        <v>2124</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1990</v>
      </c>
      <c r="B1616" s="122">
        <v>1</v>
      </c>
      <c r="C1616" s="122" t="s">
        <v>2171</v>
      </c>
      <c r="D1616" s="122" t="s">
        <v>2125</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1990</v>
      </c>
      <c r="B1617" s="122">
        <v>1</v>
      </c>
      <c r="C1617" s="122" t="s">
        <v>2171</v>
      </c>
      <c r="D1617" s="122" t="s">
        <v>2126</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1990</v>
      </c>
      <c r="B1618" s="122">
        <v>1</v>
      </c>
      <c r="C1618" s="122" t="s">
        <v>2171</v>
      </c>
      <c r="D1618" s="122" t="s">
        <v>2127</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1990</v>
      </c>
      <c r="B1619" s="122">
        <v>1</v>
      </c>
      <c r="C1619" s="122" t="s">
        <v>2171</v>
      </c>
      <c r="D1619" s="122" t="s">
        <v>2145</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1990</v>
      </c>
      <c r="B1620" s="122">
        <v>1</v>
      </c>
      <c r="C1620" s="122" t="s">
        <v>2171</v>
      </c>
      <c r="D1620" s="122" t="s">
        <v>2128</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1990</v>
      </c>
      <c r="B1621" s="122">
        <v>1</v>
      </c>
      <c r="C1621" s="122" t="s">
        <v>2171</v>
      </c>
      <c r="D1621" s="122" t="s">
        <v>2129</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1990</v>
      </c>
      <c r="B1622" s="122">
        <v>1</v>
      </c>
      <c r="C1622" s="122" t="s">
        <v>2171</v>
      </c>
      <c r="D1622" s="122" t="s">
        <v>2146</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1990</v>
      </c>
      <c r="B1623" s="122">
        <v>1</v>
      </c>
      <c r="C1623" s="122" t="s">
        <v>2171</v>
      </c>
      <c r="D1623" s="122" t="s">
        <v>2130</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1990</v>
      </c>
      <c r="B1624" s="122">
        <v>1</v>
      </c>
      <c r="C1624" s="122" t="s">
        <v>2171</v>
      </c>
      <c r="D1624" s="122" t="s">
        <v>2131</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1990</v>
      </c>
      <c r="B1625" s="122">
        <v>1</v>
      </c>
      <c r="C1625" s="122" t="s">
        <v>2171</v>
      </c>
      <c r="D1625" s="122" t="s">
        <v>2132</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1990</v>
      </c>
      <c r="B1626" s="122">
        <v>1</v>
      </c>
      <c r="C1626" s="122" t="s">
        <v>2171</v>
      </c>
      <c r="D1626" s="122" t="s">
        <v>2133</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1990</v>
      </c>
      <c r="B1627" s="122">
        <v>1</v>
      </c>
      <c r="C1627" s="122" t="s">
        <v>2171</v>
      </c>
      <c r="D1627" s="122" t="s">
        <v>2134</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1988</v>
      </c>
      <c r="B1628" s="122">
        <v>1</v>
      </c>
      <c r="C1628" s="122" t="s">
        <v>2173</v>
      </c>
      <c r="D1628" s="122" t="s">
        <v>2086</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1988</v>
      </c>
      <c r="B1629" s="122">
        <v>1</v>
      </c>
      <c r="C1629" s="122" t="s">
        <v>2173</v>
      </c>
      <c r="D1629" s="122" t="s">
        <v>2087</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1988</v>
      </c>
      <c r="B1630" s="122">
        <v>1</v>
      </c>
      <c r="C1630" s="122" t="s">
        <v>2173</v>
      </c>
      <c r="D1630" s="122" t="s">
        <v>2088</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1988</v>
      </c>
      <c r="B1631" s="122">
        <v>1</v>
      </c>
      <c r="C1631" s="122" t="s">
        <v>2173</v>
      </c>
      <c r="D1631" s="122" t="s">
        <v>2141</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1988</v>
      </c>
      <c r="B1632" s="122">
        <v>1</v>
      </c>
      <c r="C1632" s="122" t="s">
        <v>2173</v>
      </c>
      <c r="D1632" s="122" t="s">
        <v>2089</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1988</v>
      </c>
      <c r="B1633" s="122">
        <v>1</v>
      </c>
      <c r="C1633" s="122" t="s">
        <v>2173</v>
      </c>
      <c r="D1633" s="122" t="s">
        <v>2090</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1988</v>
      </c>
      <c r="B1634" s="122">
        <v>1</v>
      </c>
      <c r="C1634" s="122" t="s">
        <v>2173</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1988</v>
      </c>
      <c r="B1635" s="122">
        <v>1</v>
      </c>
      <c r="C1635" s="122" t="s">
        <v>2173</v>
      </c>
      <c r="D1635" s="122" t="s">
        <v>2091</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1988</v>
      </c>
      <c r="B1636" s="122">
        <v>1</v>
      </c>
      <c r="C1636" s="122" t="s">
        <v>2173</v>
      </c>
      <c r="D1636" s="122" t="s">
        <v>2092</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1988</v>
      </c>
      <c r="B1637" s="122">
        <v>1</v>
      </c>
      <c r="C1637" s="122" t="s">
        <v>2173</v>
      </c>
      <c r="D1637" s="122" t="s">
        <v>2093</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1988</v>
      </c>
      <c r="B1638" s="122">
        <v>1</v>
      </c>
      <c r="C1638" s="122" t="s">
        <v>2173</v>
      </c>
      <c r="D1638" s="122" t="s">
        <v>2094</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1988</v>
      </c>
      <c r="B1639" s="122">
        <v>1</v>
      </c>
      <c r="C1639" s="122" t="s">
        <v>2173</v>
      </c>
      <c r="D1639" s="122" t="s">
        <v>2095</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1988</v>
      </c>
      <c r="B1640" s="122">
        <v>1</v>
      </c>
      <c r="C1640" s="122" t="s">
        <v>2173</v>
      </c>
      <c r="D1640" s="122" t="s">
        <v>2142</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1988</v>
      </c>
      <c r="B1641" s="122">
        <v>1</v>
      </c>
      <c r="C1641" s="122" t="s">
        <v>2173</v>
      </c>
      <c r="D1641" s="122" t="s">
        <v>2096</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1988</v>
      </c>
      <c r="B1642" s="122">
        <v>1</v>
      </c>
      <c r="C1642" s="122" t="s">
        <v>2173</v>
      </c>
      <c r="D1642" s="122" t="s">
        <v>2097</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1988</v>
      </c>
      <c r="B1643" s="122">
        <v>1</v>
      </c>
      <c r="C1643" s="122" t="s">
        <v>2173</v>
      </c>
      <c r="D1643" s="122" t="s">
        <v>2098</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1988</v>
      </c>
      <c r="B1644" s="122">
        <v>1</v>
      </c>
      <c r="C1644" s="122" t="s">
        <v>2173</v>
      </c>
      <c r="D1644" s="122" t="s">
        <v>2099</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1988</v>
      </c>
      <c r="B1645" s="122">
        <v>1</v>
      </c>
      <c r="C1645" s="122" t="s">
        <v>2173</v>
      </c>
      <c r="D1645" s="122" t="s">
        <v>2100</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1988</v>
      </c>
      <c r="B1646" s="122">
        <v>1</v>
      </c>
      <c r="C1646" s="122" t="s">
        <v>2173</v>
      </c>
      <c r="D1646" s="122" t="s">
        <v>2101</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1988</v>
      </c>
      <c r="B1647" s="122">
        <v>1</v>
      </c>
      <c r="C1647" s="122" t="s">
        <v>2173</v>
      </c>
      <c r="D1647" s="122" t="s">
        <v>2102</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1988</v>
      </c>
      <c r="B1648" s="122">
        <v>1</v>
      </c>
      <c r="C1648" s="122" t="s">
        <v>2173</v>
      </c>
      <c r="D1648" s="122" t="s">
        <v>2103</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1988</v>
      </c>
      <c r="B1649" s="122">
        <v>1</v>
      </c>
      <c r="C1649" s="122" t="s">
        <v>2173</v>
      </c>
      <c r="D1649" s="122" t="s">
        <v>2104</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1988</v>
      </c>
      <c r="B1650" s="122">
        <v>1</v>
      </c>
      <c r="C1650" s="122" t="s">
        <v>2173</v>
      </c>
      <c r="D1650" s="122" t="s">
        <v>2105</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1988</v>
      </c>
      <c r="B1651" s="122">
        <v>1</v>
      </c>
      <c r="C1651" s="122" t="s">
        <v>2173</v>
      </c>
      <c r="D1651" s="122" t="s">
        <v>2106</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1988</v>
      </c>
      <c r="B1652" s="122">
        <v>1</v>
      </c>
      <c r="C1652" s="122" t="s">
        <v>2173</v>
      </c>
      <c r="D1652" s="122" t="s">
        <v>2107</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1988</v>
      </c>
      <c r="B1653" s="122">
        <v>1</v>
      </c>
      <c r="C1653" s="122" t="s">
        <v>2173</v>
      </c>
      <c r="D1653" s="122" t="s">
        <v>2108</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1988</v>
      </c>
      <c r="B1654" s="122">
        <v>1</v>
      </c>
      <c r="C1654" s="122" t="s">
        <v>2173</v>
      </c>
      <c r="D1654" s="122" t="s">
        <v>2109</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1988</v>
      </c>
      <c r="B1655" s="122">
        <v>1</v>
      </c>
      <c r="C1655" s="122" t="s">
        <v>2173</v>
      </c>
      <c r="D1655" s="122" t="s">
        <v>2143</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1988</v>
      </c>
      <c r="B1656" s="122">
        <v>1</v>
      </c>
      <c r="C1656" s="122" t="s">
        <v>2173</v>
      </c>
      <c r="D1656" s="122" t="s">
        <v>2110</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1988</v>
      </c>
      <c r="B1657" s="122">
        <v>1</v>
      </c>
      <c r="C1657" s="122" t="s">
        <v>2173</v>
      </c>
      <c r="D1657" s="122" t="s">
        <v>2111</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1988</v>
      </c>
      <c r="B1658" s="122">
        <v>1</v>
      </c>
      <c r="C1658" s="122" t="s">
        <v>2173</v>
      </c>
      <c r="D1658" s="122" t="s">
        <v>2112</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1988</v>
      </c>
      <c r="B1659" s="122">
        <v>1</v>
      </c>
      <c r="C1659" s="122" t="s">
        <v>2173</v>
      </c>
      <c r="D1659" s="122" t="s">
        <v>2113</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1988</v>
      </c>
      <c r="B1660" s="122">
        <v>1</v>
      </c>
      <c r="C1660" s="122" t="s">
        <v>2173</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1988</v>
      </c>
      <c r="B1661" s="122">
        <v>1</v>
      </c>
      <c r="C1661" s="122" t="s">
        <v>2173</v>
      </c>
      <c r="D1661" s="122" t="s">
        <v>2114</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1988</v>
      </c>
      <c r="B1662" s="122">
        <v>1</v>
      </c>
      <c r="C1662" s="122" t="s">
        <v>2173</v>
      </c>
      <c r="D1662" s="122" t="s">
        <v>2115</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1988</v>
      </c>
      <c r="B1663" s="122">
        <v>1</v>
      </c>
      <c r="C1663" s="122" t="s">
        <v>2173</v>
      </c>
      <c r="D1663" s="122" t="s">
        <v>2116</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1988</v>
      </c>
      <c r="B1664" s="122">
        <v>1</v>
      </c>
      <c r="C1664" s="122" t="s">
        <v>2173</v>
      </c>
      <c r="D1664" s="122" t="s">
        <v>2117</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1988</v>
      </c>
      <c r="B1665" s="122">
        <v>1</v>
      </c>
      <c r="C1665" s="122" t="s">
        <v>2173</v>
      </c>
      <c r="D1665" s="122" t="s">
        <v>2118</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1988</v>
      </c>
      <c r="B1666" s="122">
        <v>1</v>
      </c>
      <c r="C1666" s="122" t="s">
        <v>2173</v>
      </c>
      <c r="D1666" s="122" t="s">
        <v>2119</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1988</v>
      </c>
      <c r="B1667" s="122">
        <v>1</v>
      </c>
      <c r="C1667" s="122" t="s">
        <v>2173</v>
      </c>
      <c r="D1667" s="122" t="s">
        <v>2120</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1988</v>
      </c>
      <c r="B1668" s="122">
        <v>1</v>
      </c>
      <c r="C1668" s="122" t="s">
        <v>2173</v>
      </c>
      <c r="D1668" s="122" t="s">
        <v>2121</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1988</v>
      </c>
      <c r="B1669" s="122">
        <v>1</v>
      </c>
      <c r="C1669" s="122" t="s">
        <v>2173</v>
      </c>
      <c r="D1669" s="122" t="s">
        <v>2122</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1988</v>
      </c>
      <c r="B1670" s="122">
        <v>1</v>
      </c>
      <c r="C1670" s="122" t="s">
        <v>2173</v>
      </c>
      <c r="D1670" s="122" t="s">
        <v>2144</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1988</v>
      </c>
      <c r="B1671" s="122">
        <v>1</v>
      </c>
      <c r="C1671" s="122" t="s">
        <v>2173</v>
      </c>
      <c r="D1671" s="122" t="s">
        <v>2123</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1988</v>
      </c>
      <c r="B1672" s="122">
        <v>1</v>
      </c>
      <c r="C1672" s="122" t="s">
        <v>2173</v>
      </c>
      <c r="D1672" s="122" t="s">
        <v>2124</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1988</v>
      </c>
      <c r="B1673" s="122">
        <v>1</v>
      </c>
      <c r="C1673" s="122" t="s">
        <v>2173</v>
      </c>
      <c r="D1673" s="122" t="s">
        <v>2125</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1988</v>
      </c>
      <c r="B1674" s="122">
        <v>1</v>
      </c>
      <c r="C1674" s="122" t="s">
        <v>2173</v>
      </c>
      <c r="D1674" s="122" t="s">
        <v>2126</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1988</v>
      </c>
      <c r="B1675" s="122">
        <v>1</v>
      </c>
      <c r="C1675" s="122" t="s">
        <v>2173</v>
      </c>
      <c r="D1675" s="122" t="s">
        <v>2127</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1988</v>
      </c>
      <c r="B1676" s="122">
        <v>1</v>
      </c>
      <c r="C1676" s="122" t="s">
        <v>2173</v>
      </c>
      <c r="D1676" s="122" t="s">
        <v>2145</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1988</v>
      </c>
      <c r="B1677" s="122">
        <v>1</v>
      </c>
      <c r="C1677" s="122" t="s">
        <v>2173</v>
      </c>
      <c r="D1677" s="122" t="s">
        <v>2128</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1988</v>
      </c>
      <c r="B1678" s="122">
        <v>1</v>
      </c>
      <c r="C1678" s="122" t="s">
        <v>2173</v>
      </c>
      <c r="D1678" s="122" t="s">
        <v>2129</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1988</v>
      </c>
      <c r="B1679" s="122">
        <v>1</v>
      </c>
      <c r="C1679" s="122" t="s">
        <v>2173</v>
      </c>
      <c r="D1679" s="122" t="s">
        <v>2146</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1988</v>
      </c>
      <c r="B1680" s="122">
        <v>1</v>
      </c>
      <c r="C1680" s="122" t="s">
        <v>2173</v>
      </c>
      <c r="D1680" s="122" t="s">
        <v>2130</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1988</v>
      </c>
      <c r="B1681" s="122">
        <v>1</v>
      </c>
      <c r="C1681" s="122" t="s">
        <v>2173</v>
      </c>
      <c r="D1681" s="122" t="s">
        <v>2131</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1988</v>
      </c>
      <c r="B1682" s="122">
        <v>1</v>
      </c>
      <c r="C1682" s="122" t="s">
        <v>2173</v>
      </c>
      <c r="D1682" s="122" t="s">
        <v>2132</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1988</v>
      </c>
      <c r="B1683" s="122">
        <v>1</v>
      </c>
      <c r="C1683" s="122" t="s">
        <v>2173</v>
      </c>
      <c r="D1683" s="122" t="s">
        <v>2133</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1988</v>
      </c>
      <c r="B1684" s="122">
        <v>1</v>
      </c>
      <c r="C1684" s="122" t="s">
        <v>2173</v>
      </c>
      <c r="D1684" s="122" t="s">
        <v>2134</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2174</v>
      </c>
      <c r="B1685" s="122">
        <v>1</v>
      </c>
      <c r="C1685" s="122" t="s">
        <v>2175</v>
      </c>
      <c r="D1685" s="122" t="s">
        <v>2086</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2174</v>
      </c>
      <c r="B1686" s="122">
        <v>1</v>
      </c>
      <c r="C1686" s="122" t="s">
        <v>2175</v>
      </c>
      <c r="D1686" s="122" t="s">
        <v>2087</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2174</v>
      </c>
      <c r="B1687" s="122">
        <v>1</v>
      </c>
      <c r="C1687" s="122" t="s">
        <v>2175</v>
      </c>
      <c r="D1687" s="122" t="s">
        <v>2088</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2174</v>
      </c>
      <c r="B1688" s="122">
        <v>1</v>
      </c>
      <c r="C1688" s="122" t="s">
        <v>2175</v>
      </c>
      <c r="D1688" s="122" t="s">
        <v>2141</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2174</v>
      </c>
      <c r="B1689" s="122">
        <v>1</v>
      </c>
      <c r="C1689" s="122" t="s">
        <v>2175</v>
      </c>
      <c r="D1689" s="122" t="s">
        <v>2089</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2174</v>
      </c>
      <c r="B1690" s="122">
        <v>1</v>
      </c>
      <c r="C1690" s="122" t="s">
        <v>2175</v>
      </c>
      <c r="D1690" s="122" t="s">
        <v>2090</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2174</v>
      </c>
      <c r="B1691" s="122">
        <v>1</v>
      </c>
      <c r="C1691" s="122" t="s">
        <v>2175</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2174</v>
      </c>
      <c r="B1692" s="122">
        <v>1</v>
      </c>
      <c r="C1692" s="122" t="s">
        <v>2175</v>
      </c>
      <c r="D1692" s="122" t="s">
        <v>2091</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2174</v>
      </c>
      <c r="B1693" s="122">
        <v>1</v>
      </c>
      <c r="C1693" s="122" t="s">
        <v>2175</v>
      </c>
      <c r="D1693" s="122" t="s">
        <v>2092</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2174</v>
      </c>
      <c r="B1694" s="122">
        <v>1</v>
      </c>
      <c r="C1694" s="122" t="s">
        <v>2175</v>
      </c>
      <c r="D1694" s="122" t="s">
        <v>2093</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2174</v>
      </c>
      <c r="B1695" s="122">
        <v>1</v>
      </c>
      <c r="C1695" s="122" t="s">
        <v>2175</v>
      </c>
      <c r="D1695" s="122" t="s">
        <v>2094</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2174</v>
      </c>
      <c r="B1696" s="122">
        <v>1</v>
      </c>
      <c r="C1696" s="122" t="s">
        <v>2175</v>
      </c>
      <c r="D1696" s="122" t="s">
        <v>2176</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2174</v>
      </c>
      <c r="B1697" s="122">
        <v>1</v>
      </c>
      <c r="C1697" s="122" t="s">
        <v>2175</v>
      </c>
      <c r="D1697" s="122" t="s">
        <v>2095</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2174</v>
      </c>
      <c r="B1698" s="122">
        <v>1</v>
      </c>
      <c r="C1698" s="122" t="s">
        <v>2175</v>
      </c>
      <c r="D1698" s="122" t="s">
        <v>2142</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2174</v>
      </c>
      <c r="B1699" s="122">
        <v>1</v>
      </c>
      <c r="C1699" s="122" t="s">
        <v>2175</v>
      </c>
      <c r="D1699" s="122" t="s">
        <v>2096</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2174</v>
      </c>
      <c r="B1700" s="122">
        <v>1</v>
      </c>
      <c r="C1700" s="122" t="s">
        <v>2175</v>
      </c>
      <c r="D1700" s="122" t="s">
        <v>2097</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2174</v>
      </c>
      <c r="B1701" s="122">
        <v>1</v>
      </c>
      <c r="C1701" s="122" t="s">
        <v>2175</v>
      </c>
      <c r="D1701" s="122" t="s">
        <v>2098</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2174</v>
      </c>
      <c r="B1702" s="122">
        <v>1</v>
      </c>
      <c r="C1702" s="122" t="s">
        <v>2175</v>
      </c>
      <c r="D1702" s="122" t="s">
        <v>2099</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2174</v>
      </c>
      <c r="B1703" s="122">
        <v>1</v>
      </c>
      <c r="C1703" s="122" t="s">
        <v>2175</v>
      </c>
      <c r="D1703" s="122" t="s">
        <v>2100</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2174</v>
      </c>
      <c r="B1704" s="122">
        <v>1</v>
      </c>
      <c r="C1704" s="122" t="s">
        <v>2175</v>
      </c>
      <c r="D1704" s="122" t="s">
        <v>2101</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2174</v>
      </c>
      <c r="B1705" s="122">
        <v>1</v>
      </c>
      <c r="C1705" s="122" t="s">
        <v>2175</v>
      </c>
      <c r="D1705" s="122" t="s">
        <v>2102</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2174</v>
      </c>
      <c r="B1706" s="122">
        <v>1</v>
      </c>
      <c r="C1706" s="122" t="s">
        <v>2175</v>
      </c>
      <c r="D1706" s="122" t="s">
        <v>2103</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2174</v>
      </c>
      <c r="B1707" s="122">
        <v>1</v>
      </c>
      <c r="C1707" s="122" t="s">
        <v>2175</v>
      </c>
      <c r="D1707" s="122" t="s">
        <v>2104</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2174</v>
      </c>
      <c r="B1708" s="122">
        <v>1</v>
      </c>
      <c r="C1708" s="122" t="s">
        <v>2175</v>
      </c>
      <c r="D1708" s="122" t="s">
        <v>2105</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2174</v>
      </c>
      <c r="B1709" s="122">
        <v>1</v>
      </c>
      <c r="C1709" s="122" t="s">
        <v>2175</v>
      </c>
      <c r="D1709" s="122" t="s">
        <v>2106</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2174</v>
      </c>
      <c r="B1710" s="122">
        <v>1</v>
      </c>
      <c r="C1710" s="122" t="s">
        <v>2175</v>
      </c>
      <c r="D1710" s="122" t="s">
        <v>2177</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2174</v>
      </c>
      <c r="B1711" s="122">
        <v>1</v>
      </c>
      <c r="C1711" s="122" t="s">
        <v>2175</v>
      </c>
      <c r="D1711" s="122" t="s">
        <v>2107</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2174</v>
      </c>
      <c r="B1712" s="122">
        <v>1</v>
      </c>
      <c r="C1712" s="122" t="s">
        <v>2175</v>
      </c>
      <c r="D1712" s="122" t="s">
        <v>2108</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2174</v>
      </c>
      <c r="B1713" s="122">
        <v>1</v>
      </c>
      <c r="C1713" s="122" t="s">
        <v>2175</v>
      </c>
      <c r="D1713" s="122" t="s">
        <v>2109</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2174</v>
      </c>
      <c r="B1714" s="122">
        <v>1</v>
      </c>
      <c r="C1714" s="122" t="s">
        <v>2175</v>
      </c>
      <c r="D1714" s="122" t="s">
        <v>2143</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2174</v>
      </c>
      <c r="B1715" s="122">
        <v>1</v>
      </c>
      <c r="C1715" s="122" t="s">
        <v>2175</v>
      </c>
      <c r="D1715" s="122" t="s">
        <v>2110</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2174</v>
      </c>
      <c r="B1716" s="122">
        <v>1</v>
      </c>
      <c r="C1716" s="122" t="s">
        <v>2175</v>
      </c>
      <c r="D1716" s="122" t="s">
        <v>2111</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2174</v>
      </c>
      <c r="B1717" s="122">
        <v>1</v>
      </c>
      <c r="C1717" s="122" t="s">
        <v>2175</v>
      </c>
      <c r="D1717" s="122" t="s">
        <v>2112</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2174</v>
      </c>
      <c r="B1718" s="122">
        <v>1</v>
      </c>
      <c r="C1718" s="122" t="s">
        <v>2175</v>
      </c>
      <c r="D1718" s="122" t="s">
        <v>2113</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2174</v>
      </c>
      <c r="B1719" s="122">
        <v>1</v>
      </c>
      <c r="C1719" s="122" t="s">
        <v>2175</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2174</v>
      </c>
      <c r="B1720" s="122">
        <v>1</v>
      </c>
      <c r="C1720" s="122" t="s">
        <v>2175</v>
      </c>
      <c r="D1720" s="122" t="s">
        <v>2114</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2174</v>
      </c>
      <c r="B1721" s="122">
        <v>1</v>
      </c>
      <c r="C1721" s="122" t="s">
        <v>2175</v>
      </c>
      <c r="D1721" s="122" t="s">
        <v>2115</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2174</v>
      </c>
      <c r="B1722" s="122">
        <v>1</v>
      </c>
      <c r="C1722" s="122" t="s">
        <v>2175</v>
      </c>
      <c r="D1722" s="122" t="s">
        <v>2116</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2174</v>
      </c>
      <c r="B1723" s="122">
        <v>1</v>
      </c>
      <c r="C1723" s="122" t="s">
        <v>2175</v>
      </c>
      <c r="D1723" s="122" t="s">
        <v>2117</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2174</v>
      </c>
      <c r="B1724" s="122">
        <v>1</v>
      </c>
      <c r="C1724" s="122" t="s">
        <v>2175</v>
      </c>
      <c r="D1724" s="122" t="s">
        <v>2118</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2174</v>
      </c>
      <c r="B1725" s="122">
        <v>1</v>
      </c>
      <c r="C1725" s="122" t="s">
        <v>2175</v>
      </c>
      <c r="D1725" s="122" t="s">
        <v>2119</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2174</v>
      </c>
      <c r="B1726" s="122">
        <v>1</v>
      </c>
      <c r="C1726" s="122" t="s">
        <v>2175</v>
      </c>
      <c r="D1726" s="122" t="s">
        <v>2120</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2174</v>
      </c>
      <c r="B1727" s="122">
        <v>1</v>
      </c>
      <c r="C1727" s="122" t="s">
        <v>2175</v>
      </c>
      <c r="D1727" s="122" t="s">
        <v>2121</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2174</v>
      </c>
      <c r="B1728" s="122">
        <v>1</v>
      </c>
      <c r="C1728" s="122" t="s">
        <v>2175</v>
      </c>
      <c r="D1728" s="122" t="s">
        <v>2122</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2174</v>
      </c>
      <c r="B1729" s="122">
        <v>1</v>
      </c>
      <c r="C1729" s="122" t="s">
        <v>2175</v>
      </c>
      <c r="D1729" s="122" t="s">
        <v>2144</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2174</v>
      </c>
      <c r="B1730" s="122">
        <v>1</v>
      </c>
      <c r="C1730" s="122" t="s">
        <v>2175</v>
      </c>
      <c r="D1730" s="122" t="s">
        <v>2178</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2174</v>
      </c>
      <c r="B1731" s="122">
        <v>1</v>
      </c>
      <c r="C1731" s="122" t="s">
        <v>2175</v>
      </c>
      <c r="D1731" s="122" t="s">
        <v>2123</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2174</v>
      </c>
      <c r="B1732" s="122">
        <v>1</v>
      </c>
      <c r="C1732" s="122" t="s">
        <v>2175</v>
      </c>
      <c r="D1732" s="122" t="s">
        <v>2124</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2174</v>
      </c>
      <c r="B1733" s="122">
        <v>1</v>
      </c>
      <c r="C1733" s="122" t="s">
        <v>2175</v>
      </c>
      <c r="D1733" s="122" t="s">
        <v>2125</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2174</v>
      </c>
      <c r="B1734" s="122">
        <v>1</v>
      </c>
      <c r="C1734" s="122" t="s">
        <v>2175</v>
      </c>
      <c r="D1734" s="122" t="s">
        <v>2126</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2174</v>
      </c>
      <c r="B1735" s="122">
        <v>1</v>
      </c>
      <c r="C1735" s="122" t="s">
        <v>2175</v>
      </c>
      <c r="D1735" s="122" t="s">
        <v>2127</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2174</v>
      </c>
      <c r="B1736" s="122">
        <v>1</v>
      </c>
      <c r="C1736" s="122" t="s">
        <v>2175</v>
      </c>
      <c r="D1736" s="122" t="s">
        <v>2128</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2174</v>
      </c>
      <c r="B1737" s="122">
        <v>1</v>
      </c>
      <c r="C1737" s="122" t="s">
        <v>2175</v>
      </c>
      <c r="D1737" s="122" t="s">
        <v>2129</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2174</v>
      </c>
      <c r="B1738" s="122">
        <v>1</v>
      </c>
      <c r="C1738" s="122" t="s">
        <v>2175</v>
      </c>
      <c r="D1738" s="122" t="s">
        <v>2146</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2174</v>
      </c>
      <c r="B1739" s="122">
        <v>1</v>
      </c>
      <c r="C1739" s="122" t="s">
        <v>2175</v>
      </c>
      <c r="D1739" s="122" t="s">
        <v>2130</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2174</v>
      </c>
      <c r="B1740" s="122">
        <v>1</v>
      </c>
      <c r="C1740" s="122" t="s">
        <v>2175</v>
      </c>
      <c r="D1740" s="122" t="s">
        <v>2131</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2174</v>
      </c>
      <c r="B1741" s="122">
        <v>1</v>
      </c>
      <c r="C1741" s="122" t="s">
        <v>2175</v>
      </c>
      <c r="D1741" s="122" t="s">
        <v>2132</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2174</v>
      </c>
      <c r="B1742" s="122">
        <v>1</v>
      </c>
      <c r="C1742" s="122" t="s">
        <v>2175</v>
      </c>
      <c r="D1742" s="122" t="s">
        <v>2133</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2174</v>
      </c>
      <c r="B1743" s="122">
        <v>1</v>
      </c>
      <c r="C1743" s="122" t="s">
        <v>2175</v>
      </c>
      <c r="D1743" s="122" t="s">
        <v>2134</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2179</v>
      </c>
      <c r="B1744" s="122">
        <v>1</v>
      </c>
      <c r="C1744" s="122" t="s">
        <v>2180</v>
      </c>
      <c r="D1744" s="122" t="s">
        <v>2086</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2179</v>
      </c>
      <c r="B1745" s="122">
        <v>1</v>
      </c>
      <c r="C1745" s="122" t="s">
        <v>2180</v>
      </c>
      <c r="D1745" s="122" t="s">
        <v>2087</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2179</v>
      </c>
      <c r="B1746" s="122">
        <v>1</v>
      </c>
      <c r="C1746" s="122" t="s">
        <v>2180</v>
      </c>
      <c r="D1746" s="122" t="s">
        <v>2088</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2179</v>
      </c>
      <c r="B1747" s="122">
        <v>1</v>
      </c>
      <c r="C1747" s="122" t="s">
        <v>2180</v>
      </c>
      <c r="D1747" s="122" t="s">
        <v>2141</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2179</v>
      </c>
      <c r="B1748" s="122">
        <v>1</v>
      </c>
      <c r="C1748" s="122" t="s">
        <v>2180</v>
      </c>
      <c r="D1748" s="122" t="s">
        <v>2089</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2179</v>
      </c>
      <c r="B1749" s="122">
        <v>1</v>
      </c>
      <c r="C1749" s="122" t="s">
        <v>2180</v>
      </c>
      <c r="D1749" s="122" t="s">
        <v>2090</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2179</v>
      </c>
      <c r="B1750" s="122">
        <v>1</v>
      </c>
      <c r="C1750" s="122" t="s">
        <v>2180</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2179</v>
      </c>
      <c r="B1751" s="122">
        <v>1</v>
      </c>
      <c r="C1751" s="122" t="s">
        <v>2180</v>
      </c>
      <c r="D1751" s="122" t="s">
        <v>2091</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2179</v>
      </c>
      <c r="B1752" s="122">
        <v>1</v>
      </c>
      <c r="C1752" s="122" t="s">
        <v>2180</v>
      </c>
      <c r="D1752" s="122" t="s">
        <v>2092</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2179</v>
      </c>
      <c r="B1753" s="122">
        <v>1</v>
      </c>
      <c r="C1753" s="122" t="s">
        <v>2180</v>
      </c>
      <c r="D1753" s="122" t="s">
        <v>2093</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2179</v>
      </c>
      <c r="B1754" s="122">
        <v>1</v>
      </c>
      <c r="C1754" s="122" t="s">
        <v>2180</v>
      </c>
      <c r="D1754" s="122" t="s">
        <v>2094</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2179</v>
      </c>
      <c r="B1755" s="122">
        <v>1</v>
      </c>
      <c r="C1755" s="122" t="s">
        <v>2180</v>
      </c>
      <c r="D1755" s="122" t="s">
        <v>2095</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2179</v>
      </c>
      <c r="B1756" s="122">
        <v>1</v>
      </c>
      <c r="C1756" s="122" t="s">
        <v>2180</v>
      </c>
      <c r="D1756" s="122" t="s">
        <v>2142</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2179</v>
      </c>
      <c r="B1757" s="122">
        <v>1</v>
      </c>
      <c r="C1757" s="122" t="s">
        <v>2180</v>
      </c>
      <c r="D1757" s="122" t="s">
        <v>2096</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2179</v>
      </c>
      <c r="B1758" s="122">
        <v>1</v>
      </c>
      <c r="C1758" s="122" t="s">
        <v>2180</v>
      </c>
      <c r="D1758" s="122" t="s">
        <v>2097</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2179</v>
      </c>
      <c r="B1759" s="122">
        <v>1</v>
      </c>
      <c r="C1759" s="122" t="s">
        <v>2180</v>
      </c>
      <c r="D1759" s="122" t="s">
        <v>2098</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2179</v>
      </c>
      <c r="B1760" s="122">
        <v>1</v>
      </c>
      <c r="C1760" s="122" t="s">
        <v>2180</v>
      </c>
      <c r="D1760" s="122" t="s">
        <v>2099</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2179</v>
      </c>
      <c r="B1761" s="122">
        <v>1</v>
      </c>
      <c r="C1761" s="122" t="s">
        <v>2180</v>
      </c>
      <c r="D1761" s="122" t="s">
        <v>2100</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2179</v>
      </c>
      <c r="B1762" s="122">
        <v>1</v>
      </c>
      <c r="C1762" s="122" t="s">
        <v>2180</v>
      </c>
      <c r="D1762" s="122" t="s">
        <v>2101</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2179</v>
      </c>
      <c r="B1763" s="122">
        <v>1</v>
      </c>
      <c r="C1763" s="122" t="s">
        <v>2180</v>
      </c>
      <c r="D1763" s="122" t="s">
        <v>2102</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2179</v>
      </c>
      <c r="B1764" s="122">
        <v>1</v>
      </c>
      <c r="C1764" s="122" t="s">
        <v>2180</v>
      </c>
      <c r="D1764" s="122" t="s">
        <v>2103</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2179</v>
      </c>
      <c r="B1765" s="122">
        <v>1</v>
      </c>
      <c r="C1765" s="122" t="s">
        <v>2180</v>
      </c>
      <c r="D1765" s="122" t="s">
        <v>2104</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2179</v>
      </c>
      <c r="B1766" s="122">
        <v>1</v>
      </c>
      <c r="C1766" s="122" t="s">
        <v>2180</v>
      </c>
      <c r="D1766" s="122" t="s">
        <v>2105</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2179</v>
      </c>
      <c r="B1767" s="122">
        <v>1</v>
      </c>
      <c r="C1767" s="122" t="s">
        <v>2180</v>
      </c>
      <c r="D1767" s="122" t="s">
        <v>2106</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2179</v>
      </c>
      <c r="B1768" s="122">
        <v>1</v>
      </c>
      <c r="C1768" s="122" t="s">
        <v>2180</v>
      </c>
      <c r="D1768" s="122" t="s">
        <v>2107</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2179</v>
      </c>
      <c r="B1769" s="122">
        <v>1</v>
      </c>
      <c r="C1769" s="122" t="s">
        <v>2180</v>
      </c>
      <c r="D1769" s="122" t="s">
        <v>2108</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2179</v>
      </c>
      <c r="B1770" s="122">
        <v>1</v>
      </c>
      <c r="C1770" s="122" t="s">
        <v>2180</v>
      </c>
      <c r="D1770" s="122" t="s">
        <v>2109</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2179</v>
      </c>
      <c r="B1771" s="122">
        <v>1</v>
      </c>
      <c r="C1771" s="122" t="s">
        <v>2180</v>
      </c>
      <c r="D1771" s="122" t="s">
        <v>2143</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2179</v>
      </c>
      <c r="B1772" s="122">
        <v>1</v>
      </c>
      <c r="C1772" s="122" t="s">
        <v>2180</v>
      </c>
      <c r="D1772" s="122" t="s">
        <v>2110</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2179</v>
      </c>
      <c r="B1773" s="122">
        <v>1</v>
      </c>
      <c r="C1773" s="122" t="s">
        <v>2180</v>
      </c>
      <c r="D1773" s="122" t="s">
        <v>2111</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2179</v>
      </c>
      <c r="B1774" s="122">
        <v>1</v>
      </c>
      <c r="C1774" s="122" t="s">
        <v>2180</v>
      </c>
      <c r="D1774" s="122" t="s">
        <v>2112</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2179</v>
      </c>
      <c r="B1775" s="122">
        <v>1</v>
      </c>
      <c r="C1775" s="122" t="s">
        <v>2180</v>
      </c>
      <c r="D1775" s="122" t="s">
        <v>2113</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2179</v>
      </c>
      <c r="B1776" s="122">
        <v>1</v>
      </c>
      <c r="C1776" s="122" t="s">
        <v>2180</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2179</v>
      </c>
      <c r="B1777" s="122">
        <v>1</v>
      </c>
      <c r="C1777" s="122" t="s">
        <v>2180</v>
      </c>
      <c r="D1777" s="122" t="s">
        <v>2114</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2179</v>
      </c>
      <c r="B1778" s="122">
        <v>1</v>
      </c>
      <c r="C1778" s="122" t="s">
        <v>2180</v>
      </c>
      <c r="D1778" s="122" t="s">
        <v>2115</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2179</v>
      </c>
      <c r="B1779" s="122">
        <v>1</v>
      </c>
      <c r="C1779" s="122" t="s">
        <v>2180</v>
      </c>
      <c r="D1779" s="122" t="s">
        <v>2116</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2179</v>
      </c>
      <c r="B1780" s="122">
        <v>1</v>
      </c>
      <c r="C1780" s="122" t="s">
        <v>2180</v>
      </c>
      <c r="D1780" s="122" t="s">
        <v>2117</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2179</v>
      </c>
      <c r="B1781" s="122">
        <v>1</v>
      </c>
      <c r="C1781" s="122" t="s">
        <v>2180</v>
      </c>
      <c r="D1781" s="122" t="s">
        <v>2118</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2179</v>
      </c>
      <c r="B1782" s="122">
        <v>1</v>
      </c>
      <c r="C1782" s="122" t="s">
        <v>2180</v>
      </c>
      <c r="D1782" s="122" t="s">
        <v>2119</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2179</v>
      </c>
      <c r="B1783" s="122">
        <v>1</v>
      </c>
      <c r="C1783" s="122" t="s">
        <v>2180</v>
      </c>
      <c r="D1783" s="122" t="s">
        <v>2120</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2179</v>
      </c>
      <c r="B1784" s="122">
        <v>1</v>
      </c>
      <c r="C1784" s="122" t="s">
        <v>2180</v>
      </c>
      <c r="D1784" s="122" t="s">
        <v>2121</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2179</v>
      </c>
      <c r="B1785" s="122">
        <v>1</v>
      </c>
      <c r="C1785" s="122" t="s">
        <v>2180</v>
      </c>
      <c r="D1785" s="122" t="s">
        <v>2122</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2179</v>
      </c>
      <c r="B1786" s="122">
        <v>1</v>
      </c>
      <c r="C1786" s="122" t="s">
        <v>2180</v>
      </c>
      <c r="D1786" s="122" t="s">
        <v>2144</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2179</v>
      </c>
      <c r="B1787" s="122">
        <v>1</v>
      </c>
      <c r="C1787" s="122" t="s">
        <v>2180</v>
      </c>
      <c r="D1787" s="122" t="s">
        <v>2123</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2179</v>
      </c>
      <c r="B1788" s="122">
        <v>1</v>
      </c>
      <c r="C1788" s="122" t="s">
        <v>2180</v>
      </c>
      <c r="D1788" s="122" t="s">
        <v>2124</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2179</v>
      </c>
      <c r="B1789" s="122">
        <v>1</v>
      </c>
      <c r="C1789" s="122" t="s">
        <v>2180</v>
      </c>
      <c r="D1789" s="122" t="s">
        <v>2125</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2179</v>
      </c>
      <c r="B1790" s="122">
        <v>1</v>
      </c>
      <c r="C1790" s="122" t="s">
        <v>2180</v>
      </c>
      <c r="D1790" s="122" t="s">
        <v>2126</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2179</v>
      </c>
      <c r="B1791" s="122">
        <v>1</v>
      </c>
      <c r="C1791" s="122" t="s">
        <v>2180</v>
      </c>
      <c r="D1791" s="122" t="s">
        <v>2127</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2179</v>
      </c>
      <c r="B1792" s="122">
        <v>1</v>
      </c>
      <c r="C1792" s="122" t="s">
        <v>2180</v>
      </c>
      <c r="D1792" s="122" t="s">
        <v>2128</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2179</v>
      </c>
      <c r="B1793" s="122">
        <v>1</v>
      </c>
      <c r="C1793" s="122" t="s">
        <v>2180</v>
      </c>
      <c r="D1793" s="122" t="s">
        <v>2129</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2179</v>
      </c>
      <c r="B1794" s="122">
        <v>1</v>
      </c>
      <c r="C1794" s="122" t="s">
        <v>2180</v>
      </c>
      <c r="D1794" s="122" t="s">
        <v>2146</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2179</v>
      </c>
      <c r="B1795" s="122">
        <v>1</v>
      </c>
      <c r="C1795" s="122" t="s">
        <v>2180</v>
      </c>
      <c r="D1795" s="122" t="s">
        <v>2130</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2179</v>
      </c>
      <c r="B1796" s="122">
        <v>1</v>
      </c>
      <c r="C1796" s="122" t="s">
        <v>2180</v>
      </c>
      <c r="D1796" s="122" t="s">
        <v>2131</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2179</v>
      </c>
      <c r="B1797" s="122">
        <v>1</v>
      </c>
      <c r="C1797" s="122" t="s">
        <v>2180</v>
      </c>
      <c r="D1797" s="122" t="s">
        <v>2132</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2179</v>
      </c>
      <c r="B1798" s="122">
        <v>1</v>
      </c>
      <c r="C1798" s="122" t="s">
        <v>2180</v>
      </c>
      <c r="D1798" s="122" t="s">
        <v>2133</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2179</v>
      </c>
      <c r="B1799" s="122">
        <v>1</v>
      </c>
      <c r="C1799" s="122" t="s">
        <v>2180</v>
      </c>
      <c r="D1799" s="122" t="s">
        <v>2134</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2181</v>
      </c>
      <c r="B1800" s="122">
        <v>1</v>
      </c>
      <c r="C1800" s="122" t="s">
        <v>2182</v>
      </c>
      <c r="D1800" s="122" t="s">
        <v>2086</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2181</v>
      </c>
      <c r="B1801" s="122">
        <v>1</v>
      </c>
      <c r="C1801" s="122" t="s">
        <v>2182</v>
      </c>
      <c r="D1801" s="122" t="s">
        <v>2087</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2181</v>
      </c>
      <c r="B1802" s="122">
        <v>1</v>
      </c>
      <c r="C1802" s="122" t="s">
        <v>2182</v>
      </c>
      <c r="D1802" s="122" t="s">
        <v>2088</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2181</v>
      </c>
      <c r="B1803" s="122">
        <v>1</v>
      </c>
      <c r="C1803" s="122" t="s">
        <v>2182</v>
      </c>
      <c r="D1803" s="122" t="s">
        <v>2089</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2181</v>
      </c>
      <c r="B1804" s="122">
        <v>1</v>
      </c>
      <c r="C1804" s="122" t="s">
        <v>2182</v>
      </c>
      <c r="D1804" s="122" t="s">
        <v>2090</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2181</v>
      </c>
      <c r="B1805" s="122">
        <v>1</v>
      </c>
      <c r="C1805" s="122" t="s">
        <v>2182</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2181</v>
      </c>
      <c r="B1806" s="122">
        <v>1</v>
      </c>
      <c r="C1806" s="122" t="s">
        <v>2182</v>
      </c>
      <c r="D1806" s="122" t="s">
        <v>2091</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2181</v>
      </c>
      <c r="B1807" s="122">
        <v>1</v>
      </c>
      <c r="C1807" s="122" t="s">
        <v>2182</v>
      </c>
      <c r="D1807" s="122" t="s">
        <v>2092</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2181</v>
      </c>
      <c r="B1808" s="122">
        <v>1</v>
      </c>
      <c r="C1808" s="122" t="s">
        <v>2182</v>
      </c>
      <c r="D1808" s="122" t="s">
        <v>2093</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2181</v>
      </c>
      <c r="B1809" s="122">
        <v>1</v>
      </c>
      <c r="C1809" s="122" t="s">
        <v>2182</v>
      </c>
      <c r="D1809" s="122" t="s">
        <v>2094</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2181</v>
      </c>
      <c r="B1810" s="122">
        <v>1</v>
      </c>
      <c r="C1810" s="122" t="s">
        <v>2182</v>
      </c>
      <c r="D1810" s="122" t="s">
        <v>2095</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2181</v>
      </c>
      <c r="B1811" s="122">
        <v>1</v>
      </c>
      <c r="C1811" s="122" t="s">
        <v>2182</v>
      </c>
      <c r="D1811" s="122" t="s">
        <v>2096</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2181</v>
      </c>
      <c r="B1812" s="122">
        <v>1</v>
      </c>
      <c r="C1812" s="122" t="s">
        <v>2182</v>
      </c>
      <c r="D1812" s="122" t="s">
        <v>2097</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2181</v>
      </c>
      <c r="B1813" s="122">
        <v>1</v>
      </c>
      <c r="C1813" s="122" t="s">
        <v>2182</v>
      </c>
      <c r="D1813" s="122" t="s">
        <v>2098</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2181</v>
      </c>
      <c r="B1814" s="122">
        <v>1</v>
      </c>
      <c r="C1814" s="122" t="s">
        <v>2182</v>
      </c>
      <c r="D1814" s="122" t="s">
        <v>2099</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2181</v>
      </c>
      <c r="B1815" s="122">
        <v>1</v>
      </c>
      <c r="C1815" s="122" t="s">
        <v>2182</v>
      </c>
      <c r="D1815" s="122" t="s">
        <v>2100</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2181</v>
      </c>
      <c r="B1816" s="122">
        <v>1</v>
      </c>
      <c r="C1816" s="122" t="s">
        <v>2182</v>
      </c>
      <c r="D1816" s="122" t="s">
        <v>2101</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2181</v>
      </c>
      <c r="B1817" s="122">
        <v>1</v>
      </c>
      <c r="C1817" s="122" t="s">
        <v>2182</v>
      </c>
      <c r="D1817" s="122" t="s">
        <v>2102</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2181</v>
      </c>
      <c r="B1818" s="122">
        <v>1</v>
      </c>
      <c r="C1818" s="122" t="s">
        <v>2182</v>
      </c>
      <c r="D1818" s="122" t="s">
        <v>2103</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2181</v>
      </c>
      <c r="B1819" s="122">
        <v>1</v>
      </c>
      <c r="C1819" s="122" t="s">
        <v>2182</v>
      </c>
      <c r="D1819" s="122" t="s">
        <v>2104</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2181</v>
      </c>
      <c r="B1820" s="122">
        <v>1</v>
      </c>
      <c r="C1820" s="122" t="s">
        <v>2182</v>
      </c>
      <c r="D1820" s="122" t="s">
        <v>2105</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2181</v>
      </c>
      <c r="B1821" s="122">
        <v>1</v>
      </c>
      <c r="C1821" s="122" t="s">
        <v>2182</v>
      </c>
      <c r="D1821" s="122" t="s">
        <v>2106</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2181</v>
      </c>
      <c r="B1822" s="122">
        <v>1</v>
      </c>
      <c r="C1822" s="122" t="s">
        <v>2182</v>
      </c>
      <c r="D1822" s="122" t="s">
        <v>2107</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2181</v>
      </c>
      <c r="B1823" s="122">
        <v>1</v>
      </c>
      <c r="C1823" s="122" t="s">
        <v>2182</v>
      </c>
      <c r="D1823" s="122" t="s">
        <v>2108</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2181</v>
      </c>
      <c r="B1824" s="122">
        <v>1</v>
      </c>
      <c r="C1824" s="122" t="s">
        <v>2182</v>
      </c>
      <c r="D1824" s="122" t="s">
        <v>2109</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2181</v>
      </c>
      <c r="B1825" s="122">
        <v>1</v>
      </c>
      <c r="C1825" s="122" t="s">
        <v>2182</v>
      </c>
      <c r="D1825" s="122" t="s">
        <v>2110</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2181</v>
      </c>
      <c r="B1826" s="122">
        <v>1</v>
      </c>
      <c r="C1826" s="122" t="s">
        <v>2182</v>
      </c>
      <c r="D1826" s="122" t="s">
        <v>2111</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2181</v>
      </c>
      <c r="B1827" s="122">
        <v>1</v>
      </c>
      <c r="C1827" s="122" t="s">
        <v>2182</v>
      </c>
      <c r="D1827" s="122" t="s">
        <v>2112</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2181</v>
      </c>
      <c r="B1828" s="122">
        <v>1</v>
      </c>
      <c r="C1828" s="122" t="s">
        <v>2182</v>
      </c>
      <c r="D1828" s="122" t="s">
        <v>2113</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2181</v>
      </c>
      <c r="B1829" s="122">
        <v>1</v>
      </c>
      <c r="C1829" s="122" t="s">
        <v>2182</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2181</v>
      </c>
      <c r="B1830" s="122">
        <v>1</v>
      </c>
      <c r="C1830" s="122" t="s">
        <v>2182</v>
      </c>
      <c r="D1830" s="122" t="s">
        <v>2114</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2181</v>
      </c>
      <c r="B1831" s="122">
        <v>1</v>
      </c>
      <c r="C1831" s="122" t="s">
        <v>2182</v>
      </c>
      <c r="D1831" s="122" t="s">
        <v>2115</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2181</v>
      </c>
      <c r="B1832" s="122">
        <v>1</v>
      </c>
      <c r="C1832" s="122" t="s">
        <v>2182</v>
      </c>
      <c r="D1832" s="122" t="s">
        <v>2116</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2181</v>
      </c>
      <c r="B1833" s="122">
        <v>1</v>
      </c>
      <c r="C1833" s="122" t="s">
        <v>2182</v>
      </c>
      <c r="D1833" s="122" t="s">
        <v>2117</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2181</v>
      </c>
      <c r="B1834" s="122">
        <v>1</v>
      </c>
      <c r="C1834" s="122" t="s">
        <v>2182</v>
      </c>
      <c r="D1834" s="122" t="s">
        <v>2118</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2181</v>
      </c>
      <c r="B1835" s="122">
        <v>1</v>
      </c>
      <c r="C1835" s="122" t="s">
        <v>2182</v>
      </c>
      <c r="D1835" s="122" t="s">
        <v>2119</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2181</v>
      </c>
      <c r="B1836" s="122">
        <v>1</v>
      </c>
      <c r="C1836" s="122" t="s">
        <v>2182</v>
      </c>
      <c r="D1836" s="122" t="s">
        <v>2120</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2181</v>
      </c>
      <c r="B1837" s="122">
        <v>1</v>
      </c>
      <c r="C1837" s="122" t="s">
        <v>2182</v>
      </c>
      <c r="D1837" s="122" t="s">
        <v>2121</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2181</v>
      </c>
      <c r="B1838" s="122">
        <v>1</v>
      </c>
      <c r="C1838" s="122" t="s">
        <v>2182</v>
      </c>
      <c r="D1838" s="122" t="s">
        <v>2122</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2181</v>
      </c>
      <c r="B1839" s="122">
        <v>1</v>
      </c>
      <c r="C1839" s="122" t="s">
        <v>2182</v>
      </c>
      <c r="D1839" s="122" t="s">
        <v>2123</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2181</v>
      </c>
      <c r="B1840" s="122">
        <v>1</v>
      </c>
      <c r="C1840" s="122" t="s">
        <v>2182</v>
      </c>
      <c r="D1840" s="122" t="s">
        <v>2124</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2181</v>
      </c>
      <c r="B1841" s="122">
        <v>1</v>
      </c>
      <c r="C1841" s="122" t="s">
        <v>2182</v>
      </c>
      <c r="D1841" s="122" t="s">
        <v>2125</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2181</v>
      </c>
      <c r="B1842" s="122">
        <v>1</v>
      </c>
      <c r="C1842" s="122" t="s">
        <v>2182</v>
      </c>
      <c r="D1842" s="122" t="s">
        <v>2126</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2181</v>
      </c>
      <c r="B1843" s="122">
        <v>1</v>
      </c>
      <c r="C1843" s="122" t="s">
        <v>2182</v>
      </c>
      <c r="D1843" s="122" t="s">
        <v>2127</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2181</v>
      </c>
      <c r="B1844" s="122">
        <v>1</v>
      </c>
      <c r="C1844" s="122" t="s">
        <v>2182</v>
      </c>
      <c r="D1844" s="122" t="s">
        <v>2128</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2181</v>
      </c>
      <c r="B1845" s="122">
        <v>1</v>
      </c>
      <c r="C1845" s="122" t="s">
        <v>2182</v>
      </c>
      <c r="D1845" s="122" t="s">
        <v>2129</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2181</v>
      </c>
      <c r="B1846" s="122">
        <v>1</v>
      </c>
      <c r="C1846" s="122" t="s">
        <v>2182</v>
      </c>
      <c r="D1846" s="122" t="s">
        <v>2130</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2181</v>
      </c>
      <c r="B1847" s="122">
        <v>1</v>
      </c>
      <c r="C1847" s="122" t="s">
        <v>2182</v>
      </c>
      <c r="D1847" s="122" t="s">
        <v>2131</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2181</v>
      </c>
      <c r="B1848" s="122">
        <v>1</v>
      </c>
      <c r="C1848" s="122" t="s">
        <v>2182</v>
      </c>
      <c r="D1848" s="122" t="s">
        <v>2132</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2181</v>
      </c>
      <c r="B1849" s="122">
        <v>1</v>
      </c>
      <c r="C1849" s="122" t="s">
        <v>2182</v>
      </c>
      <c r="D1849" s="122" t="s">
        <v>2133</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2181</v>
      </c>
      <c r="B1850" s="122">
        <v>1</v>
      </c>
      <c r="C1850" s="122" t="s">
        <v>2182</v>
      </c>
      <c r="D1850" s="122" t="s">
        <v>2134</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2183</v>
      </c>
      <c r="B1851" s="122">
        <v>1</v>
      </c>
      <c r="C1851" s="122" t="s">
        <v>2184</v>
      </c>
      <c r="D1851" s="122" t="s">
        <v>2086</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2183</v>
      </c>
      <c r="B1852" s="122">
        <v>1</v>
      </c>
      <c r="C1852" s="122" t="s">
        <v>2184</v>
      </c>
      <c r="D1852" s="122" t="s">
        <v>2087</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2183</v>
      </c>
      <c r="B1853" s="122">
        <v>1</v>
      </c>
      <c r="C1853" s="122" t="s">
        <v>2184</v>
      </c>
      <c r="D1853" s="122" t="s">
        <v>2088</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2183</v>
      </c>
      <c r="B1854" s="122">
        <v>1</v>
      </c>
      <c r="C1854" s="122" t="s">
        <v>2184</v>
      </c>
      <c r="D1854" s="122" t="s">
        <v>2089</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2183</v>
      </c>
      <c r="B1855" s="122">
        <v>1</v>
      </c>
      <c r="C1855" s="122" t="s">
        <v>2184</v>
      </c>
      <c r="D1855" s="122" t="s">
        <v>2090</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2183</v>
      </c>
      <c r="B1856" s="122">
        <v>1</v>
      </c>
      <c r="C1856" s="122" t="s">
        <v>2184</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2183</v>
      </c>
      <c r="B1857" s="122">
        <v>1</v>
      </c>
      <c r="C1857" s="122" t="s">
        <v>2184</v>
      </c>
      <c r="D1857" s="122" t="s">
        <v>2091</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2183</v>
      </c>
      <c r="B1858" s="122">
        <v>1</v>
      </c>
      <c r="C1858" s="122" t="s">
        <v>2184</v>
      </c>
      <c r="D1858" s="122" t="s">
        <v>2092</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2183</v>
      </c>
      <c r="B1859" s="122">
        <v>1</v>
      </c>
      <c r="C1859" s="122" t="s">
        <v>2184</v>
      </c>
      <c r="D1859" s="122" t="s">
        <v>2093</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2183</v>
      </c>
      <c r="B1860" s="122">
        <v>1</v>
      </c>
      <c r="C1860" s="122" t="s">
        <v>2184</v>
      </c>
      <c r="D1860" s="122" t="s">
        <v>2094</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2183</v>
      </c>
      <c r="B1861" s="122">
        <v>1</v>
      </c>
      <c r="C1861" s="122" t="s">
        <v>2184</v>
      </c>
      <c r="D1861" s="122" t="s">
        <v>2095</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2183</v>
      </c>
      <c r="B1862" s="122">
        <v>1</v>
      </c>
      <c r="C1862" s="122" t="s">
        <v>2184</v>
      </c>
      <c r="D1862" s="122" t="s">
        <v>2096</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2183</v>
      </c>
      <c r="B1863" s="122">
        <v>1</v>
      </c>
      <c r="C1863" s="122" t="s">
        <v>2184</v>
      </c>
      <c r="D1863" s="122" t="s">
        <v>2097</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2183</v>
      </c>
      <c r="B1864" s="122">
        <v>1</v>
      </c>
      <c r="C1864" s="122" t="s">
        <v>2184</v>
      </c>
      <c r="D1864" s="122" t="s">
        <v>2098</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2183</v>
      </c>
      <c r="B1865" s="122">
        <v>1</v>
      </c>
      <c r="C1865" s="122" t="s">
        <v>2184</v>
      </c>
      <c r="D1865" s="122" t="s">
        <v>2099</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2183</v>
      </c>
      <c r="B1866" s="122">
        <v>1</v>
      </c>
      <c r="C1866" s="122" t="s">
        <v>2184</v>
      </c>
      <c r="D1866" s="122" t="s">
        <v>2100</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2183</v>
      </c>
      <c r="B1867" s="122">
        <v>1</v>
      </c>
      <c r="C1867" s="122" t="s">
        <v>2184</v>
      </c>
      <c r="D1867" s="122" t="s">
        <v>2101</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2183</v>
      </c>
      <c r="B1868" s="122">
        <v>1</v>
      </c>
      <c r="C1868" s="122" t="s">
        <v>2184</v>
      </c>
      <c r="D1868" s="122" t="s">
        <v>2102</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2183</v>
      </c>
      <c r="B1869" s="122">
        <v>1</v>
      </c>
      <c r="C1869" s="122" t="s">
        <v>2184</v>
      </c>
      <c r="D1869" s="122" t="s">
        <v>2103</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2183</v>
      </c>
      <c r="B1870" s="122">
        <v>1</v>
      </c>
      <c r="C1870" s="122" t="s">
        <v>2184</v>
      </c>
      <c r="D1870" s="122" t="s">
        <v>2104</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2183</v>
      </c>
      <c r="B1871" s="122">
        <v>1</v>
      </c>
      <c r="C1871" s="122" t="s">
        <v>2184</v>
      </c>
      <c r="D1871" s="122" t="s">
        <v>2105</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2183</v>
      </c>
      <c r="B1872" s="122">
        <v>1</v>
      </c>
      <c r="C1872" s="122" t="s">
        <v>2184</v>
      </c>
      <c r="D1872" s="122" t="s">
        <v>2106</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2183</v>
      </c>
      <c r="B1873" s="122">
        <v>1</v>
      </c>
      <c r="C1873" s="122" t="s">
        <v>2184</v>
      </c>
      <c r="D1873" s="122" t="s">
        <v>2107</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2183</v>
      </c>
      <c r="B1874" s="122">
        <v>1</v>
      </c>
      <c r="C1874" s="122" t="s">
        <v>2184</v>
      </c>
      <c r="D1874" s="122" t="s">
        <v>2108</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2183</v>
      </c>
      <c r="B1875" s="122">
        <v>1</v>
      </c>
      <c r="C1875" s="122" t="s">
        <v>2184</v>
      </c>
      <c r="D1875" s="122" t="s">
        <v>2109</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2183</v>
      </c>
      <c r="B1876" s="122">
        <v>1</v>
      </c>
      <c r="C1876" s="122" t="s">
        <v>2184</v>
      </c>
      <c r="D1876" s="122" t="s">
        <v>2110</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2183</v>
      </c>
      <c r="B1877" s="122">
        <v>1</v>
      </c>
      <c r="C1877" s="122" t="s">
        <v>2184</v>
      </c>
      <c r="D1877" s="122" t="s">
        <v>2111</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2183</v>
      </c>
      <c r="B1878" s="122">
        <v>1</v>
      </c>
      <c r="C1878" s="122" t="s">
        <v>2184</v>
      </c>
      <c r="D1878" s="122" t="s">
        <v>2112</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2183</v>
      </c>
      <c r="B1879" s="122">
        <v>1</v>
      </c>
      <c r="C1879" s="122" t="s">
        <v>2184</v>
      </c>
      <c r="D1879" s="122" t="s">
        <v>2113</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2183</v>
      </c>
      <c r="B1880" s="122">
        <v>1</v>
      </c>
      <c r="C1880" s="122" t="s">
        <v>2184</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2183</v>
      </c>
      <c r="B1881" s="122">
        <v>1</v>
      </c>
      <c r="C1881" s="122" t="s">
        <v>2184</v>
      </c>
      <c r="D1881" s="122" t="s">
        <v>2114</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2183</v>
      </c>
      <c r="B1882" s="122">
        <v>1</v>
      </c>
      <c r="C1882" s="122" t="s">
        <v>2184</v>
      </c>
      <c r="D1882" s="122" t="s">
        <v>2115</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2183</v>
      </c>
      <c r="B1883" s="122">
        <v>1</v>
      </c>
      <c r="C1883" s="122" t="s">
        <v>2184</v>
      </c>
      <c r="D1883" s="122" t="s">
        <v>2116</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2183</v>
      </c>
      <c r="B1884" s="122">
        <v>1</v>
      </c>
      <c r="C1884" s="122" t="s">
        <v>2184</v>
      </c>
      <c r="D1884" s="122" t="s">
        <v>2117</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2183</v>
      </c>
      <c r="B1885" s="122">
        <v>1</v>
      </c>
      <c r="C1885" s="122" t="s">
        <v>2184</v>
      </c>
      <c r="D1885" s="122" t="s">
        <v>2118</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2183</v>
      </c>
      <c r="B1886" s="122">
        <v>1</v>
      </c>
      <c r="C1886" s="122" t="s">
        <v>2184</v>
      </c>
      <c r="D1886" s="122" t="s">
        <v>2119</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2183</v>
      </c>
      <c r="B1887" s="122">
        <v>1</v>
      </c>
      <c r="C1887" s="122" t="s">
        <v>2184</v>
      </c>
      <c r="D1887" s="122" t="s">
        <v>2120</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2183</v>
      </c>
      <c r="B1888" s="122">
        <v>1</v>
      </c>
      <c r="C1888" s="122" t="s">
        <v>2184</v>
      </c>
      <c r="D1888" s="122" t="s">
        <v>2121</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2183</v>
      </c>
      <c r="B1889" s="122">
        <v>1</v>
      </c>
      <c r="C1889" s="122" t="s">
        <v>2184</v>
      </c>
      <c r="D1889" s="122" t="s">
        <v>2122</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2183</v>
      </c>
      <c r="B1890" s="122">
        <v>1</v>
      </c>
      <c r="C1890" s="122" t="s">
        <v>2184</v>
      </c>
      <c r="D1890" s="122" t="s">
        <v>2123</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2183</v>
      </c>
      <c r="B1891" s="122">
        <v>1</v>
      </c>
      <c r="C1891" s="122" t="s">
        <v>2184</v>
      </c>
      <c r="D1891" s="122" t="s">
        <v>2124</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2183</v>
      </c>
      <c r="B1892" s="122">
        <v>1</v>
      </c>
      <c r="C1892" s="122" t="s">
        <v>2184</v>
      </c>
      <c r="D1892" s="122" t="s">
        <v>2125</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2183</v>
      </c>
      <c r="B1893" s="122">
        <v>1</v>
      </c>
      <c r="C1893" s="122" t="s">
        <v>2184</v>
      </c>
      <c r="D1893" s="122" t="s">
        <v>2126</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2183</v>
      </c>
      <c r="B1894" s="122">
        <v>1</v>
      </c>
      <c r="C1894" s="122" t="s">
        <v>2184</v>
      </c>
      <c r="D1894" s="122" t="s">
        <v>2127</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2183</v>
      </c>
      <c r="B1895" s="122">
        <v>1</v>
      </c>
      <c r="C1895" s="122" t="s">
        <v>2184</v>
      </c>
      <c r="D1895" s="122" t="s">
        <v>2128</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2183</v>
      </c>
      <c r="B1896" s="122">
        <v>1</v>
      </c>
      <c r="C1896" s="122" t="s">
        <v>2184</v>
      </c>
      <c r="D1896" s="122" t="s">
        <v>2129</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2183</v>
      </c>
      <c r="B1897" s="122">
        <v>1</v>
      </c>
      <c r="C1897" s="122" t="s">
        <v>2184</v>
      </c>
      <c r="D1897" s="122" t="s">
        <v>2130</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2183</v>
      </c>
      <c r="B1898" s="122">
        <v>1</v>
      </c>
      <c r="C1898" s="122" t="s">
        <v>2184</v>
      </c>
      <c r="D1898" s="122" t="s">
        <v>2131</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2183</v>
      </c>
      <c r="B1899" s="122">
        <v>1</v>
      </c>
      <c r="C1899" s="122" t="s">
        <v>2184</v>
      </c>
      <c r="D1899" s="122" t="s">
        <v>2132</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2183</v>
      </c>
      <c r="B1900" s="122">
        <v>1</v>
      </c>
      <c r="C1900" s="122" t="s">
        <v>2184</v>
      </c>
      <c r="D1900" s="122" t="s">
        <v>2133</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2183</v>
      </c>
      <c r="B1901" s="122">
        <v>1</v>
      </c>
      <c r="C1901" s="122" t="s">
        <v>2184</v>
      </c>
      <c r="D1901" s="122" t="s">
        <v>2134</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2005</v>
      </c>
      <c r="B1902" s="122">
        <v>1</v>
      </c>
      <c r="C1902" s="122" t="s">
        <v>2185</v>
      </c>
      <c r="D1902" s="122" t="s">
        <v>2086</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2005</v>
      </c>
      <c r="B1903" s="122">
        <v>1</v>
      </c>
      <c r="C1903" s="122" t="s">
        <v>2185</v>
      </c>
      <c r="D1903" s="122" t="s">
        <v>2087</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2005</v>
      </c>
      <c r="B1904" s="122">
        <v>1</v>
      </c>
      <c r="C1904" s="122" t="s">
        <v>2185</v>
      </c>
      <c r="D1904" s="122" t="s">
        <v>2088</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2005</v>
      </c>
      <c r="B1905" s="122">
        <v>1</v>
      </c>
      <c r="C1905" s="122" t="s">
        <v>2185</v>
      </c>
      <c r="D1905" s="122" t="s">
        <v>2141</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2005</v>
      </c>
      <c r="B1906" s="122">
        <v>1</v>
      </c>
      <c r="C1906" s="122" t="s">
        <v>2185</v>
      </c>
      <c r="D1906" s="122" t="s">
        <v>2089</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2005</v>
      </c>
      <c r="B1907" s="122">
        <v>1</v>
      </c>
      <c r="C1907" s="122" t="s">
        <v>2185</v>
      </c>
      <c r="D1907" s="122" t="s">
        <v>2090</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2005</v>
      </c>
      <c r="B1908" s="122">
        <v>1</v>
      </c>
      <c r="C1908" s="122" t="s">
        <v>2185</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2005</v>
      </c>
      <c r="B1909" s="122">
        <v>1</v>
      </c>
      <c r="C1909" s="122" t="s">
        <v>2185</v>
      </c>
      <c r="D1909" s="122" t="s">
        <v>2091</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2005</v>
      </c>
      <c r="B1910" s="122">
        <v>1</v>
      </c>
      <c r="C1910" s="122" t="s">
        <v>2185</v>
      </c>
      <c r="D1910" s="122" t="s">
        <v>2092</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2005</v>
      </c>
      <c r="B1911" s="122">
        <v>1</v>
      </c>
      <c r="C1911" s="122" t="s">
        <v>2185</v>
      </c>
      <c r="D1911" s="122" t="s">
        <v>2093</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2005</v>
      </c>
      <c r="B1912" s="122">
        <v>1</v>
      </c>
      <c r="C1912" s="122" t="s">
        <v>2185</v>
      </c>
      <c r="D1912" s="122" t="s">
        <v>2094</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2005</v>
      </c>
      <c r="B1913" s="122">
        <v>1</v>
      </c>
      <c r="C1913" s="122" t="s">
        <v>2185</v>
      </c>
      <c r="D1913" s="122" t="s">
        <v>2095</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2005</v>
      </c>
      <c r="B1914" s="122">
        <v>1</v>
      </c>
      <c r="C1914" s="122" t="s">
        <v>2185</v>
      </c>
      <c r="D1914" s="122" t="s">
        <v>2142</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2005</v>
      </c>
      <c r="B1915" s="122">
        <v>1</v>
      </c>
      <c r="C1915" s="122" t="s">
        <v>2185</v>
      </c>
      <c r="D1915" s="122" t="s">
        <v>2096</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2005</v>
      </c>
      <c r="B1916" s="122">
        <v>1</v>
      </c>
      <c r="C1916" s="122" t="s">
        <v>2185</v>
      </c>
      <c r="D1916" s="122" t="s">
        <v>2097</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2005</v>
      </c>
      <c r="B1917" s="122">
        <v>1</v>
      </c>
      <c r="C1917" s="122" t="s">
        <v>2185</v>
      </c>
      <c r="D1917" s="122" t="s">
        <v>2098</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2005</v>
      </c>
      <c r="B1918" s="122">
        <v>1</v>
      </c>
      <c r="C1918" s="122" t="s">
        <v>2185</v>
      </c>
      <c r="D1918" s="122" t="s">
        <v>2099</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2005</v>
      </c>
      <c r="B1919" s="122">
        <v>1</v>
      </c>
      <c r="C1919" s="122" t="s">
        <v>2185</v>
      </c>
      <c r="D1919" s="122" t="s">
        <v>2100</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2005</v>
      </c>
      <c r="B1920" s="122">
        <v>1</v>
      </c>
      <c r="C1920" s="122" t="s">
        <v>2185</v>
      </c>
      <c r="D1920" s="122" t="s">
        <v>2101</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2005</v>
      </c>
      <c r="B1921" s="122">
        <v>1</v>
      </c>
      <c r="C1921" s="122" t="s">
        <v>2185</v>
      </c>
      <c r="D1921" s="122" t="s">
        <v>2102</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2005</v>
      </c>
      <c r="B1922" s="122">
        <v>1</v>
      </c>
      <c r="C1922" s="122" t="s">
        <v>2185</v>
      </c>
      <c r="D1922" s="122" t="s">
        <v>2103</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2005</v>
      </c>
      <c r="B1923" s="122">
        <v>1</v>
      </c>
      <c r="C1923" s="122" t="s">
        <v>2185</v>
      </c>
      <c r="D1923" s="122" t="s">
        <v>2104</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2005</v>
      </c>
      <c r="B1924" s="122">
        <v>1</v>
      </c>
      <c r="C1924" s="122" t="s">
        <v>2185</v>
      </c>
      <c r="D1924" s="122" t="s">
        <v>2105</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2005</v>
      </c>
      <c r="B1925" s="122">
        <v>1</v>
      </c>
      <c r="C1925" s="122" t="s">
        <v>2185</v>
      </c>
      <c r="D1925" s="122" t="s">
        <v>2106</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2005</v>
      </c>
      <c r="B1926" s="122">
        <v>1</v>
      </c>
      <c r="C1926" s="122" t="s">
        <v>2185</v>
      </c>
      <c r="D1926" s="122" t="s">
        <v>2107</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2005</v>
      </c>
      <c r="B1927" s="122">
        <v>1</v>
      </c>
      <c r="C1927" s="122" t="s">
        <v>2185</v>
      </c>
      <c r="D1927" s="122" t="s">
        <v>2108</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2005</v>
      </c>
      <c r="B1928" s="122">
        <v>1</v>
      </c>
      <c r="C1928" s="122" t="s">
        <v>2185</v>
      </c>
      <c r="D1928" s="122" t="s">
        <v>2109</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2005</v>
      </c>
      <c r="B1929" s="122">
        <v>1</v>
      </c>
      <c r="C1929" s="122" t="s">
        <v>2185</v>
      </c>
      <c r="D1929" s="122" t="s">
        <v>2143</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2005</v>
      </c>
      <c r="B1930" s="122">
        <v>1</v>
      </c>
      <c r="C1930" s="122" t="s">
        <v>2185</v>
      </c>
      <c r="D1930" s="122" t="s">
        <v>2110</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2005</v>
      </c>
      <c r="B1931" s="122">
        <v>1</v>
      </c>
      <c r="C1931" s="122" t="s">
        <v>2185</v>
      </c>
      <c r="D1931" s="122" t="s">
        <v>2111</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2005</v>
      </c>
      <c r="B1932" s="122">
        <v>1</v>
      </c>
      <c r="C1932" s="122" t="s">
        <v>2185</v>
      </c>
      <c r="D1932" s="122" t="s">
        <v>2112</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2005</v>
      </c>
      <c r="B1933" s="122">
        <v>1</v>
      </c>
      <c r="C1933" s="122" t="s">
        <v>2185</v>
      </c>
      <c r="D1933" s="122" t="s">
        <v>2113</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2005</v>
      </c>
      <c r="B1934" s="122">
        <v>1</v>
      </c>
      <c r="C1934" s="122" t="s">
        <v>2185</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2005</v>
      </c>
      <c r="B1935" s="122">
        <v>1</v>
      </c>
      <c r="C1935" s="122" t="s">
        <v>2185</v>
      </c>
      <c r="D1935" s="122" t="s">
        <v>2114</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2005</v>
      </c>
      <c r="B1936" s="122">
        <v>1</v>
      </c>
      <c r="C1936" s="122" t="s">
        <v>2185</v>
      </c>
      <c r="D1936" s="122" t="s">
        <v>2115</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2005</v>
      </c>
      <c r="B1937" s="122">
        <v>1</v>
      </c>
      <c r="C1937" s="122" t="s">
        <v>2185</v>
      </c>
      <c r="D1937" s="122" t="s">
        <v>2116</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2005</v>
      </c>
      <c r="B1938" s="122">
        <v>1</v>
      </c>
      <c r="C1938" s="122" t="s">
        <v>2185</v>
      </c>
      <c r="D1938" s="122" t="s">
        <v>2117</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2005</v>
      </c>
      <c r="B1939" s="122">
        <v>1</v>
      </c>
      <c r="C1939" s="122" t="s">
        <v>2185</v>
      </c>
      <c r="D1939" s="122" t="s">
        <v>2118</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2005</v>
      </c>
      <c r="B1940" s="122">
        <v>1</v>
      </c>
      <c r="C1940" s="122" t="s">
        <v>2185</v>
      </c>
      <c r="D1940" s="122" t="s">
        <v>2119</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2005</v>
      </c>
      <c r="B1941" s="122">
        <v>1</v>
      </c>
      <c r="C1941" s="122" t="s">
        <v>2185</v>
      </c>
      <c r="D1941" s="122" t="s">
        <v>2120</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2005</v>
      </c>
      <c r="B1942" s="122">
        <v>1</v>
      </c>
      <c r="C1942" s="122" t="s">
        <v>2185</v>
      </c>
      <c r="D1942" s="122" t="s">
        <v>2121</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2005</v>
      </c>
      <c r="B1943" s="122">
        <v>1</v>
      </c>
      <c r="C1943" s="122" t="s">
        <v>2185</v>
      </c>
      <c r="D1943" s="122" t="s">
        <v>2122</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2005</v>
      </c>
      <c r="B1944" s="122">
        <v>1</v>
      </c>
      <c r="C1944" s="122" t="s">
        <v>2185</v>
      </c>
      <c r="D1944" s="122" t="s">
        <v>2144</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2005</v>
      </c>
      <c r="B1945" s="122">
        <v>1</v>
      </c>
      <c r="C1945" s="122" t="s">
        <v>2185</v>
      </c>
      <c r="D1945" s="122" t="s">
        <v>2123</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2005</v>
      </c>
      <c r="B1946" s="122">
        <v>1</v>
      </c>
      <c r="C1946" s="122" t="s">
        <v>2185</v>
      </c>
      <c r="D1946" s="122" t="s">
        <v>2124</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2005</v>
      </c>
      <c r="B1947" s="122">
        <v>1</v>
      </c>
      <c r="C1947" s="122" t="s">
        <v>2185</v>
      </c>
      <c r="D1947" s="122" t="s">
        <v>2125</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2005</v>
      </c>
      <c r="B1948" s="122">
        <v>1</v>
      </c>
      <c r="C1948" s="122" t="s">
        <v>2185</v>
      </c>
      <c r="D1948" s="122" t="s">
        <v>2126</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2005</v>
      </c>
      <c r="B1949" s="122">
        <v>1</v>
      </c>
      <c r="C1949" s="122" t="s">
        <v>2185</v>
      </c>
      <c r="D1949" s="122" t="s">
        <v>2127</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2005</v>
      </c>
      <c r="B1950" s="122">
        <v>1</v>
      </c>
      <c r="C1950" s="122" t="s">
        <v>2185</v>
      </c>
      <c r="D1950" s="122" t="s">
        <v>2145</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2005</v>
      </c>
      <c r="B1951" s="122">
        <v>1</v>
      </c>
      <c r="C1951" s="122" t="s">
        <v>2185</v>
      </c>
      <c r="D1951" s="122" t="s">
        <v>2128</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2005</v>
      </c>
      <c r="B1952" s="122">
        <v>1</v>
      </c>
      <c r="C1952" s="122" t="s">
        <v>2185</v>
      </c>
      <c r="D1952" s="122" t="s">
        <v>2129</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2005</v>
      </c>
      <c r="B1953" s="122">
        <v>1</v>
      </c>
      <c r="C1953" s="122" t="s">
        <v>2185</v>
      </c>
      <c r="D1953" s="122" t="s">
        <v>2146</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2005</v>
      </c>
      <c r="B1954" s="122">
        <v>1</v>
      </c>
      <c r="C1954" s="122" t="s">
        <v>2185</v>
      </c>
      <c r="D1954" s="122" t="s">
        <v>2130</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2005</v>
      </c>
      <c r="B1955" s="122">
        <v>1</v>
      </c>
      <c r="C1955" s="122" t="s">
        <v>2185</v>
      </c>
      <c r="D1955" s="122" t="s">
        <v>2131</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2005</v>
      </c>
      <c r="B1956" s="122">
        <v>1</v>
      </c>
      <c r="C1956" s="122" t="s">
        <v>2185</v>
      </c>
      <c r="D1956" s="122" t="s">
        <v>2132</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2005</v>
      </c>
      <c r="B1957" s="122">
        <v>1</v>
      </c>
      <c r="C1957" s="122" t="s">
        <v>2185</v>
      </c>
      <c r="D1957" s="122" t="s">
        <v>2133</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2005</v>
      </c>
      <c r="B1958" s="122">
        <v>1</v>
      </c>
      <c r="C1958" s="122" t="s">
        <v>2185</v>
      </c>
      <c r="D1958" s="122" t="s">
        <v>2134</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1998</v>
      </c>
      <c r="B1959" s="122">
        <v>1</v>
      </c>
      <c r="C1959" s="122" t="s">
        <v>2186</v>
      </c>
      <c r="D1959" s="122" t="s">
        <v>2086</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1998</v>
      </c>
      <c r="B1960" s="122">
        <v>1</v>
      </c>
      <c r="C1960" s="122" t="s">
        <v>2186</v>
      </c>
      <c r="D1960" s="122" t="s">
        <v>2087</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1998</v>
      </c>
      <c r="B1961" s="122">
        <v>1</v>
      </c>
      <c r="C1961" s="122" t="s">
        <v>2186</v>
      </c>
      <c r="D1961" s="122" t="s">
        <v>2088</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1998</v>
      </c>
      <c r="B1962" s="122">
        <v>1</v>
      </c>
      <c r="C1962" s="122" t="s">
        <v>2186</v>
      </c>
      <c r="D1962" s="122" t="s">
        <v>2141</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1998</v>
      </c>
      <c r="B1963" s="122">
        <v>1</v>
      </c>
      <c r="C1963" s="122" t="s">
        <v>2186</v>
      </c>
      <c r="D1963" s="122" t="s">
        <v>2089</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1998</v>
      </c>
      <c r="B1964" s="122">
        <v>1</v>
      </c>
      <c r="C1964" s="122" t="s">
        <v>2186</v>
      </c>
      <c r="D1964" s="122" t="s">
        <v>2090</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1998</v>
      </c>
      <c r="B1965" s="122">
        <v>1</v>
      </c>
      <c r="C1965" s="122" t="s">
        <v>2186</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1998</v>
      </c>
      <c r="B1966" s="122">
        <v>1</v>
      </c>
      <c r="C1966" s="122" t="s">
        <v>2186</v>
      </c>
      <c r="D1966" s="122" t="s">
        <v>2091</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1998</v>
      </c>
      <c r="B1967" s="122">
        <v>1</v>
      </c>
      <c r="C1967" s="122" t="s">
        <v>2186</v>
      </c>
      <c r="D1967" s="122" t="s">
        <v>2092</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1998</v>
      </c>
      <c r="B1968" s="122">
        <v>1</v>
      </c>
      <c r="C1968" s="122" t="s">
        <v>2186</v>
      </c>
      <c r="D1968" s="122" t="s">
        <v>2093</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1998</v>
      </c>
      <c r="B1969" s="122">
        <v>1</v>
      </c>
      <c r="C1969" s="122" t="s">
        <v>2186</v>
      </c>
      <c r="D1969" s="122" t="s">
        <v>2094</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1998</v>
      </c>
      <c r="B1970" s="122">
        <v>1</v>
      </c>
      <c r="C1970" s="122" t="s">
        <v>2186</v>
      </c>
      <c r="D1970" s="122" t="s">
        <v>2151</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1998</v>
      </c>
      <c r="B1971" s="122">
        <v>1</v>
      </c>
      <c r="C1971" s="122" t="s">
        <v>2186</v>
      </c>
      <c r="D1971" s="122" t="s">
        <v>2095</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1998</v>
      </c>
      <c r="B1972" s="122">
        <v>1</v>
      </c>
      <c r="C1972" s="122" t="s">
        <v>2186</v>
      </c>
      <c r="D1972" s="122" t="s">
        <v>2142</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1998</v>
      </c>
      <c r="B1973" s="122">
        <v>1</v>
      </c>
      <c r="C1973" s="122" t="s">
        <v>2186</v>
      </c>
      <c r="D1973" s="122" t="s">
        <v>2096</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1998</v>
      </c>
      <c r="B1974" s="122">
        <v>1</v>
      </c>
      <c r="C1974" s="122" t="s">
        <v>2186</v>
      </c>
      <c r="D1974" s="122" t="s">
        <v>2097</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1998</v>
      </c>
      <c r="B1975" s="122">
        <v>1</v>
      </c>
      <c r="C1975" s="122" t="s">
        <v>2186</v>
      </c>
      <c r="D1975" s="122" t="s">
        <v>2098</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1998</v>
      </c>
      <c r="B1976" s="122">
        <v>1</v>
      </c>
      <c r="C1976" s="122" t="s">
        <v>2186</v>
      </c>
      <c r="D1976" s="122" t="s">
        <v>2099</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1998</v>
      </c>
      <c r="B1977" s="122">
        <v>1</v>
      </c>
      <c r="C1977" s="122" t="s">
        <v>2186</v>
      </c>
      <c r="D1977" s="122" t="s">
        <v>2100</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1998</v>
      </c>
      <c r="B1978" s="122">
        <v>1</v>
      </c>
      <c r="C1978" s="122" t="s">
        <v>2186</v>
      </c>
      <c r="D1978" s="122" t="s">
        <v>2101</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1998</v>
      </c>
      <c r="B1979" s="122">
        <v>1</v>
      </c>
      <c r="C1979" s="122" t="s">
        <v>2186</v>
      </c>
      <c r="D1979" s="122" t="s">
        <v>2102</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1998</v>
      </c>
      <c r="B1980" s="122">
        <v>1</v>
      </c>
      <c r="C1980" s="122" t="s">
        <v>2186</v>
      </c>
      <c r="D1980" s="122" t="s">
        <v>2103</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1998</v>
      </c>
      <c r="B1981" s="122">
        <v>1</v>
      </c>
      <c r="C1981" s="122" t="s">
        <v>2186</v>
      </c>
      <c r="D1981" s="122" t="s">
        <v>2104</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1998</v>
      </c>
      <c r="B1982" s="122">
        <v>1</v>
      </c>
      <c r="C1982" s="122" t="s">
        <v>2186</v>
      </c>
      <c r="D1982" s="122" t="s">
        <v>2105</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1998</v>
      </c>
      <c r="B1983" s="122">
        <v>1</v>
      </c>
      <c r="C1983" s="122" t="s">
        <v>2186</v>
      </c>
      <c r="D1983" s="122" t="s">
        <v>2106</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1998</v>
      </c>
      <c r="B1984" s="122">
        <v>1</v>
      </c>
      <c r="C1984" s="122" t="s">
        <v>2186</v>
      </c>
      <c r="D1984" s="122" t="s">
        <v>2107</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1998</v>
      </c>
      <c r="B1985" s="122">
        <v>1</v>
      </c>
      <c r="C1985" s="122" t="s">
        <v>2186</v>
      </c>
      <c r="D1985" s="122" t="s">
        <v>2108</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1998</v>
      </c>
      <c r="B1986" s="122">
        <v>1</v>
      </c>
      <c r="C1986" s="122" t="s">
        <v>2186</v>
      </c>
      <c r="D1986" s="122" t="s">
        <v>2109</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1998</v>
      </c>
      <c r="B1987" s="122">
        <v>1</v>
      </c>
      <c r="C1987" s="122" t="s">
        <v>2186</v>
      </c>
      <c r="D1987" s="122" t="s">
        <v>2143</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1998</v>
      </c>
      <c r="B1988" s="122">
        <v>1</v>
      </c>
      <c r="C1988" s="122" t="s">
        <v>2186</v>
      </c>
      <c r="D1988" s="122" t="s">
        <v>2110</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1998</v>
      </c>
      <c r="B1989" s="122">
        <v>1</v>
      </c>
      <c r="C1989" s="122" t="s">
        <v>2186</v>
      </c>
      <c r="D1989" s="122" t="s">
        <v>2111</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1998</v>
      </c>
      <c r="B1990" s="122">
        <v>1</v>
      </c>
      <c r="C1990" s="122" t="s">
        <v>2186</v>
      </c>
      <c r="D1990" s="122" t="s">
        <v>2112</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1998</v>
      </c>
      <c r="B1991" s="122">
        <v>1</v>
      </c>
      <c r="C1991" s="122" t="s">
        <v>2186</v>
      </c>
      <c r="D1991" s="122" t="s">
        <v>2113</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1998</v>
      </c>
      <c r="B1992" s="122">
        <v>1</v>
      </c>
      <c r="C1992" s="122" t="s">
        <v>2186</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1998</v>
      </c>
      <c r="B1993" s="122">
        <v>1</v>
      </c>
      <c r="C1993" s="122" t="s">
        <v>2186</v>
      </c>
      <c r="D1993" s="122" t="s">
        <v>2114</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1998</v>
      </c>
      <c r="B1994" s="122">
        <v>1</v>
      </c>
      <c r="C1994" s="122" t="s">
        <v>2186</v>
      </c>
      <c r="D1994" s="122" t="s">
        <v>2115</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1998</v>
      </c>
      <c r="B1995" s="122">
        <v>1</v>
      </c>
      <c r="C1995" s="122" t="s">
        <v>2186</v>
      </c>
      <c r="D1995" s="122" t="s">
        <v>2116</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1998</v>
      </c>
      <c r="B1996" s="122">
        <v>1</v>
      </c>
      <c r="C1996" s="122" t="s">
        <v>2186</v>
      </c>
      <c r="D1996" s="122" t="s">
        <v>2117</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1998</v>
      </c>
      <c r="B1997" s="122">
        <v>1</v>
      </c>
      <c r="C1997" s="122" t="s">
        <v>2186</v>
      </c>
      <c r="D1997" s="122" t="s">
        <v>2118</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1998</v>
      </c>
      <c r="B1998" s="122">
        <v>1</v>
      </c>
      <c r="C1998" s="122" t="s">
        <v>2186</v>
      </c>
      <c r="D1998" s="122" t="s">
        <v>2119</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1998</v>
      </c>
      <c r="B1999" s="122">
        <v>1</v>
      </c>
      <c r="C1999" s="122" t="s">
        <v>2186</v>
      </c>
      <c r="D1999" s="122" t="s">
        <v>2120</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1998</v>
      </c>
      <c r="B2000" s="122">
        <v>1</v>
      </c>
      <c r="C2000" s="122" t="s">
        <v>2186</v>
      </c>
      <c r="D2000" s="122" t="s">
        <v>2121</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1998</v>
      </c>
      <c r="B2001" s="122">
        <v>1</v>
      </c>
      <c r="C2001" s="122" t="s">
        <v>2186</v>
      </c>
      <c r="D2001" s="122" t="s">
        <v>2122</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1998</v>
      </c>
      <c r="B2002" s="122">
        <v>1</v>
      </c>
      <c r="C2002" s="122" t="s">
        <v>2186</v>
      </c>
      <c r="D2002" s="122" t="s">
        <v>2144</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1998</v>
      </c>
      <c r="B2003" s="122">
        <v>1</v>
      </c>
      <c r="C2003" s="122" t="s">
        <v>2186</v>
      </c>
      <c r="D2003" s="122" t="s">
        <v>2123</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1998</v>
      </c>
      <c r="B2004" s="122">
        <v>1</v>
      </c>
      <c r="C2004" s="122" t="s">
        <v>2186</v>
      </c>
      <c r="D2004" s="122" t="s">
        <v>2124</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1998</v>
      </c>
      <c r="B2005" s="122">
        <v>1</v>
      </c>
      <c r="C2005" s="122" t="s">
        <v>2186</v>
      </c>
      <c r="D2005" s="122" t="s">
        <v>2125</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1998</v>
      </c>
      <c r="B2006" s="122">
        <v>1</v>
      </c>
      <c r="C2006" s="122" t="s">
        <v>2186</v>
      </c>
      <c r="D2006" s="122" t="s">
        <v>2126</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1998</v>
      </c>
      <c r="B2007" s="122">
        <v>1</v>
      </c>
      <c r="C2007" s="122" t="s">
        <v>2186</v>
      </c>
      <c r="D2007" s="122" t="s">
        <v>2127</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1998</v>
      </c>
      <c r="B2008" s="122">
        <v>1</v>
      </c>
      <c r="C2008" s="122" t="s">
        <v>2186</v>
      </c>
      <c r="D2008" s="122" t="s">
        <v>2145</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1998</v>
      </c>
      <c r="B2009" s="122">
        <v>1</v>
      </c>
      <c r="C2009" s="122" t="s">
        <v>2186</v>
      </c>
      <c r="D2009" s="122" t="s">
        <v>2128</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1998</v>
      </c>
      <c r="B2010" s="122">
        <v>1</v>
      </c>
      <c r="C2010" s="122" t="s">
        <v>2186</v>
      </c>
      <c r="D2010" s="122" t="s">
        <v>2129</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1998</v>
      </c>
      <c r="B2011" s="122">
        <v>1</v>
      </c>
      <c r="C2011" s="122" t="s">
        <v>2186</v>
      </c>
      <c r="D2011" s="122" t="s">
        <v>2146</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1998</v>
      </c>
      <c r="B2012" s="122">
        <v>1</v>
      </c>
      <c r="C2012" s="122" t="s">
        <v>2186</v>
      </c>
      <c r="D2012" s="122" t="s">
        <v>2130</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1998</v>
      </c>
      <c r="B2013" s="122">
        <v>1</v>
      </c>
      <c r="C2013" s="122" t="s">
        <v>2186</v>
      </c>
      <c r="D2013" s="122" t="s">
        <v>2131</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1998</v>
      </c>
      <c r="B2014" s="122">
        <v>1</v>
      </c>
      <c r="C2014" s="122" t="s">
        <v>2186</v>
      </c>
      <c r="D2014" s="122" t="s">
        <v>2132</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1998</v>
      </c>
      <c r="B2015" s="122">
        <v>1</v>
      </c>
      <c r="C2015" s="122" t="s">
        <v>2186</v>
      </c>
      <c r="D2015" s="122" t="s">
        <v>2133</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1998</v>
      </c>
      <c r="B2016" s="122">
        <v>1</v>
      </c>
      <c r="C2016" s="122" t="s">
        <v>2186</v>
      </c>
      <c r="D2016" s="122" t="s">
        <v>2134</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2009</v>
      </c>
      <c r="B2017" s="122">
        <v>1</v>
      </c>
      <c r="C2017" s="122" t="s">
        <v>2187</v>
      </c>
      <c r="D2017" s="122" t="s">
        <v>2086</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2009</v>
      </c>
      <c r="B2018" s="122">
        <v>1</v>
      </c>
      <c r="C2018" s="122" t="s">
        <v>2187</v>
      </c>
      <c r="D2018" s="122" t="s">
        <v>2087</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2009</v>
      </c>
      <c r="B2019" s="122">
        <v>1</v>
      </c>
      <c r="C2019" s="122" t="s">
        <v>2187</v>
      </c>
      <c r="D2019" s="122" t="s">
        <v>2088</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2009</v>
      </c>
      <c r="B2020" s="122">
        <v>1</v>
      </c>
      <c r="C2020" s="122" t="s">
        <v>2187</v>
      </c>
      <c r="D2020" s="122" t="s">
        <v>2141</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2009</v>
      </c>
      <c r="B2021" s="122">
        <v>1</v>
      </c>
      <c r="C2021" s="122" t="s">
        <v>2187</v>
      </c>
      <c r="D2021" s="122" t="s">
        <v>2089</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2009</v>
      </c>
      <c r="B2022" s="122">
        <v>1</v>
      </c>
      <c r="C2022" s="122" t="s">
        <v>2187</v>
      </c>
      <c r="D2022" s="122" t="s">
        <v>2090</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2009</v>
      </c>
      <c r="B2023" s="122">
        <v>1</v>
      </c>
      <c r="C2023" s="122" t="s">
        <v>2187</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2009</v>
      </c>
      <c r="B2024" s="122">
        <v>1</v>
      </c>
      <c r="C2024" s="122" t="s">
        <v>2187</v>
      </c>
      <c r="D2024" s="122" t="s">
        <v>2091</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2009</v>
      </c>
      <c r="B2025" s="122">
        <v>1</v>
      </c>
      <c r="C2025" s="122" t="s">
        <v>2187</v>
      </c>
      <c r="D2025" s="122" t="s">
        <v>2092</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2009</v>
      </c>
      <c r="B2026" s="122">
        <v>1</v>
      </c>
      <c r="C2026" s="122" t="s">
        <v>2187</v>
      </c>
      <c r="D2026" s="122" t="s">
        <v>2093</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2009</v>
      </c>
      <c r="B2027" s="122">
        <v>1</v>
      </c>
      <c r="C2027" s="122" t="s">
        <v>2187</v>
      </c>
      <c r="D2027" s="122" t="s">
        <v>2094</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2009</v>
      </c>
      <c r="B2028" s="122">
        <v>1</v>
      </c>
      <c r="C2028" s="122" t="s">
        <v>2187</v>
      </c>
      <c r="D2028" s="122" t="s">
        <v>2176</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2009</v>
      </c>
      <c r="B2029" s="122">
        <v>1</v>
      </c>
      <c r="C2029" s="122" t="s">
        <v>2187</v>
      </c>
      <c r="D2029" s="122" t="s">
        <v>2095</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2009</v>
      </c>
      <c r="B2030" s="122">
        <v>1</v>
      </c>
      <c r="C2030" s="122" t="s">
        <v>2187</v>
      </c>
      <c r="D2030" s="122" t="s">
        <v>2142</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2009</v>
      </c>
      <c r="B2031" s="122">
        <v>1</v>
      </c>
      <c r="C2031" s="122" t="s">
        <v>2187</v>
      </c>
      <c r="D2031" s="122" t="s">
        <v>2096</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2009</v>
      </c>
      <c r="B2032" s="122">
        <v>1</v>
      </c>
      <c r="C2032" s="122" t="s">
        <v>2187</v>
      </c>
      <c r="D2032" s="122" t="s">
        <v>2097</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2009</v>
      </c>
      <c r="B2033" s="122">
        <v>1</v>
      </c>
      <c r="C2033" s="122" t="s">
        <v>2187</v>
      </c>
      <c r="D2033" s="122" t="s">
        <v>2098</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2009</v>
      </c>
      <c r="B2034" s="122">
        <v>1</v>
      </c>
      <c r="C2034" s="122" t="s">
        <v>2187</v>
      </c>
      <c r="D2034" s="122" t="s">
        <v>2099</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2009</v>
      </c>
      <c r="B2035" s="122">
        <v>1</v>
      </c>
      <c r="C2035" s="122" t="s">
        <v>2187</v>
      </c>
      <c r="D2035" s="122" t="s">
        <v>2100</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2009</v>
      </c>
      <c r="B2036" s="122">
        <v>1</v>
      </c>
      <c r="C2036" s="122" t="s">
        <v>2187</v>
      </c>
      <c r="D2036" s="122" t="s">
        <v>2101</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2009</v>
      </c>
      <c r="B2037" s="122">
        <v>1</v>
      </c>
      <c r="C2037" s="122" t="s">
        <v>2187</v>
      </c>
      <c r="D2037" s="122" t="s">
        <v>2102</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2009</v>
      </c>
      <c r="B2038" s="122">
        <v>1</v>
      </c>
      <c r="C2038" s="122" t="s">
        <v>2187</v>
      </c>
      <c r="D2038" s="122" t="s">
        <v>2103</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2009</v>
      </c>
      <c r="B2039" s="122">
        <v>1</v>
      </c>
      <c r="C2039" s="122" t="s">
        <v>2187</v>
      </c>
      <c r="D2039" s="122" t="s">
        <v>2104</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2009</v>
      </c>
      <c r="B2040" s="122">
        <v>1</v>
      </c>
      <c r="C2040" s="122" t="s">
        <v>2187</v>
      </c>
      <c r="D2040" s="122" t="s">
        <v>2105</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2009</v>
      </c>
      <c r="B2041" s="122">
        <v>1</v>
      </c>
      <c r="C2041" s="122" t="s">
        <v>2187</v>
      </c>
      <c r="D2041" s="122" t="s">
        <v>2106</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2009</v>
      </c>
      <c r="B2042" s="122">
        <v>1</v>
      </c>
      <c r="C2042" s="122" t="s">
        <v>2187</v>
      </c>
      <c r="D2042" s="122" t="s">
        <v>2177</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2009</v>
      </c>
      <c r="B2043" s="122">
        <v>1</v>
      </c>
      <c r="C2043" s="122" t="s">
        <v>2187</v>
      </c>
      <c r="D2043" s="122" t="s">
        <v>2107</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2009</v>
      </c>
      <c r="B2044" s="122">
        <v>1</v>
      </c>
      <c r="C2044" s="122" t="s">
        <v>2187</v>
      </c>
      <c r="D2044" s="122" t="s">
        <v>2108</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2009</v>
      </c>
      <c r="B2045" s="122">
        <v>1</v>
      </c>
      <c r="C2045" s="122" t="s">
        <v>2187</v>
      </c>
      <c r="D2045" s="122" t="s">
        <v>2109</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2009</v>
      </c>
      <c r="B2046" s="122">
        <v>1</v>
      </c>
      <c r="C2046" s="122" t="s">
        <v>2187</v>
      </c>
      <c r="D2046" s="122" t="s">
        <v>2143</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2009</v>
      </c>
      <c r="B2047" s="122">
        <v>1</v>
      </c>
      <c r="C2047" s="122" t="s">
        <v>2187</v>
      </c>
      <c r="D2047" s="122" t="s">
        <v>2110</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2009</v>
      </c>
      <c r="B2048" s="122">
        <v>1</v>
      </c>
      <c r="C2048" s="122" t="s">
        <v>2187</v>
      </c>
      <c r="D2048" s="122" t="s">
        <v>2111</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2009</v>
      </c>
      <c r="B2049" s="122">
        <v>1</v>
      </c>
      <c r="C2049" s="122" t="s">
        <v>2187</v>
      </c>
      <c r="D2049" s="122" t="s">
        <v>2112</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2009</v>
      </c>
      <c r="B2050" s="122">
        <v>1</v>
      </c>
      <c r="C2050" s="122" t="s">
        <v>2187</v>
      </c>
      <c r="D2050" s="122" t="s">
        <v>2113</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2009</v>
      </c>
      <c r="B2051" s="122">
        <v>1</v>
      </c>
      <c r="C2051" s="122" t="s">
        <v>2187</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2009</v>
      </c>
      <c r="B2052" s="122">
        <v>1</v>
      </c>
      <c r="C2052" s="122" t="s">
        <v>2187</v>
      </c>
      <c r="D2052" s="122" t="s">
        <v>2114</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2009</v>
      </c>
      <c r="B2053" s="122">
        <v>1</v>
      </c>
      <c r="C2053" s="122" t="s">
        <v>2187</v>
      </c>
      <c r="D2053" s="122" t="s">
        <v>2115</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2009</v>
      </c>
      <c r="B2054" s="122">
        <v>1</v>
      </c>
      <c r="C2054" s="122" t="s">
        <v>2187</v>
      </c>
      <c r="D2054" s="122" t="s">
        <v>2116</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2009</v>
      </c>
      <c r="B2055" s="122">
        <v>1</v>
      </c>
      <c r="C2055" s="122" t="s">
        <v>2187</v>
      </c>
      <c r="D2055" s="122" t="s">
        <v>2117</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2009</v>
      </c>
      <c r="B2056" s="122">
        <v>1</v>
      </c>
      <c r="C2056" s="122" t="s">
        <v>2187</v>
      </c>
      <c r="D2056" s="122" t="s">
        <v>2118</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2009</v>
      </c>
      <c r="B2057" s="122">
        <v>1</v>
      </c>
      <c r="C2057" s="122" t="s">
        <v>2187</v>
      </c>
      <c r="D2057" s="122" t="s">
        <v>2119</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2009</v>
      </c>
      <c r="B2058" s="122">
        <v>1</v>
      </c>
      <c r="C2058" s="122" t="s">
        <v>2187</v>
      </c>
      <c r="D2058" s="122" t="s">
        <v>2120</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2009</v>
      </c>
      <c r="B2059" s="122">
        <v>1</v>
      </c>
      <c r="C2059" s="122" t="s">
        <v>2187</v>
      </c>
      <c r="D2059" s="122" t="s">
        <v>2121</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2009</v>
      </c>
      <c r="B2060" s="122">
        <v>1</v>
      </c>
      <c r="C2060" s="122" t="s">
        <v>2187</v>
      </c>
      <c r="D2060" s="122" t="s">
        <v>2122</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2009</v>
      </c>
      <c r="B2061" s="122">
        <v>1</v>
      </c>
      <c r="C2061" s="122" t="s">
        <v>2187</v>
      </c>
      <c r="D2061" s="122" t="s">
        <v>2144</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2009</v>
      </c>
      <c r="B2062" s="122">
        <v>1</v>
      </c>
      <c r="C2062" s="122" t="s">
        <v>2187</v>
      </c>
      <c r="D2062" s="122" t="s">
        <v>2178</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2009</v>
      </c>
      <c r="B2063" s="122">
        <v>1</v>
      </c>
      <c r="C2063" s="122" t="s">
        <v>2187</v>
      </c>
      <c r="D2063" s="122" t="s">
        <v>2123</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2009</v>
      </c>
      <c r="B2064" s="122">
        <v>1</v>
      </c>
      <c r="C2064" s="122" t="s">
        <v>2187</v>
      </c>
      <c r="D2064" s="122" t="s">
        <v>2124</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2009</v>
      </c>
      <c r="B2065" s="122">
        <v>1</v>
      </c>
      <c r="C2065" s="122" t="s">
        <v>2187</v>
      </c>
      <c r="D2065" s="122" t="s">
        <v>2125</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2009</v>
      </c>
      <c r="B2066" s="122">
        <v>1</v>
      </c>
      <c r="C2066" s="122" t="s">
        <v>2187</v>
      </c>
      <c r="D2066" s="122" t="s">
        <v>2126</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2009</v>
      </c>
      <c r="B2067" s="122">
        <v>1</v>
      </c>
      <c r="C2067" s="122" t="s">
        <v>2187</v>
      </c>
      <c r="D2067" s="122" t="s">
        <v>2127</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2009</v>
      </c>
      <c r="B2068" s="122">
        <v>1</v>
      </c>
      <c r="C2068" s="122" t="s">
        <v>2187</v>
      </c>
      <c r="D2068" s="122" t="s">
        <v>2128</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2009</v>
      </c>
      <c r="B2069" s="122">
        <v>1</v>
      </c>
      <c r="C2069" s="122" t="s">
        <v>2187</v>
      </c>
      <c r="D2069" s="122" t="s">
        <v>2129</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2009</v>
      </c>
      <c r="B2070" s="122">
        <v>1</v>
      </c>
      <c r="C2070" s="122" t="s">
        <v>2187</v>
      </c>
      <c r="D2070" s="122" t="s">
        <v>2146</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2009</v>
      </c>
      <c r="B2071" s="122">
        <v>1</v>
      </c>
      <c r="C2071" s="122" t="s">
        <v>2187</v>
      </c>
      <c r="D2071" s="122" t="s">
        <v>2130</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2009</v>
      </c>
      <c r="B2072" s="122">
        <v>1</v>
      </c>
      <c r="C2072" s="122" t="s">
        <v>2187</v>
      </c>
      <c r="D2072" s="122" t="s">
        <v>2131</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2009</v>
      </c>
      <c r="B2073" s="122">
        <v>1</v>
      </c>
      <c r="C2073" s="122" t="s">
        <v>2187</v>
      </c>
      <c r="D2073" s="122" t="s">
        <v>2132</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2009</v>
      </c>
      <c r="B2074" s="122">
        <v>1</v>
      </c>
      <c r="C2074" s="122" t="s">
        <v>2187</v>
      </c>
      <c r="D2074" s="122" t="s">
        <v>2133</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2009</v>
      </c>
      <c r="B2075" s="122">
        <v>1</v>
      </c>
      <c r="C2075" s="122" t="s">
        <v>2187</v>
      </c>
      <c r="D2075" s="122" t="s">
        <v>2134</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2006</v>
      </c>
      <c r="B2076" s="122">
        <v>1</v>
      </c>
      <c r="C2076" s="122" t="s">
        <v>2188</v>
      </c>
      <c r="D2076" s="122" t="s">
        <v>2086</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2006</v>
      </c>
      <c r="B2077" s="122">
        <v>1</v>
      </c>
      <c r="C2077" s="122" t="s">
        <v>2188</v>
      </c>
      <c r="D2077" s="122" t="s">
        <v>2087</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2006</v>
      </c>
      <c r="B2078" s="122">
        <v>1</v>
      </c>
      <c r="C2078" s="122" t="s">
        <v>2188</v>
      </c>
      <c r="D2078" s="122" t="s">
        <v>2088</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2006</v>
      </c>
      <c r="B2079" s="122">
        <v>1</v>
      </c>
      <c r="C2079" s="122" t="s">
        <v>2188</v>
      </c>
      <c r="D2079" s="122" t="s">
        <v>2141</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2006</v>
      </c>
      <c r="B2080" s="122">
        <v>1</v>
      </c>
      <c r="C2080" s="122" t="s">
        <v>2188</v>
      </c>
      <c r="D2080" s="122" t="s">
        <v>2089</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2006</v>
      </c>
      <c r="B2081" s="122">
        <v>1</v>
      </c>
      <c r="C2081" s="122" t="s">
        <v>2188</v>
      </c>
      <c r="D2081" s="122" t="s">
        <v>2090</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2006</v>
      </c>
      <c r="B2082" s="122">
        <v>1</v>
      </c>
      <c r="C2082" s="122" t="s">
        <v>2188</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2006</v>
      </c>
      <c r="B2083" s="122">
        <v>1</v>
      </c>
      <c r="C2083" s="122" t="s">
        <v>2188</v>
      </c>
      <c r="D2083" s="122" t="s">
        <v>2091</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2006</v>
      </c>
      <c r="B2084" s="122">
        <v>1</v>
      </c>
      <c r="C2084" s="122" t="s">
        <v>2188</v>
      </c>
      <c r="D2084" s="122" t="s">
        <v>2093</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2006</v>
      </c>
      <c r="B2085" s="122">
        <v>1</v>
      </c>
      <c r="C2085" s="122" t="s">
        <v>2188</v>
      </c>
      <c r="D2085" s="122" t="s">
        <v>2094</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2006</v>
      </c>
      <c r="B2086" s="122">
        <v>1</v>
      </c>
      <c r="C2086" s="122" t="s">
        <v>2188</v>
      </c>
      <c r="D2086" s="122" t="s">
        <v>2095</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2006</v>
      </c>
      <c r="B2087" s="122">
        <v>1</v>
      </c>
      <c r="C2087" s="122" t="s">
        <v>2188</v>
      </c>
      <c r="D2087" s="122" t="s">
        <v>2142</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2006</v>
      </c>
      <c r="B2088" s="122">
        <v>1</v>
      </c>
      <c r="C2088" s="122" t="s">
        <v>2188</v>
      </c>
      <c r="D2088" s="122" t="s">
        <v>2096</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2006</v>
      </c>
      <c r="B2089" s="122">
        <v>1</v>
      </c>
      <c r="C2089" s="122" t="s">
        <v>2188</v>
      </c>
      <c r="D2089" s="122" t="s">
        <v>2097</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2006</v>
      </c>
      <c r="B2090" s="122">
        <v>1</v>
      </c>
      <c r="C2090" s="122" t="s">
        <v>2188</v>
      </c>
      <c r="D2090" s="122" t="s">
        <v>2098</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2006</v>
      </c>
      <c r="B2091" s="122">
        <v>1</v>
      </c>
      <c r="C2091" s="122" t="s">
        <v>2188</v>
      </c>
      <c r="D2091" s="122" t="s">
        <v>2099</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2006</v>
      </c>
      <c r="B2092" s="122">
        <v>1</v>
      </c>
      <c r="C2092" s="122" t="s">
        <v>2188</v>
      </c>
      <c r="D2092" s="122" t="s">
        <v>2100</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2006</v>
      </c>
      <c r="B2093" s="122">
        <v>1</v>
      </c>
      <c r="C2093" s="122" t="s">
        <v>2188</v>
      </c>
      <c r="D2093" s="122" t="s">
        <v>2101</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2006</v>
      </c>
      <c r="B2094" s="122">
        <v>1</v>
      </c>
      <c r="C2094" s="122" t="s">
        <v>2188</v>
      </c>
      <c r="D2094" s="122" t="s">
        <v>2102</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2006</v>
      </c>
      <c r="B2095" s="122">
        <v>1</v>
      </c>
      <c r="C2095" s="122" t="s">
        <v>2188</v>
      </c>
      <c r="D2095" s="122" t="s">
        <v>2103</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2006</v>
      </c>
      <c r="B2096" s="122">
        <v>1</v>
      </c>
      <c r="C2096" s="122" t="s">
        <v>2188</v>
      </c>
      <c r="D2096" s="122" t="s">
        <v>2104</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2006</v>
      </c>
      <c r="B2097" s="122">
        <v>1</v>
      </c>
      <c r="C2097" s="122" t="s">
        <v>2188</v>
      </c>
      <c r="D2097" s="122" t="s">
        <v>2105</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2006</v>
      </c>
      <c r="B2098" s="122">
        <v>1</v>
      </c>
      <c r="C2098" s="122" t="s">
        <v>2188</v>
      </c>
      <c r="D2098" s="122" t="s">
        <v>2106</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2006</v>
      </c>
      <c r="B2099" s="122">
        <v>1</v>
      </c>
      <c r="C2099" s="122" t="s">
        <v>2188</v>
      </c>
      <c r="D2099" s="122" t="s">
        <v>2107</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2006</v>
      </c>
      <c r="B2100" s="122">
        <v>1</v>
      </c>
      <c r="C2100" s="122" t="s">
        <v>2188</v>
      </c>
      <c r="D2100" s="122" t="s">
        <v>2108</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2006</v>
      </c>
      <c r="B2101" s="122">
        <v>1</v>
      </c>
      <c r="C2101" s="122" t="s">
        <v>2188</v>
      </c>
      <c r="D2101" s="122" t="s">
        <v>2109</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2006</v>
      </c>
      <c r="B2102" s="122">
        <v>1</v>
      </c>
      <c r="C2102" s="122" t="s">
        <v>2188</v>
      </c>
      <c r="D2102" s="122" t="s">
        <v>2143</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2006</v>
      </c>
      <c r="B2103" s="122">
        <v>1</v>
      </c>
      <c r="C2103" s="122" t="s">
        <v>2188</v>
      </c>
      <c r="D2103" s="122" t="s">
        <v>2110</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2006</v>
      </c>
      <c r="B2104" s="122">
        <v>1</v>
      </c>
      <c r="C2104" s="122" t="s">
        <v>2188</v>
      </c>
      <c r="D2104" s="122" t="s">
        <v>2111</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2006</v>
      </c>
      <c r="B2105" s="122">
        <v>1</v>
      </c>
      <c r="C2105" s="122" t="s">
        <v>2188</v>
      </c>
      <c r="D2105" s="122" t="s">
        <v>2112</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2006</v>
      </c>
      <c r="B2106" s="122">
        <v>1</v>
      </c>
      <c r="C2106" s="122" t="s">
        <v>2188</v>
      </c>
      <c r="D2106" s="122" t="s">
        <v>2113</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2006</v>
      </c>
      <c r="B2107" s="122">
        <v>1</v>
      </c>
      <c r="C2107" s="122" t="s">
        <v>2188</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2006</v>
      </c>
      <c r="B2108" s="122">
        <v>1</v>
      </c>
      <c r="C2108" s="122" t="s">
        <v>2188</v>
      </c>
      <c r="D2108" s="122" t="s">
        <v>2114</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2006</v>
      </c>
      <c r="B2109" s="122">
        <v>1</v>
      </c>
      <c r="C2109" s="122" t="s">
        <v>2188</v>
      </c>
      <c r="D2109" s="122" t="s">
        <v>2115</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2006</v>
      </c>
      <c r="B2110" s="122">
        <v>1</v>
      </c>
      <c r="C2110" s="122" t="s">
        <v>2188</v>
      </c>
      <c r="D2110" s="122" t="s">
        <v>2116</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2006</v>
      </c>
      <c r="B2111" s="122">
        <v>1</v>
      </c>
      <c r="C2111" s="122" t="s">
        <v>2188</v>
      </c>
      <c r="D2111" s="122" t="s">
        <v>2117</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2006</v>
      </c>
      <c r="B2112" s="122">
        <v>1</v>
      </c>
      <c r="C2112" s="122" t="s">
        <v>2188</v>
      </c>
      <c r="D2112" s="122" t="s">
        <v>2118</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2006</v>
      </c>
      <c r="B2113" s="122">
        <v>1</v>
      </c>
      <c r="C2113" s="122" t="s">
        <v>2188</v>
      </c>
      <c r="D2113" s="122" t="s">
        <v>2119</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2006</v>
      </c>
      <c r="B2114" s="122">
        <v>1</v>
      </c>
      <c r="C2114" s="122" t="s">
        <v>2188</v>
      </c>
      <c r="D2114" s="122" t="s">
        <v>2120</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2006</v>
      </c>
      <c r="B2115" s="122">
        <v>1</v>
      </c>
      <c r="C2115" s="122" t="s">
        <v>2188</v>
      </c>
      <c r="D2115" s="122" t="s">
        <v>2121</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2006</v>
      </c>
      <c r="B2116" s="122">
        <v>1</v>
      </c>
      <c r="C2116" s="122" t="s">
        <v>2188</v>
      </c>
      <c r="D2116" s="122" t="s">
        <v>2122</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2006</v>
      </c>
      <c r="B2117" s="122">
        <v>1</v>
      </c>
      <c r="C2117" s="122" t="s">
        <v>2188</v>
      </c>
      <c r="D2117" s="122" t="s">
        <v>2144</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2006</v>
      </c>
      <c r="B2118" s="122">
        <v>1</v>
      </c>
      <c r="C2118" s="122" t="s">
        <v>2188</v>
      </c>
      <c r="D2118" s="122" t="s">
        <v>2123</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2006</v>
      </c>
      <c r="B2119" s="122">
        <v>1</v>
      </c>
      <c r="C2119" s="122" t="s">
        <v>2188</v>
      </c>
      <c r="D2119" s="122" t="s">
        <v>2124</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2006</v>
      </c>
      <c r="B2120" s="122">
        <v>1</v>
      </c>
      <c r="C2120" s="122" t="s">
        <v>2188</v>
      </c>
      <c r="D2120" s="122" t="s">
        <v>2125</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2006</v>
      </c>
      <c r="B2121" s="122">
        <v>1</v>
      </c>
      <c r="C2121" s="122" t="s">
        <v>2188</v>
      </c>
      <c r="D2121" s="122" t="s">
        <v>2126</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2006</v>
      </c>
      <c r="B2122" s="122">
        <v>1</v>
      </c>
      <c r="C2122" s="122" t="s">
        <v>2188</v>
      </c>
      <c r="D2122" s="122" t="s">
        <v>2127</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2006</v>
      </c>
      <c r="B2123" s="122">
        <v>1</v>
      </c>
      <c r="C2123" s="122" t="s">
        <v>2188</v>
      </c>
      <c r="D2123" s="122" t="s">
        <v>2145</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2006</v>
      </c>
      <c r="B2124" s="122">
        <v>1</v>
      </c>
      <c r="C2124" s="122" t="s">
        <v>2188</v>
      </c>
      <c r="D2124" s="122" t="s">
        <v>2128</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2006</v>
      </c>
      <c r="B2125" s="122">
        <v>1</v>
      </c>
      <c r="C2125" s="122" t="s">
        <v>2188</v>
      </c>
      <c r="D2125" s="122" t="s">
        <v>2129</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2006</v>
      </c>
      <c r="B2126" s="122">
        <v>1</v>
      </c>
      <c r="C2126" s="122" t="s">
        <v>2188</v>
      </c>
      <c r="D2126" s="122" t="s">
        <v>2146</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2006</v>
      </c>
      <c r="B2127" s="122">
        <v>1</v>
      </c>
      <c r="C2127" s="122" t="s">
        <v>2188</v>
      </c>
      <c r="D2127" s="122" t="s">
        <v>2130</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2006</v>
      </c>
      <c r="B2128" s="122">
        <v>1</v>
      </c>
      <c r="C2128" s="122" t="s">
        <v>2188</v>
      </c>
      <c r="D2128" s="122" t="s">
        <v>2131</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2006</v>
      </c>
      <c r="B2129" s="122">
        <v>1</v>
      </c>
      <c r="C2129" s="122" t="s">
        <v>2188</v>
      </c>
      <c r="D2129" s="122" t="s">
        <v>2132</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2006</v>
      </c>
      <c r="B2130" s="122">
        <v>1</v>
      </c>
      <c r="C2130" s="122" t="s">
        <v>2188</v>
      </c>
      <c r="D2130" s="122" t="s">
        <v>2133</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2006</v>
      </c>
      <c r="B2131" s="122">
        <v>1</v>
      </c>
      <c r="C2131" s="122" t="s">
        <v>2188</v>
      </c>
      <c r="D2131" s="122" t="s">
        <v>2134</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1996</v>
      </c>
      <c r="B2132" s="122">
        <v>1</v>
      </c>
      <c r="C2132" s="122" t="s">
        <v>2189</v>
      </c>
      <c r="D2132" s="122" t="s">
        <v>2086</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1996</v>
      </c>
      <c r="B2133" s="122">
        <v>1</v>
      </c>
      <c r="C2133" s="122" t="s">
        <v>2189</v>
      </c>
      <c r="D2133" s="122" t="s">
        <v>2087</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1996</v>
      </c>
      <c r="B2134" s="122">
        <v>1</v>
      </c>
      <c r="C2134" s="122" t="s">
        <v>2189</v>
      </c>
      <c r="D2134" s="122" t="s">
        <v>2088</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1996</v>
      </c>
      <c r="B2135" s="122">
        <v>1</v>
      </c>
      <c r="C2135" s="122" t="s">
        <v>2189</v>
      </c>
      <c r="D2135" s="122" t="s">
        <v>2141</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1996</v>
      </c>
      <c r="B2136" s="122">
        <v>1</v>
      </c>
      <c r="C2136" s="122" t="s">
        <v>2189</v>
      </c>
      <c r="D2136" s="122" t="s">
        <v>2089</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1996</v>
      </c>
      <c r="B2137" s="122">
        <v>1</v>
      </c>
      <c r="C2137" s="122" t="s">
        <v>2189</v>
      </c>
      <c r="D2137" s="122" t="s">
        <v>2090</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1996</v>
      </c>
      <c r="B2138" s="122">
        <v>1</v>
      </c>
      <c r="C2138" s="122" t="s">
        <v>2189</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1996</v>
      </c>
      <c r="B2139" s="122">
        <v>1</v>
      </c>
      <c r="C2139" s="122" t="s">
        <v>2189</v>
      </c>
      <c r="D2139" s="122" t="s">
        <v>2091</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1996</v>
      </c>
      <c r="B2140" s="122">
        <v>1</v>
      </c>
      <c r="C2140" s="122" t="s">
        <v>2189</v>
      </c>
      <c r="D2140" s="122" t="s">
        <v>2092</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1996</v>
      </c>
      <c r="B2141" s="122">
        <v>1</v>
      </c>
      <c r="C2141" s="122" t="s">
        <v>2189</v>
      </c>
      <c r="D2141" s="122" t="s">
        <v>2093</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1996</v>
      </c>
      <c r="B2142" s="122">
        <v>1</v>
      </c>
      <c r="C2142" s="122" t="s">
        <v>2189</v>
      </c>
      <c r="D2142" s="122" t="s">
        <v>2094</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1996</v>
      </c>
      <c r="B2143" s="122">
        <v>1</v>
      </c>
      <c r="C2143" s="122" t="s">
        <v>2189</v>
      </c>
      <c r="D2143" s="122" t="s">
        <v>2095</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1996</v>
      </c>
      <c r="B2144" s="122">
        <v>1</v>
      </c>
      <c r="C2144" s="122" t="s">
        <v>2189</v>
      </c>
      <c r="D2144" s="122" t="s">
        <v>2142</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1996</v>
      </c>
      <c r="B2145" s="122">
        <v>1</v>
      </c>
      <c r="C2145" s="122" t="s">
        <v>2189</v>
      </c>
      <c r="D2145" s="122" t="s">
        <v>2096</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1996</v>
      </c>
      <c r="B2146" s="122">
        <v>1</v>
      </c>
      <c r="C2146" s="122" t="s">
        <v>2189</v>
      </c>
      <c r="D2146" s="122" t="s">
        <v>2097</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1996</v>
      </c>
      <c r="B2147" s="122">
        <v>1</v>
      </c>
      <c r="C2147" s="122" t="s">
        <v>2189</v>
      </c>
      <c r="D2147" s="122" t="s">
        <v>2098</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1996</v>
      </c>
      <c r="B2148" s="122">
        <v>1</v>
      </c>
      <c r="C2148" s="122" t="s">
        <v>2189</v>
      </c>
      <c r="D2148" s="122" t="s">
        <v>2099</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1996</v>
      </c>
      <c r="B2149" s="122">
        <v>1</v>
      </c>
      <c r="C2149" s="122" t="s">
        <v>2189</v>
      </c>
      <c r="D2149" s="122" t="s">
        <v>2100</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1996</v>
      </c>
      <c r="B2150" s="122">
        <v>1</v>
      </c>
      <c r="C2150" s="122" t="s">
        <v>2189</v>
      </c>
      <c r="D2150" s="122" t="s">
        <v>2101</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1996</v>
      </c>
      <c r="B2151" s="122">
        <v>1</v>
      </c>
      <c r="C2151" s="122" t="s">
        <v>2189</v>
      </c>
      <c r="D2151" s="122" t="s">
        <v>2102</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1996</v>
      </c>
      <c r="B2152" s="122">
        <v>1</v>
      </c>
      <c r="C2152" s="122" t="s">
        <v>2189</v>
      </c>
      <c r="D2152" s="122" t="s">
        <v>2103</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1996</v>
      </c>
      <c r="B2153" s="122">
        <v>1</v>
      </c>
      <c r="C2153" s="122" t="s">
        <v>2189</v>
      </c>
      <c r="D2153" s="122" t="s">
        <v>2104</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1996</v>
      </c>
      <c r="B2154" s="122">
        <v>1</v>
      </c>
      <c r="C2154" s="122" t="s">
        <v>2189</v>
      </c>
      <c r="D2154" s="122" t="s">
        <v>2105</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1996</v>
      </c>
      <c r="B2155" s="122">
        <v>1</v>
      </c>
      <c r="C2155" s="122" t="s">
        <v>2189</v>
      </c>
      <c r="D2155" s="122" t="s">
        <v>2106</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1996</v>
      </c>
      <c r="B2156" s="122">
        <v>1</v>
      </c>
      <c r="C2156" s="122" t="s">
        <v>2189</v>
      </c>
      <c r="D2156" s="122" t="s">
        <v>2107</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1996</v>
      </c>
      <c r="B2157" s="122">
        <v>1</v>
      </c>
      <c r="C2157" s="122" t="s">
        <v>2189</v>
      </c>
      <c r="D2157" s="122" t="s">
        <v>2108</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1996</v>
      </c>
      <c r="B2158" s="122">
        <v>1</v>
      </c>
      <c r="C2158" s="122" t="s">
        <v>2189</v>
      </c>
      <c r="D2158" s="122" t="s">
        <v>2109</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1996</v>
      </c>
      <c r="B2159" s="122">
        <v>1</v>
      </c>
      <c r="C2159" s="122" t="s">
        <v>2189</v>
      </c>
      <c r="D2159" s="122" t="s">
        <v>2143</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1996</v>
      </c>
      <c r="B2160" s="122">
        <v>1</v>
      </c>
      <c r="C2160" s="122" t="s">
        <v>2189</v>
      </c>
      <c r="D2160" s="122" t="s">
        <v>2110</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1996</v>
      </c>
      <c r="B2161" s="122">
        <v>1</v>
      </c>
      <c r="C2161" s="122" t="s">
        <v>2189</v>
      </c>
      <c r="D2161" s="122" t="s">
        <v>2111</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1996</v>
      </c>
      <c r="B2162" s="122">
        <v>1</v>
      </c>
      <c r="C2162" s="122" t="s">
        <v>2189</v>
      </c>
      <c r="D2162" s="122" t="s">
        <v>2112</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1996</v>
      </c>
      <c r="B2163" s="122">
        <v>1</v>
      </c>
      <c r="C2163" s="122" t="s">
        <v>2189</v>
      </c>
      <c r="D2163" s="122" t="s">
        <v>2113</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1996</v>
      </c>
      <c r="B2164" s="122">
        <v>1</v>
      </c>
      <c r="C2164" s="122" t="s">
        <v>2189</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1996</v>
      </c>
      <c r="B2165" s="122">
        <v>1</v>
      </c>
      <c r="C2165" s="122" t="s">
        <v>2189</v>
      </c>
      <c r="D2165" s="122" t="s">
        <v>2114</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1996</v>
      </c>
      <c r="B2166" s="122">
        <v>1</v>
      </c>
      <c r="C2166" s="122" t="s">
        <v>2189</v>
      </c>
      <c r="D2166" s="122" t="s">
        <v>2115</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1996</v>
      </c>
      <c r="B2167" s="122">
        <v>1</v>
      </c>
      <c r="C2167" s="122" t="s">
        <v>2189</v>
      </c>
      <c r="D2167" s="122" t="s">
        <v>2116</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1996</v>
      </c>
      <c r="B2168" s="122">
        <v>1</v>
      </c>
      <c r="C2168" s="122" t="s">
        <v>2189</v>
      </c>
      <c r="D2168" s="122" t="s">
        <v>2117</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1996</v>
      </c>
      <c r="B2169" s="122">
        <v>1</v>
      </c>
      <c r="C2169" s="122" t="s">
        <v>2189</v>
      </c>
      <c r="D2169" s="122" t="s">
        <v>2118</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1996</v>
      </c>
      <c r="B2170" s="122">
        <v>1</v>
      </c>
      <c r="C2170" s="122" t="s">
        <v>2189</v>
      </c>
      <c r="D2170" s="122" t="s">
        <v>2119</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1996</v>
      </c>
      <c r="B2171" s="122">
        <v>1</v>
      </c>
      <c r="C2171" s="122" t="s">
        <v>2189</v>
      </c>
      <c r="D2171" s="122" t="s">
        <v>2120</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1996</v>
      </c>
      <c r="B2172" s="122">
        <v>1</v>
      </c>
      <c r="C2172" s="122" t="s">
        <v>2189</v>
      </c>
      <c r="D2172" s="122" t="s">
        <v>2121</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1996</v>
      </c>
      <c r="B2173" s="122">
        <v>1</v>
      </c>
      <c r="C2173" s="122" t="s">
        <v>2189</v>
      </c>
      <c r="D2173" s="122" t="s">
        <v>2122</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1996</v>
      </c>
      <c r="B2174" s="122">
        <v>1</v>
      </c>
      <c r="C2174" s="122" t="s">
        <v>2189</v>
      </c>
      <c r="D2174" s="122" t="s">
        <v>2144</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1996</v>
      </c>
      <c r="B2175" s="122">
        <v>1</v>
      </c>
      <c r="C2175" s="122" t="s">
        <v>2189</v>
      </c>
      <c r="D2175" s="122" t="s">
        <v>2123</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1996</v>
      </c>
      <c r="B2176" s="122">
        <v>1</v>
      </c>
      <c r="C2176" s="122" t="s">
        <v>2189</v>
      </c>
      <c r="D2176" s="122" t="s">
        <v>2124</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1996</v>
      </c>
      <c r="B2177" s="122">
        <v>1</v>
      </c>
      <c r="C2177" s="122" t="s">
        <v>2189</v>
      </c>
      <c r="D2177" s="122" t="s">
        <v>2125</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1996</v>
      </c>
      <c r="B2178" s="122">
        <v>1</v>
      </c>
      <c r="C2178" s="122" t="s">
        <v>2189</v>
      </c>
      <c r="D2178" s="122" t="s">
        <v>2126</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1996</v>
      </c>
      <c r="B2179" s="122">
        <v>1</v>
      </c>
      <c r="C2179" s="122" t="s">
        <v>2189</v>
      </c>
      <c r="D2179" s="122" t="s">
        <v>2127</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1996</v>
      </c>
      <c r="B2180" s="122">
        <v>1</v>
      </c>
      <c r="C2180" s="122" t="s">
        <v>2189</v>
      </c>
      <c r="D2180" s="122" t="s">
        <v>2145</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1996</v>
      </c>
      <c r="B2181" s="122">
        <v>1</v>
      </c>
      <c r="C2181" s="122" t="s">
        <v>2189</v>
      </c>
      <c r="D2181" s="122" t="s">
        <v>2128</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1996</v>
      </c>
      <c r="B2182" s="122">
        <v>1</v>
      </c>
      <c r="C2182" s="122" t="s">
        <v>2189</v>
      </c>
      <c r="D2182" s="122" t="s">
        <v>2129</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1996</v>
      </c>
      <c r="B2183" s="122">
        <v>1</v>
      </c>
      <c r="C2183" s="122" t="s">
        <v>2189</v>
      </c>
      <c r="D2183" s="122" t="s">
        <v>2146</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1996</v>
      </c>
      <c r="B2184" s="122">
        <v>1</v>
      </c>
      <c r="C2184" s="122" t="s">
        <v>2189</v>
      </c>
      <c r="D2184" s="122" t="s">
        <v>2130</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1996</v>
      </c>
      <c r="B2185" s="122">
        <v>1</v>
      </c>
      <c r="C2185" s="122" t="s">
        <v>2189</v>
      </c>
      <c r="D2185" s="122" t="s">
        <v>2131</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1996</v>
      </c>
      <c r="B2186" s="122">
        <v>1</v>
      </c>
      <c r="C2186" s="122" t="s">
        <v>2189</v>
      </c>
      <c r="D2186" s="122" t="s">
        <v>2132</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1996</v>
      </c>
      <c r="B2187" s="122">
        <v>1</v>
      </c>
      <c r="C2187" s="122" t="s">
        <v>2189</v>
      </c>
      <c r="D2187" s="122" t="s">
        <v>2133</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1996</v>
      </c>
      <c r="B2188" s="122">
        <v>1</v>
      </c>
      <c r="C2188" s="122" t="s">
        <v>2189</v>
      </c>
      <c r="D2188" s="122" t="s">
        <v>2134</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1999</v>
      </c>
      <c r="B2189" s="122">
        <v>1</v>
      </c>
      <c r="C2189" s="122" t="s">
        <v>2190</v>
      </c>
      <c r="D2189" s="122" t="s">
        <v>2086</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1999</v>
      </c>
      <c r="B2190" s="122">
        <v>1</v>
      </c>
      <c r="C2190" s="122" t="s">
        <v>2190</v>
      </c>
      <c r="D2190" s="122" t="s">
        <v>2087</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1999</v>
      </c>
      <c r="B2191" s="122">
        <v>1</v>
      </c>
      <c r="C2191" s="122" t="s">
        <v>2190</v>
      </c>
      <c r="D2191" s="122" t="s">
        <v>2088</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1999</v>
      </c>
      <c r="B2192" s="122">
        <v>1</v>
      </c>
      <c r="C2192" s="122" t="s">
        <v>2190</v>
      </c>
      <c r="D2192" s="122" t="s">
        <v>2141</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1999</v>
      </c>
      <c r="B2193" s="122">
        <v>1</v>
      </c>
      <c r="C2193" s="122" t="s">
        <v>2190</v>
      </c>
      <c r="D2193" s="122" t="s">
        <v>2089</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1999</v>
      </c>
      <c r="B2194" s="122">
        <v>1</v>
      </c>
      <c r="C2194" s="122" t="s">
        <v>2190</v>
      </c>
      <c r="D2194" s="122" t="s">
        <v>2090</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1999</v>
      </c>
      <c r="B2195" s="122">
        <v>1</v>
      </c>
      <c r="C2195" s="122" t="s">
        <v>2190</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1999</v>
      </c>
      <c r="B2196" s="122">
        <v>1</v>
      </c>
      <c r="C2196" s="122" t="s">
        <v>2190</v>
      </c>
      <c r="D2196" s="122" t="s">
        <v>2091</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1999</v>
      </c>
      <c r="B2197" s="122">
        <v>1</v>
      </c>
      <c r="C2197" s="122" t="s">
        <v>2190</v>
      </c>
      <c r="D2197" s="122" t="s">
        <v>2092</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1999</v>
      </c>
      <c r="B2198" s="122">
        <v>1</v>
      </c>
      <c r="C2198" s="122" t="s">
        <v>2190</v>
      </c>
      <c r="D2198" s="122" t="s">
        <v>2093</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1999</v>
      </c>
      <c r="B2199" s="122">
        <v>1</v>
      </c>
      <c r="C2199" s="122" t="s">
        <v>2190</v>
      </c>
      <c r="D2199" s="122" t="s">
        <v>2094</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1999</v>
      </c>
      <c r="B2200" s="122">
        <v>1</v>
      </c>
      <c r="C2200" s="122" t="s">
        <v>2190</v>
      </c>
      <c r="D2200" s="122" t="s">
        <v>2151</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1999</v>
      </c>
      <c r="B2201" s="122">
        <v>1</v>
      </c>
      <c r="C2201" s="122" t="s">
        <v>2190</v>
      </c>
      <c r="D2201" s="122" t="s">
        <v>2095</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1999</v>
      </c>
      <c r="B2202" s="122">
        <v>1</v>
      </c>
      <c r="C2202" s="122" t="s">
        <v>2190</v>
      </c>
      <c r="D2202" s="122" t="s">
        <v>2142</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1999</v>
      </c>
      <c r="B2203" s="122">
        <v>1</v>
      </c>
      <c r="C2203" s="122" t="s">
        <v>2190</v>
      </c>
      <c r="D2203" s="122" t="s">
        <v>2096</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1999</v>
      </c>
      <c r="B2204" s="122">
        <v>1</v>
      </c>
      <c r="C2204" s="122" t="s">
        <v>2190</v>
      </c>
      <c r="D2204" s="122" t="s">
        <v>2097</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1999</v>
      </c>
      <c r="B2205" s="122">
        <v>1</v>
      </c>
      <c r="C2205" s="122" t="s">
        <v>2190</v>
      </c>
      <c r="D2205" s="122" t="s">
        <v>2098</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1999</v>
      </c>
      <c r="B2206" s="122">
        <v>1</v>
      </c>
      <c r="C2206" s="122" t="s">
        <v>2190</v>
      </c>
      <c r="D2206" s="122" t="s">
        <v>2099</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1999</v>
      </c>
      <c r="B2207" s="122">
        <v>1</v>
      </c>
      <c r="C2207" s="122" t="s">
        <v>2190</v>
      </c>
      <c r="D2207" s="122" t="s">
        <v>2100</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1999</v>
      </c>
      <c r="B2208" s="122">
        <v>1</v>
      </c>
      <c r="C2208" s="122" t="s">
        <v>2190</v>
      </c>
      <c r="D2208" s="122" t="s">
        <v>2101</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1999</v>
      </c>
      <c r="B2209" s="122">
        <v>1</v>
      </c>
      <c r="C2209" s="122" t="s">
        <v>2190</v>
      </c>
      <c r="D2209" s="122" t="s">
        <v>2102</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1999</v>
      </c>
      <c r="B2210" s="122">
        <v>1</v>
      </c>
      <c r="C2210" s="122" t="s">
        <v>2190</v>
      </c>
      <c r="D2210" s="122" t="s">
        <v>2103</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1999</v>
      </c>
      <c r="B2211" s="122">
        <v>1</v>
      </c>
      <c r="C2211" s="122" t="s">
        <v>2190</v>
      </c>
      <c r="D2211" s="122" t="s">
        <v>2104</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1999</v>
      </c>
      <c r="B2212" s="122">
        <v>1</v>
      </c>
      <c r="C2212" s="122" t="s">
        <v>2190</v>
      </c>
      <c r="D2212" s="122" t="s">
        <v>2105</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1999</v>
      </c>
      <c r="B2213" s="122">
        <v>1</v>
      </c>
      <c r="C2213" s="122" t="s">
        <v>2190</v>
      </c>
      <c r="D2213" s="122" t="s">
        <v>2106</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1999</v>
      </c>
      <c r="B2214" s="122">
        <v>1</v>
      </c>
      <c r="C2214" s="122" t="s">
        <v>2190</v>
      </c>
      <c r="D2214" s="122" t="s">
        <v>2107</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1999</v>
      </c>
      <c r="B2215" s="122">
        <v>1</v>
      </c>
      <c r="C2215" s="122" t="s">
        <v>2190</v>
      </c>
      <c r="D2215" s="122" t="s">
        <v>2108</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1999</v>
      </c>
      <c r="B2216" s="122">
        <v>1</v>
      </c>
      <c r="C2216" s="122" t="s">
        <v>2190</v>
      </c>
      <c r="D2216" s="122" t="s">
        <v>2109</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1999</v>
      </c>
      <c r="B2217" s="122">
        <v>1</v>
      </c>
      <c r="C2217" s="122" t="s">
        <v>2190</v>
      </c>
      <c r="D2217" s="122" t="s">
        <v>2143</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1999</v>
      </c>
      <c r="B2218" s="122">
        <v>1</v>
      </c>
      <c r="C2218" s="122" t="s">
        <v>2190</v>
      </c>
      <c r="D2218" s="122" t="s">
        <v>2110</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1999</v>
      </c>
      <c r="B2219" s="122">
        <v>1</v>
      </c>
      <c r="C2219" s="122" t="s">
        <v>2190</v>
      </c>
      <c r="D2219" s="122" t="s">
        <v>2111</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1999</v>
      </c>
      <c r="B2220" s="122">
        <v>1</v>
      </c>
      <c r="C2220" s="122" t="s">
        <v>2190</v>
      </c>
      <c r="D2220" s="122" t="s">
        <v>2112</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1999</v>
      </c>
      <c r="B2221" s="122">
        <v>1</v>
      </c>
      <c r="C2221" s="122" t="s">
        <v>2190</v>
      </c>
      <c r="D2221" s="122" t="s">
        <v>2113</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1999</v>
      </c>
      <c r="B2222" s="122">
        <v>1</v>
      </c>
      <c r="C2222" s="122" t="s">
        <v>2190</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1999</v>
      </c>
      <c r="B2223" s="122">
        <v>1</v>
      </c>
      <c r="C2223" s="122" t="s">
        <v>2190</v>
      </c>
      <c r="D2223" s="122" t="s">
        <v>2114</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1999</v>
      </c>
      <c r="B2224" s="122">
        <v>1</v>
      </c>
      <c r="C2224" s="122" t="s">
        <v>2190</v>
      </c>
      <c r="D2224" s="122" t="s">
        <v>2115</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1999</v>
      </c>
      <c r="B2225" s="122">
        <v>1</v>
      </c>
      <c r="C2225" s="122" t="s">
        <v>2190</v>
      </c>
      <c r="D2225" s="122" t="s">
        <v>2116</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1999</v>
      </c>
      <c r="B2226" s="122">
        <v>1</v>
      </c>
      <c r="C2226" s="122" t="s">
        <v>2190</v>
      </c>
      <c r="D2226" s="122" t="s">
        <v>2117</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1999</v>
      </c>
      <c r="B2227" s="122">
        <v>1</v>
      </c>
      <c r="C2227" s="122" t="s">
        <v>2190</v>
      </c>
      <c r="D2227" s="122" t="s">
        <v>2118</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1999</v>
      </c>
      <c r="B2228" s="122">
        <v>1</v>
      </c>
      <c r="C2228" s="122" t="s">
        <v>2190</v>
      </c>
      <c r="D2228" s="122" t="s">
        <v>2119</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1999</v>
      </c>
      <c r="B2229" s="122">
        <v>1</v>
      </c>
      <c r="C2229" s="122" t="s">
        <v>2190</v>
      </c>
      <c r="D2229" s="122" t="s">
        <v>2120</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1999</v>
      </c>
      <c r="B2230" s="122">
        <v>1</v>
      </c>
      <c r="C2230" s="122" t="s">
        <v>2190</v>
      </c>
      <c r="D2230" s="122" t="s">
        <v>2121</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1999</v>
      </c>
      <c r="B2231" s="122">
        <v>1</v>
      </c>
      <c r="C2231" s="122" t="s">
        <v>2190</v>
      </c>
      <c r="D2231" s="122" t="s">
        <v>2122</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1999</v>
      </c>
      <c r="B2232" s="122">
        <v>1</v>
      </c>
      <c r="C2232" s="122" t="s">
        <v>2190</v>
      </c>
      <c r="D2232" s="122" t="s">
        <v>2144</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1999</v>
      </c>
      <c r="B2233" s="122">
        <v>1</v>
      </c>
      <c r="C2233" s="122" t="s">
        <v>2190</v>
      </c>
      <c r="D2233" s="122" t="s">
        <v>2123</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1999</v>
      </c>
      <c r="B2234" s="122">
        <v>1</v>
      </c>
      <c r="C2234" s="122" t="s">
        <v>2190</v>
      </c>
      <c r="D2234" s="122" t="s">
        <v>2124</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1999</v>
      </c>
      <c r="B2235" s="122">
        <v>1</v>
      </c>
      <c r="C2235" s="122" t="s">
        <v>2190</v>
      </c>
      <c r="D2235" s="122" t="s">
        <v>2125</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1999</v>
      </c>
      <c r="B2236" s="122">
        <v>1</v>
      </c>
      <c r="C2236" s="122" t="s">
        <v>2190</v>
      </c>
      <c r="D2236" s="122" t="s">
        <v>2126</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1999</v>
      </c>
      <c r="B2237" s="122">
        <v>1</v>
      </c>
      <c r="C2237" s="122" t="s">
        <v>2190</v>
      </c>
      <c r="D2237" s="122" t="s">
        <v>2127</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1999</v>
      </c>
      <c r="B2238" s="122">
        <v>1</v>
      </c>
      <c r="C2238" s="122" t="s">
        <v>2190</v>
      </c>
      <c r="D2238" s="122" t="s">
        <v>2145</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1999</v>
      </c>
      <c r="B2239" s="122">
        <v>1</v>
      </c>
      <c r="C2239" s="122" t="s">
        <v>2190</v>
      </c>
      <c r="D2239" s="122" t="s">
        <v>2128</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1999</v>
      </c>
      <c r="B2240" s="122">
        <v>1</v>
      </c>
      <c r="C2240" s="122" t="s">
        <v>2190</v>
      </c>
      <c r="D2240" s="122" t="s">
        <v>2129</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1999</v>
      </c>
      <c r="B2241" s="122">
        <v>1</v>
      </c>
      <c r="C2241" s="122" t="s">
        <v>2190</v>
      </c>
      <c r="D2241" s="122" t="s">
        <v>2146</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1999</v>
      </c>
      <c r="B2242" s="122">
        <v>1</v>
      </c>
      <c r="C2242" s="122" t="s">
        <v>2190</v>
      </c>
      <c r="D2242" s="122" t="s">
        <v>2130</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1999</v>
      </c>
      <c r="B2243" s="122">
        <v>1</v>
      </c>
      <c r="C2243" s="122" t="s">
        <v>2190</v>
      </c>
      <c r="D2243" s="122" t="s">
        <v>2131</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1999</v>
      </c>
      <c r="B2244" s="122">
        <v>1</v>
      </c>
      <c r="C2244" s="122" t="s">
        <v>2190</v>
      </c>
      <c r="D2244" s="122" t="s">
        <v>2132</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1999</v>
      </c>
      <c r="B2245" s="122">
        <v>1</v>
      </c>
      <c r="C2245" s="122" t="s">
        <v>2190</v>
      </c>
      <c r="D2245" s="122" t="s">
        <v>2133</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1999</v>
      </c>
      <c r="B2246" s="122">
        <v>1</v>
      </c>
      <c r="C2246" s="122" t="s">
        <v>2190</v>
      </c>
      <c r="D2246" s="122" t="s">
        <v>2134</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2010</v>
      </c>
      <c r="B2247" s="122">
        <v>1</v>
      </c>
      <c r="C2247" s="122" t="s">
        <v>2191</v>
      </c>
      <c r="D2247" s="122" t="s">
        <v>2086</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2010</v>
      </c>
      <c r="B2248" s="122">
        <v>1</v>
      </c>
      <c r="C2248" s="122" t="s">
        <v>2191</v>
      </c>
      <c r="D2248" s="122" t="s">
        <v>2087</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2010</v>
      </c>
      <c r="B2249" s="122">
        <v>1</v>
      </c>
      <c r="C2249" s="122" t="s">
        <v>2191</v>
      </c>
      <c r="D2249" s="122" t="s">
        <v>2088</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2010</v>
      </c>
      <c r="B2250" s="122">
        <v>1</v>
      </c>
      <c r="C2250" s="122" t="s">
        <v>2191</v>
      </c>
      <c r="D2250" s="122" t="s">
        <v>2141</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2010</v>
      </c>
      <c r="B2251" s="122">
        <v>1</v>
      </c>
      <c r="C2251" s="122" t="s">
        <v>2191</v>
      </c>
      <c r="D2251" s="122" t="s">
        <v>2089</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2010</v>
      </c>
      <c r="B2252" s="122">
        <v>1</v>
      </c>
      <c r="C2252" s="122" t="s">
        <v>2191</v>
      </c>
      <c r="D2252" s="122" t="s">
        <v>2090</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2010</v>
      </c>
      <c r="B2253" s="122">
        <v>1</v>
      </c>
      <c r="C2253" s="122" t="s">
        <v>2191</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2010</v>
      </c>
      <c r="B2254" s="122">
        <v>1</v>
      </c>
      <c r="C2254" s="122" t="s">
        <v>2191</v>
      </c>
      <c r="D2254" s="122" t="s">
        <v>2091</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2010</v>
      </c>
      <c r="B2255" s="122">
        <v>1</v>
      </c>
      <c r="C2255" s="122" t="s">
        <v>2191</v>
      </c>
      <c r="D2255" s="122" t="s">
        <v>2092</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2010</v>
      </c>
      <c r="B2256" s="122">
        <v>1</v>
      </c>
      <c r="C2256" s="122" t="s">
        <v>2191</v>
      </c>
      <c r="D2256" s="122" t="s">
        <v>2093</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2010</v>
      </c>
      <c r="B2257" s="122">
        <v>1</v>
      </c>
      <c r="C2257" s="122" t="s">
        <v>2191</v>
      </c>
      <c r="D2257" s="122" t="s">
        <v>2094</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2010</v>
      </c>
      <c r="B2258" s="122">
        <v>1</v>
      </c>
      <c r="C2258" s="122" t="s">
        <v>2191</v>
      </c>
      <c r="D2258" s="122" t="s">
        <v>2095</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2010</v>
      </c>
      <c r="B2259" s="122">
        <v>1</v>
      </c>
      <c r="C2259" s="122" t="s">
        <v>2191</v>
      </c>
      <c r="D2259" s="122" t="s">
        <v>2142</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2010</v>
      </c>
      <c r="B2260" s="122">
        <v>1</v>
      </c>
      <c r="C2260" s="122" t="s">
        <v>2191</v>
      </c>
      <c r="D2260" s="122" t="s">
        <v>2096</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2010</v>
      </c>
      <c r="B2261" s="122">
        <v>1</v>
      </c>
      <c r="C2261" s="122" t="s">
        <v>2191</v>
      </c>
      <c r="D2261" s="122" t="s">
        <v>2097</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2010</v>
      </c>
      <c r="B2262" s="122">
        <v>1</v>
      </c>
      <c r="C2262" s="122" t="s">
        <v>2191</v>
      </c>
      <c r="D2262" s="122" t="s">
        <v>2098</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2010</v>
      </c>
      <c r="B2263" s="122">
        <v>1</v>
      </c>
      <c r="C2263" s="122" t="s">
        <v>2191</v>
      </c>
      <c r="D2263" s="122" t="s">
        <v>2099</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2010</v>
      </c>
      <c r="B2264" s="122">
        <v>1</v>
      </c>
      <c r="C2264" s="122" t="s">
        <v>2191</v>
      </c>
      <c r="D2264" s="122" t="s">
        <v>2100</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2010</v>
      </c>
      <c r="B2265" s="122">
        <v>1</v>
      </c>
      <c r="C2265" s="122" t="s">
        <v>2191</v>
      </c>
      <c r="D2265" s="122" t="s">
        <v>2101</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2010</v>
      </c>
      <c r="B2266" s="122">
        <v>1</v>
      </c>
      <c r="C2266" s="122" t="s">
        <v>2191</v>
      </c>
      <c r="D2266" s="122" t="s">
        <v>2102</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2010</v>
      </c>
      <c r="B2267" s="122">
        <v>1</v>
      </c>
      <c r="C2267" s="122" t="s">
        <v>2191</v>
      </c>
      <c r="D2267" s="122" t="s">
        <v>2103</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2010</v>
      </c>
      <c r="B2268" s="122">
        <v>1</v>
      </c>
      <c r="C2268" s="122" t="s">
        <v>2191</v>
      </c>
      <c r="D2268" s="122" t="s">
        <v>2104</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2010</v>
      </c>
      <c r="B2269" s="122">
        <v>1</v>
      </c>
      <c r="C2269" s="122" t="s">
        <v>2191</v>
      </c>
      <c r="D2269" s="122" t="s">
        <v>2105</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2010</v>
      </c>
      <c r="B2270" s="122">
        <v>1</v>
      </c>
      <c r="C2270" s="122" t="s">
        <v>2191</v>
      </c>
      <c r="D2270" s="122" t="s">
        <v>2106</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2010</v>
      </c>
      <c r="B2271" s="122">
        <v>1</v>
      </c>
      <c r="C2271" s="122" t="s">
        <v>2191</v>
      </c>
      <c r="D2271" s="122" t="s">
        <v>2107</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2010</v>
      </c>
      <c r="B2272" s="122">
        <v>1</v>
      </c>
      <c r="C2272" s="122" t="s">
        <v>2191</v>
      </c>
      <c r="D2272" s="122" t="s">
        <v>2108</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2010</v>
      </c>
      <c r="B2273" s="122">
        <v>1</v>
      </c>
      <c r="C2273" s="122" t="s">
        <v>2191</v>
      </c>
      <c r="D2273" s="122" t="s">
        <v>2109</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2010</v>
      </c>
      <c r="B2274" s="122">
        <v>1</v>
      </c>
      <c r="C2274" s="122" t="s">
        <v>2191</v>
      </c>
      <c r="D2274" s="122" t="s">
        <v>2143</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2010</v>
      </c>
      <c r="B2275" s="122">
        <v>1</v>
      </c>
      <c r="C2275" s="122" t="s">
        <v>2191</v>
      </c>
      <c r="D2275" s="122" t="s">
        <v>2110</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2010</v>
      </c>
      <c r="B2276" s="122">
        <v>1</v>
      </c>
      <c r="C2276" s="122" t="s">
        <v>2191</v>
      </c>
      <c r="D2276" s="122" t="s">
        <v>2111</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2010</v>
      </c>
      <c r="B2277" s="122">
        <v>1</v>
      </c>
      <c r="C2277" s="122" t="s">
        <v>2191</v>
      </c>
      <c r="D2277" s="122" t="s">
        <v>2112</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2010</v>
      </c>
      <c r="B2278" s="122">
        <v>1</v>
      </c>
      <c r="C2278" s="122" t="s">
        <v>2191</v>
      </c>
      <c r="D2278" s="122" t="s">
        <v>2113</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2010</v>
      </c>
      <c r="B2279" s="122">
        <v>1</v>
      </c>
      <c r="C2279" s="122" t="s">
        <v>2191</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2010</v>
      </c>
      <c r="B2280" s="122">
        <v>1</v>
      </c>
      <c r="C2280" s="122" t="s">
        <v>2191</v>
      </c>
      <c r="D2280" s="122" t="s">
        <v>2114</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2010</v>
      </c>
      <c r="B2281" s="122">
        <v>1</v>
      </c>
      <c r="C2281" s="122" t="s">
        <v>2191</v>
      </c>
      <c r="D2281" s="122" t="s">
        <v>2115</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2010</v>
      </c>
      <c r="B2282" s="122">
        <v>1</v>
      </c>
      <c r="C2282" s="122" t="s">
        <v>2191</v>
      </c>
      <c r="D2282" s="122" t="s">
        <v>2116</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2010</v>
      </c>
      <c r="B2283" s="122">
        <v>1</v>
      </c>
      <c r="C2283" s="122" t="s">
        <v>2191</v>
      </c>
      <c r="D2283" s="122" t="s">
        <v>2117</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2010</v>
      </c>
      <c r="B2284" s="122">
        <v>1</v>
      </c>
      <c r="C2284" s="122" t="s">
        <v>2191</v>
      </c>
      <c r="D2284" s="122" t="s">
        <v>2118</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2010</v>
      </c>
      <c r="B2285" s="122">
        <v>1</v>
      </c>
      <c r="C2285" s="122" t="s">
        <v>2191</v>
      </c>
      <c r="D2285" s="122" t="s">
        <v>2119</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2010</v>
      </c>
      <c r="B2286" s="122">
        <v>1</v>
      </c>
      <c r="C2286" s="122" t="s">
        <v>2191</v>
      </c>
      <c r="D2286" s="122" t="s">
        <v>2120</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2010</v>
      </c>
      <c r="B2287" s="122">
        <v>1</v>
      </c>
      <c r="C2287" s="122" t="s">
        <v>2191</v>
      </c>
      <c r="D2287" s="122" t="s">
        <v>2121</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2010</v>
      </c>
      <c r="B2288" s="122">
        <v>1</v>
      </c>
      <c r="C2288" s="122" t="s">
        <v>2191</v>
      </c>
      <c r="D2288" s="122" t="s">
        <v>2122</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2010</v>
      </c>
      <c r="B2289" s="122">
        <v>1</v>
      </c>
      <c r="C2289" s="122" t="s">
        <v>2191</v>
      </c>
      <c r="D2289" s="122" t="s">
        <v>2144</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2010</v>
      </c>
      <c r="B2290" s="122">
        <v>1</v>
      </c>
      <c r="C2290" s="122" t="s">
        <v>2191</v>
      </c>
      <c r="D2290" s="122" t="s">
        <v>2123</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2010</v>
      </c>
      <c r="B2291" s="122">
        <v>1</v>
      </c>
      <c r="C2291" s="122" t="s">
        <v>2191</v>
      </c>
      <c r="D2291" s="122" t="s">
        <v>2124</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2010</v>
      </c>
      <c r="B2292" s="122">
        <v>1</v>
      </c>
      <c r="C2292" s="122" t="s">
        <v>2191</v>
      </c>
      <c r="D2292" s="122" t="s">
        <v>2125</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2010</v>
      </c>
      <c r="B2293" s="122">
        <v>1</v>
      </c>
      <c r="C2293" s="122" t="s">
        <v>2191</v>
      </c>
      <c r="D2293" s="122" t="s">
        <v>2126</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2010</v>
      </c>
      <c r="B2294" s="122">
        <v>1</v>
      </c>
      <c r="C2294" s="122" t="s">
        <v>2191</v>
      </c>
      <c r="D2294" s="122" t="s">
        <v>2127</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2010</v>
      </c>
      <c r="B2295" s="122">
        <v>1</v>
      </c>
      <c r="C2295" s="122" t="s">
        <v>2191</v>
      </c>
      <c r="D2295" s="122" t="s">
        <v>2145</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2010</v>
      </c>
      <c r="B2296" s="122">
        <v>1</v>
      </c>
      <c r="C2296" s="122" t="s">
        <v>2191</v>
      </c>
      <c r="D2296" s="122" t="s">
        <v>2128</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2010</v>
      </c>
      <c r="B2297" s="122">
        <v>1</v>
      </c>
      <c r="C2297" s="122" t="s">
        <v>2191</v>
      </c>
      <c r="D2297" s="122" t="s">
        <v>2129</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2010</v>
      </c>
      <c r="B2298" s="122">
        <v>1</v>
      </c>
      <c r="C2298" s="122" t="s">
        <v>2191</v>
      </c>
      <c r="D2298" s="122" t="s">
        <v>2146</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2010</v>
      </c>
      <c r="B2299" s="122">
        <v>1</v>
      </c>
      <c r="C2299" s="122" t="s">
        <v>2191</v>
      </c>
      <c r="D2299" s="122" t="s">
        <v>2130</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2010</v>
      </c>
      <c r="B2300" s="122">
        <v>1</v>
      </c>
      <c r="C2300" s="122" t="s">
        <v>2191</v>
      </c>
      <c r="D2300" s="122" t="s">
        <v>2131</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2010</v>
      </c>
      <c r="B2301" s="122">
        <v>1</v>
      </c>
      <c r="C2301" s="122" t="s">
        <v>2191</v>
      </c>
      <c r="D2301" s="122" t="s">
        <v>2132</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2010</v>
      </c>
      <c r="B2302" s="122">
        <v>1</v>
      </c>
      <c r="C2302" s="122" t="s">
        <v>2191</v>
      </c>
      <c r="D2302" s="122" t="s">
        <v>2133</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2010</v>
      </c>
      <c r="B2303" s="122">
        <v>1</v>
      </c>
      <c r="C2303" s="122" t="s">
        <v>2191</v>
      </c>
      <c r="D2303" s="122" t="s">
        <v>2134</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2007</v>
      </c>
      <c r="B2304" s="122">
        <v>1</v>
      </c>
      <c r="C2304" s="122" t="s">
        <v>2192</v>
      </c>
      <c r="D2304" s="122" t="s">
        <v>2086</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2007</v>
      </c>
      <c r="B2305" s="122">
        <v>1</v>
      </c>
      <c r="C2305" s="122" t="s">
        <v>2192</v>
      </c>
      <c r="D2305" s="122" t="s">
        <v>2087</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2007</v>
      </c>
      <c r="B2306" s="122">
        <v>1</v>
      </c>
      <c r="C2306" s="122" t="s">
        <v>2192</v>
      </c>
      <c r="D2306" s="122" t="s">
        <v>2088</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2007</v>
      </c>
      <c r="B2307" s="122">
        <v>1</v>
      </c>
      <c r="C2307" s="122" t="s">
        <v>2192</v>
      </c>
      <c r="D2307" s="122" t="s">
        <v>2141</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2007</v>
      </c>
      <c r="B2308" s="122">
        <v>1</v>
      </c>
      <c r="C2308" s="122" t="s">
        <v>2192</v>
      </c>
      <c r="D2308" s="122" t="s">
        <v>2089</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2007</v>
      </c>
      <c r="B2309" s="122">
        <v>1</v>
      </c>
      <c r="C2309" s="122" t="s">
        <v>2192</v>
      </c>
      <c r="D2309" s="122" t="s">
        <v>2090</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2007</v>
      </c>
      <c r="B2310" s="122">
        <v>1</v>
      </c>
      <c r="C2310" s="122" t="s">
        <v>2192</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2007</v>
      </c>
      <c r="B2311" s="122">
        <v>1</v>
      </c>
      <c r="C2311" s="122" t="s">
        <v>2192</v>
      </c>
      <c r="D2311" s="122" t="s">
        <v>2091</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2007</v>
      </c>
      <c r="B2312" s="122">
        <v>1</v>
      </c>
      <c r="C2312" s="122" t="s">
        <v>2192</v>
      </c>
      <c r="D2312" s="122" t="s">
        <v>2092</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2007</v>
      </c>
      <c r="B2313" s="122">
        <v>1</v>
      </c>
      <c r="C2313" s="122" t="s">
        <v>2192</v>
      </c>
      <c r="D2313" s="122" t="s">
        <v>2093</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2007</v>
      </c>
      <c r="B2314" s="122">
        <v>1</v>
      </c>
      <c r="C2314" s="122" t="s">
        <v>2192</v>
      </c>
      <c r="D2314" s="122" t="s">
        <v>2094</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2007</v>
      </c>
      <c r="B2315" s="122">
        <v>1</v>
      </c>
      <c r="C2315" s="122" t="s">
        <v>2192</v>
      </c>
      <c r="D2315" s="122" t="s">
        <v>2095</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2007</v>
      </c>
      <c r="B2316" s="122">
        <v>1</v>
      </c>
      <c r="C2316" s="122" t="s">
        <v>2192</v>
      </c>
      <c r="D2316" s="122" t="s">
        <v>2142</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2007</v>
      </c>
      <c r="B2317" s="122">
        <v>1</v>
      </c>
      <c r="C2317" s="122" t="s">
        <v>2192</v>
      </c>
      <c r="D2317" s="122" t="s">
        <v>2096</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2007</v>
      </c>
      <c r="B2318" s="122">
        <v>1</v>
      </c>
      <c r="C2318" s="122" t="s">
        <v>2192</v>
      </c>
      <c r="D2318" s="122" t="s">
        <v>2097</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2007</v>
      </c>
      <c r="B2319" s="122">
        <v>1</v>
      </c>
      <c r="C2319" s="122" t="s">
        <v>2192</v>
      </c>
      <c r="D2319" s="122" t="s">
        <v>2098</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2007</v>
      </c>
      <c r="B2320" s="122">
        <v>1</v>
      </c>
      <c r="C2320" s="122" t="s">
        <v>2192</v>
      </c>
      <c r="D2320" s="122" t="s">
        <v>2099</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2007</v>
      </c>
      <c r="B2321" s="122">
        <v>1</v>
      </c>
      <c r="C2321" s="122" t="s">
        <v>2192</v>
      </c>
      <c r="D2321" s="122" t="s">
        <v>2100</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2007</v>
      </c>
      <c r="B2322" s="122">
        <v>1</v>
      </c>
      <c r="C2322" s="122" t="s">
        <v>2192</v>
      </c>
      <c r="D2322" s="122" t="s">
        <v>2101</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2007</v>
      </c>
      <c r="B2323" s="122">
        <v>1</v>
      </c>
      <c r="C2323" s="122" t="s">
        <v>2192</v>
      </c>
      <c r="D2323" s="122" t="s">
        <v>2102</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2007</v>
      </c>
      <c r="B2324" s="122">
        <v>1</v>
      </c>
      <c r="C2324" s="122" t="s">
        <v>2192</v>
      </c>
      <c r="D2324" s="122" t="s">
        <v>2103</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2007</v>
      </c>
      <c r="B2325" s="122">
        <v>1</v>
      </c>
      <c r="C2325" s="122" t="s">
        <v>2192</v>
      </c>
      <c r="D2325" s="122" t="s">
        <v>2104</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2007</v>
      </c>
      <c r="B2326" s="122">
        <v>1</v>
      </c>
      <c r="C2326" s="122" t="s">
        <v>2192</v>
      </c>
      <c r="D2326" s="122" t="s">
        <v>2105</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2007</v>
      </c>
      <c r="B2327" s="122">
        <v>1</v>
      </c>
      <c r="C2327" s="122" t="s">
        <v>2192</v>
      </c>
      <c r="D2327" s="122" t="s">
        <v>2106</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2007</v>
      </c>
      <c r="B2328" s="122">
        <v>1</v>
      </c>
      <c r="C2328" s="122" t="s">
        <v>2192</v>
      </c>
      <c r="D2328" s="122" t="s">
        <v>2107</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2007</v>
      </c>
      <c r="B2329" s="122">
        <v>1</v>
      </c>
      <c r="C2329" s="122" t="s">
        <v>2192</v>
      </c>
      <c r="D2329" s="122" t="s">
        <v>2108</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2007</v>
      </c>
      <c r="B2330" s="122">
        <v>1</v>
      </c>
      <c r="C2330" s="122" t="s">
        <v>2192</v>
      </c>
      <c r="D2330" s="122" t="s">
        <v>2109</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2007</v>
      </c>
      <c r="B2331" s="122">
        <v>1</v>
      </c>
      <c r="C2331" s="122" t="s">
        <v>2192</v>
      </c>
      <c r="D2331" s="122" t="s">
        <v>2143</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2007</v>
      </c>
      <c r="B2332" s="122">
        <v>1</v>
      </c>
      <c r="C2332" s="122" t="s">
        <v>2192</v>
      </c>
      <c r="D2332" s="122" t="s">
        <v>2110</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2007</v>
      </c>
      <c r="B2333" s="122">
        <v>1</v>
      </c>
      <c r="C2333" s="122" t="s">
        <v>2192</v>
      </c>
      <c r="D2333" s="122" t="s">
        <v>2111</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2007</v>
      </c>
      <c r="B2334" s="122">
        <v>1</v>
      </c>
      <c r="C2334" s="122" t="s">
        <v>2192</v>
      </c>
      <c r="D2334" s="122" t="s">
        <v>2112</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2007</v>
      </c>
      <c r="B2335" s="122">
        <v>1</v>
      </c>
      <c r="C2335" s="122" t="s">
        <v>2192</v>
      </c>
      <c r="D2335" s="122" t="s">
        <v>2113</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2007</v>
      </c>
      <c r="B2336" s="122">
        <v>1</v>
      </c>
      <c r="C2336" s="122" t="s">
        <v>2192</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2007</v>
      </c>
      <c r="B2337" s="122">
        <v>1</v>
      </c>
      <c r="C2337" s="122" t="s">
        <v>2192</v>
      </c>
      <c r="D2337" s="122" t="s">
        <v>2114</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2007</v>
      </c>
      <c r="B2338" s="122">
        <v>1</v>
      </c>
      <c r="C2338" s="122" t="s">
        <v>2192</v>
      </c>
      <c r="D2338" s="122" t="s">
        <v>2115</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2007</v>
      </c>
      <c r="B2339" s="122">
        <v>1</v>
      </c>
      <c r="C2339" s="122" t="s">
        <v>2192</v>
      </c>
      <c r="D2339" s="122" t="s">
        <v>2116</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2007</v>
      </c>
      <c r="B2340" s="122">
        <v>1</v>
      </c>
      <c r="C2340" s="122" t="s">
        <v>2192</v>
      </c>
      <c r="D2340" s="122" t="s">
        <v>2117</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2007</v>
      </c>
      <c r="B2341" s="122">
        <v>1</v>
      </c>
      <c r="C2341" s="122" t="s">
        <v>2192</v>
      </c>
      <c r="D2341" s="122" t="s">
        <v>2118</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2007</v>
      </c>
      <c r="B2342" s="122">
        <v>1</v>
      </c>
      <c r="C2342" s="122" t="s">
        <v>2192</v>
      </c>
      <c r="D2342" s="122" t="s">
        <v>2119</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2007</v>
      </c>
      <c r="B2343" s="122">
        <v>1</v>
      </c>
      <c r="C2343" s="122" t="s">
        <v>2192</v>
      </c>
      <c r="D2343" s="122" t="s">
        <v>2120</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2007</v>
      </c>
      <c r="B2344" s="122">
        <v>1</v>
      </c>
      <c r="C2344" s="122" t="s">
        <v>2192</v>
      </c>
      <c r="D2344" s="122" t="s">
        <v>2121</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2007</v>
      </c>
      <c r="B2345" s="122">
        <v>1</v>
      </c>
      <c r="C2345" s="122" t="s">
        <v>2192</v>
      </c>
      <c r="D2345" s="122" t="s">
        <v>2122</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2007</v>
      </c>
      <c r="B2346" s="122">
        <v>1</v>
      </c>
      <c r="C2346" s="122" t="s">
        <v>2192</v>
      </c>
      <c r="D2346" s="122" t="s">
        <v>2144</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2007</v>
      </c>
      <c r="B2347" s="122">
        <v>1</v>
      </c>
      <c r="C2347" s="122" t="s">
        <v>2192</v>
      </c>
      <c r="D2347" s="122" t="s">
        <v>2123</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2007</v>
      </c>
      <c r="B2348" s="122">
        <v>1</v>
      </c>
      <c r="C2348" s="122" t="s">
        <v>2192</v>
      </c>
      <c r="D2348" s="122" t="s">
        <v>2124</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2007</v>
      </c>
      <c r="B2349" s="122">
        <v>1</v>
      </c>
      <c r="C2349" s="122" t="s">
        <v>2192</v>
      </c>
      <c r="D2349" s="122" t="s">
        <v>2125</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2007</v>
      </c>
      <c r="B2350" s="122">
        <v>1</v>
      </c>
      <c r="C2350" s="122" t="s">
        <v>2192</v>
      </c>
      <c r="D2350" s="122" t="s">
        <v>2126</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2007</v>
      </c>
      <c r="B2351" s="122">
        <v>1</v>
      </c>
      <c r="C2351" s="122" t="s">
        <v>2192</v>
      </c>
      <c r="D2351" s="122" t="s">
        <v>2127</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2007</v>
      </c>
      <c r="B2352" s="122">
        <v>1</v>
      </c>
      <c r="C2352" s="122" t="s">
        <v>2192</v>
      </c>
      <c r="D2352" s="122" t="s">
        <v>2145</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2007</v>
      </c>
      <c r="B2353" s="122">
        <v>1</v>
      </c>
      <c r="C2353" s="122" t="s">
        <v>2192</v>
      </c>
      <c r="D2353" s="122" t="s">
        <v>2128</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2007</v>
      </c>
      <c r="B2354" s="122">
        <v>1</v>
      </c>
      <c r="C2354" s="122" t="s">
        <v>2192</v>
      </c>
      <c r="D2354" s="122" t="s">
        <v>2129</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2007</v>
      </c>
      <c r="B2355" s="122">
        <v>1</v>
      </c>
      <c r="C2355" s="122" t="s">
        <v>2192</v>
      </c>
      <c r="D2355" s="122" t="s">
        <v>2146</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2007</v>
      </c>
      <c r="B2356" s="122">
        <v>1</v>
      </c>
      <c r="C2356" s="122" t="s">
        <v>2192</v>
      </c>
      <c r="D2356" s="122" t="s">
        <v>2130</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2007</v>
      </c>
      <c r="B2357" s="122">
        <v>1</v>
      </c>
      <c r="C2357" s="122" t="s">
        <v>2192</v>
      </c>
      <c r="D2357" s="122" t="s">
        <v>2131</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2007</v>
      </c>
      <c r="B2358" s="122">
        <v>1</v>
      </c>
      <c r="C2358" s="122" t="s">
        <v>2192</v>
      </c>
      <c r="D2358" s="122" t="s">
        <v>2132</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2007</v>
      </c>
      <c r="B2359" s="122">
        <v>1</v>
      </c>
      <c r="C2359" s="122" t="s">
        <v>2192</v>
      </c>
      <c r="D2359" s="122" t="s">
        <v>2133</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2007</v>
      </c>
      <c r="B2360" s="122">
        <v>1</v>
      </c>
      <c r="C2360" s="122" t="s">
        <v>2192</v>
      </c>
      <c r="D2360" s="122" t="s">
        <v>2134</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1994</v>
      </c>
      <c r="B2361" s="122">
        <v>1</v>
      </c>
      <c r="C2361" s="122" t="s">
        <v>2193</v>
      </c>
      <c r="D2361" s="122" t="s">
        <v>2086</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1994</v>
      </c>
      <c r="B2362" s="122">
        <v>1</v>
      </c>
      <c r="C2362" s="122" t="s">
        <v>2193</v>
      </c>
      <c r="D2362" s="122" t="s">
        <v>2087</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1994</v>
      </c>
      <c r="B2363" s="122">
        <v>1</v>
      </c>
      <c r="C2363" s="122" t="s">
        <v>2193</v>
      </c>
      <c r="D2363" s="122" t="s">
        <v>2088</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1994</v>
      </c>
      <c r="B2364" s="122">
        <v>1</v>
      </c>
      <c r="C2364" s="122" t="s">
        <v>2193</v>
      </c>
      <c r="D2364" s="122" t="s">
        <v>2141</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1994</v>
      </c>
      <c r="B2365" s="122">
        <v>1</v>
      </c>
      <c r="C2365" s="122" t="s">
        <v>2193</v>
      </c>
      <c r="D2365" s="122" t="s">
        <v>2089</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1994</v>
      </c>
      <c r="B2366" s="122">
        <v>1</v>
      </c>
      <c r="C2366" s="122" t="s">
        <v>2193</v>
      </c>
      <c r="D2366" s="122" t="s">
        <v>2090</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1994</v>
      </c>
      <c r="B2367" s="122">
        <v>1</v>
      </c>
      <c r="C2367" s="122" t="s">
        <v>2193</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1994</v>
      </c>
      <c r="B2368" s="122">
        <v>1</v>
      </c>
      <c r="C2368" s="122" t="s">
        <v>2193</v>
      </c>
      <c r="D2368" s="122" t="s">
        <v>2091</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1994</v>
      </c>
      <c r="B2369" s="122">
        <v>1</v>
      </c>
      <c r="C2369" s="122" t="s">
        <v>2193</v>
      </c>
      <c r="D2369" s="122" t="s">
        <v>2092</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1994</v>
      </c>
      <c r="B2370" s="122">
        <v>1</v>
      </c>
      <c r="C2370" s="122" t="s">
        <v>2193</v>
      </c>
      <c r="D2370" s="122" t="s">
        <v>2093</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1994</v>
      </c>
      <c r="B2371" s="122">
        <v>1</v>
      </c>
      <c r="C2371" s="122" t="s">
        <v>2193</v>
      </c>
      <c r="D2371" s="122" t="s">
        <v>2094</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1994</v>
      </c>
      <c r="B2372" s="122">
        <v>1</v>
      </c>
      <c r="C2372" s="122" t="s">
        <v>2193</v>
      </c>
      <c r="D2372" s="122" t="s">
        <v>2095</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1994</v>
      </c>
      <c r="B2373" s="122">
        <v>1</v>
      </c>
      <c r="C2373" s="122" t="s">
        <v>2193</v>
      </c>
      <c r="D2373" s="122" t="s">
        <v>2142</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1994</v>
      </c>
      <c r="B2374" s="122">
        <v>1</v>
      </c>
      <c r="C2374" s="122" t="s">
        <v>2193</v>
      </c>
      <c r="D2374" s="122" t="s">
        <v>2096</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1994</v>
      </c>
      <c r="B2375" s="122">
        <v>1</v>
      </c>
      <c r="C2375" s="122" t="s">
        <v>2193</v>
      </c>
      <c r="D2375" s="122" t="s">
        <v>2097</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1994</v>
      </c>
      <c r="B2376" s="122">
        <v>1</v>
      </c>
      <c r="C2376" s="122" t="s">
        <v>2193</v>
      </c>
      <c r="D2376" s="122" t="s">
        <v>2098</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1994</v>
      </c>
      <c r="B2377" s="122">
        <v>1</v>
      </c>
      <c r="C2377" s="122" t="s">
        <v>2193</v>
      </c>
      <c r="D2377" s="122" t="s">
        <v>2099</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1994</v>
      </c>
      <c r="B2378" s="122">
        <v>1</v>
      </c>
      <c r="C2378" s="122" t="s">
        <v>2193</v>
      </c>
      <c r="D2378" s="122" t="s">
        <v>2100</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1994</v>
      </c>
      <c r="B2379" s="122">
        <v>1</v>
      </c>
      <c r="C2379" s="122" t="s">
        <v>2193</v>
      </c>
      <c r="D2379" s="122" t="s">
        <v>2101</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1994</v>
      </c>
      <c r="B2380" s="122">
        <v>1</v>
      </c>
      <c r="C2380" s="122" t="s">
        <v>2193</v>
      </c>
      <c r="D2380" s="122" t="s">
        <v>2102</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1994</v>
      </c>
      <c r="B2381" s="122">
        <v>1</v>
      </c>
      <c r="C2381" s="122" t="s">
        <v>2193</v>
      </c>
      <c r="D2381" s="122" t="s">
        <v>2103</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1994</v>
      </c>
      <c r="B2382" s="122">
        <v>1</v>
      </c>
      <c r="C2382" s="122" t="s">
        <v>2193</v>
      </c>
      <c r="D2382" s="122" t="s">
        <v>2104</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1994</v>
      </c>
      <c r="B2383" s="122">
        <v>1</v>
      </c>
      <c r="C2383" s="122" t="s">
        <v>2193</v>
      </c>
      <c r="D2383" s="122" t="s">
        <v>2105</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1994</v>
      </c>
      <c r="B2384" s="122">
        <v>1</v>
      </c>
      <c r="C2384" s="122" t="s">
        <v>2193</v>
      </c>
      <c r="D2384" s="122" t="s">
        <v>2106</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1994</v>
      </c>
      <c r="B2385" s="122">
        <v>1</v>
      </c>
      <c r="C2385" s="122" t="s">
        <v>2193</v>
      </c>
      <c r="D2385" s="122" t="s">
        <v>2107</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1994</v>
      </c>
      <c r="B2386" s="122">
        <v>1</v>
      </c>
      <c r="C2386" s="122" t="s">
        <v>2193</v>
      </c>
      <c r="D2386" s="122" t="s">
        <v>2108</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1994</v>
      </c>
      <c r="B2387" s="122">
        <v>1</v>
      </c>
      <c r="C2387" s="122" t="s">
        <v>2193</v>
      </c>
      <c r="D2387" s="122" t="s">
        <v>2109</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1994</v>
      </c>
      <c r="B2388" s="122">
        <v>1</v>
      </c>
      <c r="C2388" s="122" t="s">
        <v>2193</v>
      </c>
      <c r="D2388" s="122" t="s">
        <v>2143</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1994</v>
      </c>
      <c r="B2389" s="122">
        <v>1</v>
      </c>
      <c r="C2389" s="122" t="s">
        <v>2193</v>
      </c>
      <c r="D2389" s="122" t="s">
        <v>2110</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1994</v>
      </c>
      <c r="B2390" s="122">
        <v>1</v>
      </c>
      <c r="C2390" s="122" t="s">
        <v>2193</v>
      </c>
      <c r="D2390" s="122" t="s">
        <v>2111</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1994</v>
      </c>
      <c r="B2391" s="122">
        <v>1</v>
      </c>
      <c r="C2391" s="122" t="s">
        <v>2193</v>
      </c>
      <c r="D2391" s="122" t="s">
        <v>2112</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1994</v>
      </c>
      <c r="B2392" s="122">
        <v>1</v>
      </c>
      <c r="C2392" s="122" t="s">
        <v>2193</v>
      </c>
      <c r="D2392" s="122" t="s">
        <v>2113</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1994</v>
      </c>
      <c r="B2393" s="122">
        <v>1</v>
      </c>
      <c r="C2393" s="122" t="s">
        <v>2193</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1994</v>
      </c>
      <c r="B2394" s="122">
        <v>1</v>
      </c>
      <c r="C2394" s="122" t="s">
        <v>2193</v>
      </c>
      <c r="D2394" s="122" t="s">
        <v>2114</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1994</v>
      </c>
      <c r="B2395" s="122">
        <v>1</v>
      </c>
      <c r="C2395" s="122" t="s">
        <v>2193</v>
      </c>
      <c r="D2395" s="122" t="s">
        <v>2115</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1994</v>
      </c>
      <c r="B2396" s="122">
        <v>1</v>
      </c>
      <c r="C2396" s="122" t="s">
        <v>2193</v>
      </c>
      <c r="D2396" s="122" t="s">
        <v>2116</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1994</v>
      </c>
      <c r="B2397" s="122">
        <v>1</v>
      </c>
      <c r="C2397" s="122" t="s">
        <v>2193</v>
      </c>
      <c r="D2397" s="122" t="s">
        <v>2117</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1994</v>
      </c>
      <c r="B2398" s="122">
        <v>1</v>
      </c>
      <c r="C2398" s="122" t="s">
        <v>2193</v>
      </c>
      <c r="D2398" s="122" t="s">
        <v>2118</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1994</v>
      </c>
      <c r="B2399" s="122">
        <v>1</v>
      </c>
      <c r="C2399" s="122" t="s">
        <v>2193</v>
      </c>
      <c r="D2399" s="122" t="s">
        <v>2119</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1994</v>
      </c>
      <c r="B2400" s="122">
        <v>1</v>
      </c>
      <c r="C2400" s="122" t="s">
        <v>2193</v>
      </c>
      <c r="D2400" s="122" t="s">
        <v>2120</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1994</v>
      </c>
      <c r="B2401" s="122">
        <v>1</v>
      </c>
      <c r="C2401" s="122" t="s">
        <v>2193</v>
      </c>
      <c r="D2401" s="122" t="s">
        <v>2121</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1994</v>
      </c>
      <c r="B2402" s="122">
        <v>1</v>
      </c>
      <c r="C2402" s="122" t="s">
        <v>2193</v>
      </c>
      <c r="D2402" s="122" t="s">
        <v>2122</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1994</v>
      </c>
      <c r="B2403" s="122">
        <v>1</v>
      </c>
      <c r="C2403" s="122" t="s">
        <v>2193</v>
      </c>
      <c r="D2403" s="122" t="s">
        <v>2144</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1994</v>
      </c>
      <c r="B2404" s="122">
        <v>1</v>
      </c>
      <c r="C2404" s="122" t="s">
        <v>2193</v>
      </c>
      <c r="D2404" s="122" t="s">
        <v>2123</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1994</v>
      </c>
      <c r="B2405" s="122">
        <v>1</v>
      </c>
      <c r="C2405" s="122" t="s">
        <v>2193</v>
      </c>
      <c r="D2405" s="122" t="s">
        <v>2124</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1994</v>
      </c>
      <c r="B2406" s="122">
        <v>1</v>
      </c>
      <c r="C2406" s="122" t="s">
        <v>2193</v>
      </c>
      <c r="D2406" s="122" t="s">
        <v>2125</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1994</v>
      </c>
      <c r="B2407" s="122">
        <v>1</v>
      </c>
      <c r="C2407" s="122" t="s">
        <v>2193</v>
      </c>
      <c r="D2407" s="122" t="s">
        <v>2126</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1994</v>
      </c>
      <c r="B2408" s="122">
        <v>1</v>
      </c>
      <c r="C2408" s="122" t="s">
        <v>2193</v>
      </c>
      <c r="D2408" s="122" t="s">
        <v>2127</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1994</v>
      </c>
      <c r="B2409" s="122">
        <v>1</v>
      </c>
      <c r="C2409" s="122" t="s">
        <v>2193</v>
      </c>
      <c r="D2409" s="122" t="s">
        <v>2145</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1994</v>
      </c>
      <c r="B2410" s="122">
        <v>1</v>
      </c>
      <c r="C2410" s="122" t="s">
        <v>2193</v>
      </c>
      <c r="D2410" s="122" t="s">
        <v>2128</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1994</v>
      </c>
      <c r="B2411" s="122">
        <v>1</v>
      </c>
      <c r="C2411" s="122" t="s">
        <v>2193</v>
      </c>
      <c r="D2411" s="122" t="s">
        <v>2129</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1994</v>
      </c>
      <c r="B2412" s="122">
        <v>1</v>
      </c>
      <c r="C2412" s="122" t="s">
        <v>2193</v>
      </c>
      <c r="D2412" s="122" t="s">
        <v>2146</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1994</v>
      </c>
      <c r="B2413" s="122">
        <v>1</v>
      </c>
      <c r="C2413" s="122" t="s">
        <v>2193</v>
      </c>
      <c r="D2413" s="122" t="s">
        <v>2130</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1994</v>
      </c>
      <c r="B2414" s="122">
        <v>1</v>
      </c>
      <c r="C2414" s="122" t="s">
        <v>2193</v>
      </c>
      <c r="D2414" s="122" t="s">
        <v>2131</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1994</v>
      </c>
      <c r="B2415" s="122">
        <v>1</v>
      </c>
      <c r="C2415" s="122" t="s">
        <v>2193</v>
      </c>
      <c r="D2415" s="122" t="s">
        <v>2132</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1994</v>
      </c>
      <c r="B2416" s="122">
        <v>1</v>
      </c>
      <c r="C2416" s="122" t="s">
        <v>2193</v>
      </c>
      <c r="D2416" s="122" t="s">
        <v>2133</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1994</v>
      </c>
      <c r="B2417" s="122">
        <v>1</v>
      </c>
      <c r="C2417" s="122" t="s">
        <v>2193</v>
      </c>
      <c r="D2417" s="122" t="s">
        <v>2134</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1994</v>
      </c>
      <c r="B2418" s="122">
        <v>-1</v>
      </c>
      <c r="C2418" s="122" t="s">
        <v>2194</v>
      </c>
      <c r="D2418" s="122" t="s">
        <v>2086</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1994</v>
      </c>
      <c r="B2419" s="122">
        <v>-1</v>
      </c>
      <c r="C2419" s="122" t="s">
        <v>2194</v>
      </c>
      <c r="D2419" s="122" t="s">
        <v>2087</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1994</v>
      </c>
      <c r="B2420" s="122">
        <v>-1</v>
      </c>
      <c r="C2420" s="122" t="s">
        <v>2194</v>
      </c>
      <c r="D2420" s="122" t="s">
        <v>2088</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1994</v>
      </c>
      <c r="B2421" s="122">
        <v>-1</v>
      </c>
      <c r="C2421" s="122" t="s">
        <v>2194</v>
      </c>
      <c r="D2421" s="122" t="s">
        <v>2089</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1994</v>
      </c>
      <c r="B2422" s="122">
        <v>-1</v>
      </c>
      <c r="C2422" s="122" t="s">
        <v>2194</v>
      </c>
      <c r="D2422" s="122" t="s">
        <v>2090</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1994</v>
      </c>
      <c r="B2423" s="122">
        <v>-1</v>
      </c>
      <c r="C2423" s="122" t="s">
        <v>2194</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1994</v>
      </c>
      <c r="B2424" s="122">
        <v>-1</v>
      </c>
      <c r="C2424" s="122" t="s">
        <v>2194</v>
      </c>
      <c r="D2424" s="122" t="s">
        <v>2091</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1994</v>
      </c>
      <c r="B2425" s="122">
        <v>-1</v>
      </c>
      <c r="C2425" s="122" t="s">
        <v>2194</v>
      </c>
      <c r="D2425" s="122" t="s">
        <v>2092</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1994</v>
      </c>
      <c r="B2426" s="122">
        <v>-1</v>
      </c>
      <c r="C2426" s="122" t="s">
        <v>2194</v>
      </c>
      <c r="D2426" s="122" t="s">
        <v>2093</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1994</v>
      </c>
      <c r="B2427" s="122">
        <v>-1</v>
      </c>
      <c r="C2427" s="122" t="s">
        <v>2194</v>
      </c>
      <c r="D2427" s="122" t="s">
        <v>2094</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1994</v>
      </c>
      <c r="B2428" s="122">
        <v>-1</v>
      </c>
      <c r="C2428" s="122" t="s">
        <v>2194</v>
      </c>
      <c r="D2428" s="122" t="s">
        <v>2095</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1994</v>
      </c>
      <c r="B2429" s="122">
        <v>-1</v>
      </c>
      <c r="C2429" s="122" t="s">
        <v>2194</v>
      </c>
      <c r="D2429" s="122" t="s">
        <v>2096</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1994</v>
      </c>
      <c r="B2430" s="122">
        <v>-1</v>
      </c>
      <c r="C2430" s="122" t="s">
        <v>2194</v>
      </c>
      <c r="D2430" s="122" t="s">
        <v>2097</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1994</v>
      </c>
      <c r="B2431" s="122">
        <v>-1</v>
      </c>
      <c r="C2431" s="122" t="s">
        <v>2194</v>
      </c>
      <c r="D2431" s="122" t="s">
        <v>2098</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1994</v>
      </c>
      <c r="B2432" s="122">
        <v>-1</v>
      </c>
      <c r="C2432" s="122" t="s">
        <v>2194</v>
      </c>
      <c r="D2432" s="122" t="s">
        <v>2099</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1994</v>
      </c>
      <c r="B2433" s="122">
        <v>-1</v>
      </c>
      <c r="C2433" s="122" t="s">
        <v>2194</v>
      </c>
      <c r="D2433" s="122" t="s">
        <v>2100</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1994</v>
      </c>
      <c r="B2434" s="122">
        <v>-1</v>
      </c>
      <c r="C2434" s="122" t="s">
        <v>2194</v>
      </c>
      <c r="D2434" s="122" t="s">
        <v>2101</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1994</v>
      </c>
      <c r="B2435" s="122">
        <v>-1</v>
      </c>
      <c r="C2435" s="122" t="s">
        <v>2194</v>
      </c>
      <c r="D2435" s="122" t="s">
        <v>2102</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1994</v>
      </c>
      <c r="B2436" s="122">
        <v>-1</v>
      </c>
      <c r="C2436" s="122" t="s">
        <v>2194</v>
      </c>
      <c r="D2436" s="122" t="s">
        <v>2103</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1994</v>
      </c>
      <c r="B2437" s="122">
        <v>-1</v>
      </c>
      <c r="C2437" s="122" t="s">
        <v>2194</v>
      </c>
      <c r="D2437" s="122" t="s">
        <v>2104</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1994</v>
      </c>
      <c r="B2438" s="122">
        <v>-1</v>
      </c>
      <c r="C2438" s="122" t="s">
        <v>2194</v>
      </c>
      <c r="D2438" s="122" t="s">
        <v>2105</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1994</v>
      </c>
      <c r="B2439" s="122">
        <v>-1</v>
      </c>
      <c r="C2439" s="122" t="s">
        <v>2194</v>
      </c>
      <c r="D2439" s="122" t="s">
        <v>2106</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1994</v>
      </c>
      <c r="B2440" s="122">
        <v>-1</v>
      </c>
      <c r="C2440" s="122" t="s">
        <v>2194</v>
      </c>
      <c r="D2440" s="122" t="s">
        <v>2107</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1994</v>
      </c>
      <c r="B2441" s="122">
        <v>-1</v>
      </c>
      <c r="C2441" s="122" t="s">
        <v>2194</v>
      </c>
      <c r="D2441" s="122" t="s">
        <v>2108</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1994</v>
      </c>
      <c r="B2442" s="122">
        <v>-1</v>
      </c>
      <c r="C2442" s="122" t="s">
        <v>2194</v>
      </c>
      <c r="D2442" s="122" t="s">
        <v>2109</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1994</v>
      </c>
      <c r="B2443" s="122">
        <v>-1</v>
      </c>
      <c r="C2443" s="122" t="s">
        <v>2194</v>
      </c>
      <c r="D2443" s="122" t="s">
        <v>2110</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1994</v>
      </c>
      <c r="B2444" s="122">
        <v>-1</v>
      </c>
      <c r="C2444" s="122" t="s">
        <v>2194</v>
      </c>
      <c r="D2444" s="122" t="s">
        <v>2111</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1994</v>
      </c>
      <c r="B2445" s="122">
        <v>-1</v>
      </c>
      <c r="C2445" s="122" t="s">
        <v>2194</v>
      </c>
      <c r="D2445" s="122" t="s">
        <v>2112</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1994</v>
      </c>
      <c r="B2446" s="122">
        <v>-1</v>
      </c>
      <c r="C2446" s="122" t="s">
        <v>2194</v>
      </c>
      <c r="D2446" s="122" t="s">
        <v>2113</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1994</v>
      </c>
      <c r="B2447" s="122">
        <v>-1</v>
      </c>
      <c r="C2447" s="122" t="s">
        <v>2194</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1994</v>
      </c>
      <c r="B2448" s="122">
        <v>-1</v>
      </c>
      <c r="C2448" s="122" t="s">
        <v>2194</v>
      </c>
      <c r="D2448" s="122" t="s">
        <v>2114</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1994</v>
      </c>
      <c r="B2449" s="122">
        <v>-1</v>
      </c>
      <c r="C2449" s="122" t="s">
        <v>2194</v>
      </c>
      <c r="D2449" s="122" t="s">
        <v>2115</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1994</v>
      </c>
      <c r="B2450" s="122">
        <v>-1</v>
      </c>
      <c r="C2450" s="122" t="s">
        <v>2194</v>
      </c>
      <c r="D2450" s="122" t="s">
        <v>2116</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1994</v>
      </c>
      <c r="B2451" s="122">
        <v>-1</v>
      </c>
      <c r="C2451" s="122" t="s">
        <v>2194</v>
      </c>
      <c r="D2451" s="122" t="s">
        <v>2117</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1994</v>
      </c>
      <c r="B2452" s="122">
        <v>-1</v>
      </c>
      <c r="C2452" s="122" t="s">
        <v>2194</v>
      </c>
      <c r="D2452" s="122" t="s">
        <v>2118</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1994</v>
      </c>
      <c r="B2453" s="122">
        <v>-1</v>
      </c>
      <c r="C2453" s="122" t="s">
        <v>2194</v>
      </c>
      <c r="D2453" s="122" t="s">
        <v>2119</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1994</v>
      </c>
      <c r="B2454" s="122">
        <v>-1</v>
      </c>
      <c r="C2454" s="122" t="s">
        <v>2194</v>
      </c>
      <c r="D2454" s="122" t="s">
        <v>2120</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1994</v>
      </c>
      <c r="B2455" s="122">
        <v>-1</v>
      </c>
      <c r="C2455" s="122" t="s">
        <v>2194</v>
      </c>
      <c r="D2455" s="122" t="s">
        <v>2121</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1994</v>
      </c>
      <c r="B2456" s="122">
        <v>-1</v>
      </c>
      <c r="C2456" s="122" t="s">
        <v>2194</v>
      </c>
      <c r="D2456" s="122" t="s">
        <v>2122</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1994</v>
      </c>
      <c r="B2457" s="122">
        <v>-1</v>
      </c>
      <c r="C2457" s="122" t="s">
        <v>2194</v>
      </c>
      <c r="D2457" s="122" t="s">
        <v>2123</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1994</v>
      </c>
      <c r="B2458" s="122">
        <v>-1</v>
      </c>
      <c r="C2458" s="122" t="s">
        <v>2194</v>
      </c>
      <c r="D2458" s="122" t="s">
        <v>2124</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1994</v>
      </c>
      <c r="B2459" s="122">
        <v>-1</v>
      </c>
      <c r="C2459" s="122" t="s">
        <v>2194</v>
      </c>
      <c r="D2459" s="122" t="s">
        <v>2125</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1994</v>
      </c>
      <c r="B2460" s="122">
        <v>-1</v>
      </c>
      <c r="C2460" s="122" t="s">
        <v>2194</v>
      </c>
      <c r="D2460" s="122" t="s">
        <v>2126</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1994</v>
      </c>
      <c r="B2461" s="122">
        <v>-1</v>
      </c>
      <c r="C2461" s="122" t="s">
        <v>2194</v>
      </c>
      <c r="D2461" s="122" t="s">
        <v>2127</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1994</v>
      </c>
      <c r="B2462" s="122">
        <v>-1</v>
      </c>
      <c r="C2462" s="122" t="s">
        <v>2194</v>
      </c>
      <c r="D2462" s="122" t="s">
        <v>2128</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1994</v>
      </c>
      <c r="B2463" s="122">
        <v>-1</v>
      </c>
      <c r="C2463" s="122" t="s">
        <v>2194</v>
      </c>
      <c r="D2463" s="122" t="s">
        <v>2129</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1994</v>
      </c>
      <c r="B2464" s="122">
        <v>-1</v>
      </c>
      <c r="C2464" s="122" t="s">
        <v>2194</v>
      </c>
      <c r="D2464" s="122" t="s">
        <v>2130</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1994</v>
      </c>
      <c r="B2465" s="122">
        <v>-1</v>
      </c>
      <c r="C2465" s="122" t="s">
        <v>2194</v>
      </c>
      <c r="D2465" s="122" t="s">
        <v>2131</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1994</v>
      </c>
      <c r="B2466" s="122">
        <v>-1</v>
      </c>
      <c r="C2466" s="122" t="s">
        <v>2194</v>
      </c>
      <c r="D2466" s="122" t="s">
        <v>2132</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1994</v>
      </c>
      <c r="B2467" s="122">
        <v>-1</v>
      </c>
      <c r="C2467" s="122" t="s">
        <v>2194</v>
      </c>
      <c r="D2467" s="122" t="s">
        <v>2133</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1994</v>
      </c>
      <c r="B2468" s="122">
        <v>-1</v>
      </c>
      <c r="C2468" s="122" t="s">
        <v>2194</v>
      </c>
      <c r="D2468" s="122" t="s">
        <v>2134</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2000</v>
      </c>
      <c r="B2469" s="122">
        <v>1</v>
      </c>
      <c r="C2469" s="122" t="s">
        <v>2195</v>
      </c>
      <c r="D2469" s="122" t="s">
        <v>2086</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2000</v>
      </c>
      <c r="B2470" s="122">
        <v>1</v>
      </c>
      <c r="C2470" s="122" t="s">
        <v>2195</v>
      </c>
      <c r="D2470" s="122" t="s">
        <v>2087</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2000</v>
      </c>
      <c r="B2471" s="122">
        <v>1</v>
      </c>
      <c r="C2471" s="122" t="s">
        <v>2195</v>
      </c>
      <c r="D2471" s="122" t="s">
        <v>2088</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2000</v>
      </c>
      <c r="B2472" s="122">
        <v>1</v>
      </c>
      <c r="C2472" s="122" t="s">
        <v>2195</v>
      </c>
      <c r="D2472" s="122" t="s">
        <v>2141</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2000</v>
      </c>
      <c r="B2473" s="122">
        <v>1</v>
      </c>
      <c r="C2473" s="122" t="s">
        <v>2195</v>
      </c>
      <c r="D2473" s="122" t="s">
        <v>2089</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2000</v>
      </c>
      <c r="B2474" s="122">
        <v>1</v>
      </c>
      <c r="C2474" s="122" t="s">
        <v>2195</v>
      </c>
      <c r="D2474" s="122" t="s">
        <v>2090</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2000</v>
      </c>
      <c r="B2475" s="122">
        <v>1</v>
      </c>
      <c r="C2475" s="122" t="s">
        <v>2195</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2000</v>
      </c>
      <c r="B2476" s="122">
        <v>1</v>
      </c>
      <c r="C2476" s="122" t="s">
        <v>2195</v>
      </c>
      <c r="D2476" s="122" t="s">
        <v>2091</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2000</v>
      </c>
      <c r="B2477" s="122">
        <v>1</v>
      </c>
      <c r="C2477" s="122" t="s">
        <v>2195</v>
      </c>
      <c r="D2477" s="122" t="s">
        <v>2092</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2000</v>
      </c>
      <c r="B2478" s="122">
        <v>1</v>
      </c>
      <c r="C2478" s="122" t="s">
        <v>2195</v>
      </c>
      <c r="D2478" s="122" t="s">
        <v>2093</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2000</v>
      </c>
      <c r="B2479" s="122">
        <v>1</v>
      </c>
      <c r="C2479" s="122" t="s">
        <v>2195</v>
      </c>
      <c r="D2479" s="122" t="s">
        <v>2094</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2000</v>
      </c>
      <c r="B2480" s="122">
        <v>1</v>
      </c>
      <c r="C2480" s="122" t="s">
        <v>2195</v>
      </c>
      <c r="D2480" s="122" t="s">
        <v>2095</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2000</v>
      </c>
      <c r="B2481" s="122">
        <v>1</v>
      </c>
      <c r="C2481" s="122" t="s">
        <v>2195</v>
      </c>
      <c r="D2481" s="122" t="s">
        <v>2142</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2000</v>
      </c>
      <c r="B2482" s="122">
        <v>1</v>
      </c>
      <c r="C2482" s="122" t="s">
        <v>2195</v>
      </c>
      <c r="D2482" s="122" t="s">
        <v>2096</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2000</v>
      </c>
      <c r="B2483" s="122">
        <v>1</v>
      </c>
      <c r="C2483" s="122" t="s">
        <v>2195</v>
      </c>
      <c r="D2483" s="122" t="s">
        <v>2097</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2000</v>
      </c>
      <c r="B2484" s="122">
        <v>1</v>
      </c>
      <c r="C2484" s="122" t="s">
        <v>2195</v>
      </c>
      <c r="D2484" s="122" t="s">
        <v>2098</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2000</v>
      </c>
      <c r="B2485" s="122">
        <v>1</v>
      </c>
      <c r="C2485" s="122" t="s">
        <v>2195</v>
      </c>
      <c r="D2485" s="122" t="s">
        <v>2099</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2000</v>
      </c>
      <c r="B2486" s="122">
        <v>1</v>
      </c>
      <c r="C2486" s="122" t="s">
        <v>2195</v>
      </c>
      <c r="D2486" s="122" t="s">
        <v>2100</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2000</v>
      </c>
      <c r="B2487" s="122">
        <v>1</v>
      </c>
      <c r="C2487" s="122" t="s">
        <v>2195</v>
      </c>
      <c r="D2487" s="122" t="s">
        <v>2101</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2000</v>
      </c>
      <c r="B2488" s="122">
        <v>1</v>
      </c>
      <c r="C2488" s="122" t="s">
        <v>2195</v>
      </c>
      <c r="D2488" s="122" t="s">
        <v>2102</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2000</v>
      </c>
      <c r="B2489" s="122">
        <v>1</v>
      </c>
      <c r="C2489" s="122" t="s">
        <v>2195</v>
      </c>
      <c r="D2489" s="122" t="s">
        <v>2103</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2000</v>
      </c>
      <c r="B2490" s="122">
        <v>1</v>
      </c>
      <c r="C2490" s="122" t="s">
        <v>2195</v>
      </c>
      <c r="D2490" s="122" t="s">
        <v>2104</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2000</v>
      </c>
      <c r="B2491" s="122">
        <v>1</v>
      </c>
      <c r="C2491" s="122" t="s">
        <v>2195</v>
      </c>
      <c r="D2491" s="122" t="s">
        <v>2105</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2000</v>
      </c>
      <c r="B2492" s="122">
        <v>1</v>
      </c>
      <c r="C2492" s="122" t="s">
        <v>2195</v>
      </c>
      <c r="D2492" s="122" t="s">
        <v>2106</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2000</v>
      </c>
      <c r="B2493" s="122">
        <v>1</v>
      </c>
      <c r="C2493" s="122" t="s">
        <v>2195</v>
      </c>
      <c r="D2493" s="122" t="s">
        <v>2107</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2000</v>
      </c>
      <c r="B2494" s="122">
        <v>1</v>
      </c>
      <c r="C2494" s="122" t="s">
        <v>2195</v>
      </c>
      <c r="D2494" s="122" t="s">
        <v>2108</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2000</v>
      </c>
      <c r="B2495" s="122">
        <v>1</v>
      </c>
      <c r="C2495" s="122" t="s">
        <v>2195</v>
      </c>
      <c r="D2495" s="122" t="s">
        <v>2109</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2000</v>
      </c>
      <c r="B2496" s="122">
        <v>1</v>
      </c>
      <c r="C2496" s="122" t="s">
        <v>2195</v>
      </c>
      <c r="D2496" s="122" t="s">
        <v>2143</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2000</v>
      </c>
      <c r="B2497" s="122">
        <v>1</v>
      </c>
      <c r="C2497" s="122" t="s">
        <v>2195</v>
      </c>
      <c r="D2497" s="122" t="s">
        <v>2110</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2000</v>
      </c>
      <c r="B2498" s="122">
        <v>1</v>
      </c>
      <c r="C2498" s="122" t="s">
        <v>2195</v>
      </c>
      <c r="D2498" s="122" t="s">
        <v>2111</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2000</v>
      </c>
      <c r="B2499" s="122">
        <v>1</v>
      </c>
      <c r="C2499" s="122" t="s">
        <v>2195</v>
      </c>
      <c r="D2499" s="122" t="s">
        <v>2112</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2000</v>
      </c>
      <c r="B2500" s="122">
        <v>1</v>
      </c>
      <c r="C2500" s="122" t="s">
        <v>2195</v>
      </c>
      <c r="D2500" s="122" t="s">
        <v>2113</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2000</v>
      </c>
      <c r="B2501" s="122">
        <v>1</v>
      </c>
      <c r="C2501" s="122" t="s">
        <v>2195</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2000</v>
      </c>
      <c r="B2502" s="122">
        <v>1</v>
      </c>
      <c r="C2502" s="122" t="s">
        <v>2195</v>
      </c>
      <c r="D2502" s="122" t="s">
        <v>2114</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2000</v>
      </c>
      <c r="B2503" s="122">
        <v>1</v>
      </c>
      <c r="C2503" s="122" t="s">
        <v>2195</v>
      </c>
      <c r="D2503" s="122" t="s">
        <v>2115</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2000</v>
      </c>
      <c r="B2504" s="122">
        <v>1</v>
      </c>
      <c r="C2504" s="122" t="s">
        <v>2195</v>
      </c>
      <c r="D2504" s="122" t="s">
        <v>2116</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2000</v>
      </c>
      <c r="B2505" s="122">
        <v>1</v>
      </c>
      <c r="C2505" s="122" t="s">
        <v>2195</v>
      </c>
      <c r="D2505" s="122" t="s">
        <v>2117</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2000</v>
      </c>
      <c r="B2506" s="122">
        <v>1</v>
      </c>
      <c r="C2506" s="122" t="s">
        <v>2195</v>
      </c>
      <c r="D2506" s="122" t="s">
        <v>2118</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2000</v>
      </c>
      <c r="B2507" s="122">
        <v>1</v>
      </c>
      <c r="C2507" s="122" t="s">
        <v>2195</v>
      </c>
      <c r="D2507" s="122" t="s">
        <v>2119</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2000</v>
      </c>
      <c r="B2508" s="122">
        <v>1</v>
      </c>
      <c r="C2508" s="122" t="s">
        <v>2195</v>
      </c>
      <c r="D2508" s="122" t="s">
        <v>2120</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2000</v>
      </c>
      <c r="B2509" s="122">
        <v>1</v>
      </c>
      <c r="C2509" s="122" t="s">
        <v>2195</v>
      </c>
      <c r="D2509" s="122" t="s">
        <v>2121</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2000</v>
      </c>
      <c r="B2510" s="122">
        <v>1</v>
      </c>
      <c r="C2510" s="122" t="s">
        <v>2195</v>
      </c>
      <c r="D2510" s="122" t="s">
        <v>2122</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2000</v>
      </c>
      <c r="B2511" s="122">
        <v>1</v>
      </c>
      <c r="C2511" s="122" t="s">
        <v>2195</v>
      </c>
      <c r="D2511" s="122" t="s">
        <v>2144</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2000</v>
      </c>
      <c r="B2512" s="122">
        <v>1</v>
      </c>
      <c r="C2512" s="122" t="s">
        <v>2195</v>
      </c>
      <c r="D2512" s="122" t="s">
        <v>2123</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2000</v>
      </c>
      <c r="B2513" s="122">
        <v>1</v>
      </c>
      <c r="C2513" s="122" t="s">
        <v>2195</v>
      </c>
      <c r="D2513" s="122" t="s">
        <v>2124</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2000</v>
      </c>
      <c r="B2514" s="122">
        <v>1</v>
      </c>
      <c r="C2514" s="122" t="s">
        <v>2195</v>
      </c>
      <c r="D2514" s="122" t="s">
        <v>2125</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2000</v>
      </c>
      <c r="B2515" s="122">
        <v>1</v>
      </c>
      <c r="C2515" s="122" t="s">
        <v>2195</v>
      </c>
      <c r="D2515" s="122" t="s">
        <v>2126</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2000</v>
      </c>
      <c r="B2516" s="122">
        <v>1</v>
      </c>
      <c r="C2516" s="122" t="s">
        <v>2195</v>
      </c>
      <c r="D2516" s="122" t="s">
        <v>2127</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2000</v>
      </c>
      <c r="B2517" s="122">
        <v>1</v>
      </c>
      <c r="C2517" s="122" t="s">
        <v>2195</v>
      </c>
      <c r="D2517" s="122" t="s">
        <v>2145</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2000</v>
      </c>
      <c r="B2518" s="122">
        <v>1</v>
      </c>
      <c r="C2518" s="122" t="s">
        <v>2195</v>
      </c>
      <c r="D2518" s="122" t="s">
        <v>2128</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2000</v>
      </c>
      <c r="B2519" s="122">
        <v>1</v>
      </c>
      <c r="C2519" s="122" t="s">
        <v>2195</v>
      </c>
      <c r="D2519" s="122" t="s">
        <v>2129</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2000</v>
      </c>
      <c r="B2520" s="122">
        <v>1</v>
      </c>
      <c r="C2520" s="122" t="s">
        <v>2195</v>
      </c>
      <c r="D2520" s="122" t="s">
        <v>2146</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2000</v>
      </c>
      <c r="B2521" s="122">
        <v>1</v>
      </c>
      <c r="C2521" s="122" t="s">
        <v>2195</v>
      </c>
      <c r="D2521" s="122" t="s">
        <v>2130</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2000</v>
      </c>
      <c r="B2522" s="122">
        <v>1</v>
      </c>
      <c r="C2522" s="122" t="s">
        <v>2195</v>
      </c>
      <c r="D2522" s="122" t="s">
        <v>2131</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2000</v>
      </c>
      <c r="B2523" s="122">
        <v>1</v>
      </c>
      <c r="C2523" s="122" t="s">
        <v>2195</v>
      </c>
      <c r="D2523" s="122" t="s">
        <v>2132</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2000</v>
      </c>
      <c r="B2524" s="122">
        <v>1</v>
      </c>
      <c r="C2524" s="122" t="s">
        <v>2195</v>
      </c>
      <c r="D2524" s="122" t="s">
        <v>2133</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2000</v>
      </c>
      <c r="B2525" s="122">
        <v>1</v>
      </c>
      <c r="C2525" s="122" t="s">
        <v>2195</v>
      </c>
      <c r="D2525" s="122" t="s">
        <v>2134</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1997</v>
      </c>
      <c r="B2526" s="122">
        <v>1</v>
      </c>
      <c r="C2526" s="122" t="s">
        <v>2196</v>
      </c>
      <c r="D2526" s="122" t="s">
        <v>2086</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1997</v>
      </c>
      <c r="B2527" s="122">
        <v>1</v>
      </c>
      <c r="C2527" s="122" t="s">
        <v>2196</v>
      </c>
      <c r="D2527" s="122" t="s">
        <v>2087</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1997</v>
      </c>
      <c r="B2528" s="122">
        <v>1</v>
      </c>
      <c r="C2528" s="122" t="s">
        <v>2196</v>
      </c>
      <c r="D2528" s="122" t="s">
        <v>2088</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1997</v>
      </c>
      <c r="B2529" s="122">
        <v>1</v>
      </c>
      <c r="C2529" s="122" t="s">
        <v>2196</v>
      </c>
      <c r="D2529" s="122" t="s">
        <v>2141</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1997</v>
      </c>
      <c r="B2530" s="122">
        <v>1</v>
      </c>
      <c r="C2530" s="122" t="s">
        <v>2196</v>
      </c>
      <c r="D2530" s="122" t="s">
        <v>2089</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1997</v>
      </c>
      <c r="B2531" s="122">
        <v>1</v>
      </c>
      <c r="C2531" s="122" t="s">
        <v>2196</v>
      </c>
      <c r="D2531" s="122" t="s">
        <v>2090</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1997</v>
      </c>
      <c r="B2532" s="122">
        <v>1</v>
      </c>
      <c r="C2532" s="122" t="s">
        <v>2196</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1997</v>
      </c>
      <c r="B2533" s="122">
        <v>1</v>
      </c>
      <c r="C2533" s="122" t="s">
        <v>2196</v>
      </c>
      <c r="D2533" s="122" t="s">
        <v>2091</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1997</v>
      </c>
      <c r="B2534" s="122">
        <v>1</v>
      </c>
      <c r="C2534" s="122" t="s">
        <v>2196</v>
      </c>
      <c r="D2534" s="122" t="s">
        <v>2092</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1997</v>
      </c>
      <c r="B2535" s="122">
        <v>1</v>
      </c>
      <c r="C2535" s="122" t="s">
        <v>2196</v>
      </c>
      <c r="D2535" s="122" t="s">
        <v>2093</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1997</v>
      </c>
      <c r="B2536" s="122">
        <v>1</v>
      </c>
      <c r="C2536" s="122" t="s">
        <v>2196</v>
      </c>
      <c r="D2536" s="122" t="s">
        <v>2094</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1997</v>
      </c>
      <c r="B2537" s="122">
        <v>1</v>
      </c>
      <c r="C2537" s="122" t="s">
        <v>2196</v>
      </c>
      <c r="D2537" s="122" t="s">
        <v>2095</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1997</v>
      </c>
      <c r="B2538" s="122">
        <v>1</v>
      </c>
      <c r="C2538" s="122" t="s">
        <v>2196</v>
      </c>
      <c r="D2538" s="122" t="s">
        <v>2142</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1997</v>
      </c>
      <c r="B2539" s="122">
        <v>1</v>
      </c>
      <c r="C2539" s="122" t="s">
        <v>2196</v>
      </c>
      <c r="D2539" s="122" t="s">
        <v>2096</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1997</v>
      </c>
      <c r="B2540" s="122">
        <v>1</v>
      </c>
      <c r="C2540" s="122" t="s">
        <v>2196</v>
      </c>
      <c r="D2540" s="122" t="s">
        <v>2097</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1997</v>
      </c>
      <c r="B2541" s="122">
        <v>1</v>
      </c>
      <c r="C2541" s="122" t="s">
        <v>2196</v>
      </c>
      <c r="D2541" s="122" t="s">
        <v>2098</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1997</v>
      </c>
      <c r="B2542" s="122">
        <v>1</v>
      </c>
      <c r="C2542" s="122" t="s">
        <v>2196</v>
      </c>
      <c r="D2542" s="122" t="s">
        <v>2099</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1997</v>
      </c>
      <c r="B2543" s="122">
        <v>1</v>
      </c>
      <c r="C2543" s="122" t="s">
        <v>2196</v>
      </c>
      <c r="D2543" s="122" t="s">
        <v>2100</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1997</v>
      </c>
      <c r="B2544" s="122">
        <v>1</v>
      </c>
      <c r="C2544" s="122" t="s">
        <v>2196</v>
      </c>
      <c r="D2544" s="122" t="s">
        <v>2101</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1997</v>
      </c>
      <c r="B2545" s="122">
        <v>1</v>
      </c>
      <c r="C2545" s="122" t="s">
        <v>2196</v>
      </c>
      <c r="D2545" s="122" t="s">
        <v>2102</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1997</v>
      </c>
      <c r="B2546" s="122">
        <v>1</v>
      </c>
      <c r="C2546" s="122" t="s">
        <v>2196</v>
      </c>
      <c r="D2546" s="122" t="s">
        <v>2103</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1997</v>
      </c>
      <c r="B2547" s="122">
        <v>1</v>
      </c>
      <c r="C2547" s="122" t="s">
        <v>2196</v>
      </c>
      <c r="D2547" s="122" t="s">
        <v>2104</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1997</v>
      </c>
      <c r="B2548" s="122">
        <v>1</v>
      </c>
      <c r="C2548" s="122" t="s">
        <v>2196</v>
      </c>
      <c r="D2548" s="122" t="s">
        <v>2105</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1997</v>
      </c>
      <c r="B2549" s="122">
        <v>1</v>
      </c>
      <c r="C2549" s="122" t="s">
        <v>2196</v>
      </c>
      <c r="D2549" s="122" t="s">
        <v>2106</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1997</v>
      </c>
      <c r="B2550" s="122">
        <v>1</v>
      </c>
      <c r="C2550" s="122" t="s">
        <v>2196</v>
      </c>
      <c r="D2550" s="122" t="s">
        <v>2107</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1997</v>
      </c>
      <c r="B2551" s="122">
        <v>1</v>
      </c>
      <c r="C2551" s="122" t="s">
        <v>2196</v>
      </c>
      <c r="D2551" s="122" t="s">
        <v>2108</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1997</v>
      </c>
      <c r="B2552" s="122">
        <v>1</v>
      </c>
      <c r="C2552" s="122" t="s">
        <v>2196</v>
      </c>
      <c r="D2552" s="122" t="s">
        <v>2109</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1997</v>
      </c>
      <c r="B2553" s="122">
        <v>1</v>
      </c>
      <c r="C2553" s="122" t="s">
        <v>2196</v>
      </c>
      <c r="D2553" s="122" t="s">
        <v>2143</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1997</v>
      </c>
      <c r="B2554" s="122">
        <v>1</v>
      </c>
      <c r="C2554" s="122" t="s">
        <v>2196</v>
      </c>
      <c r="D2554" s="122" t="s">
        <v>2110</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1997</v>
      </c>
      <c r="B2555" s="122">
        <v>1</v>
      </c>
      <c r="C2555" s="122" t="s">
        <v>2196</v>
      </c>
      <c r="D2555" s="122" t="s">
        <v>2111</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1997</v>
      </c>
      <c r="B2556" s="122">
        <v>1</v>
      </c>
      <c r="C2556" s="122" t="s">
        <v>2196</v>
      </c>
      <c r="D2556" s="122" t="s">
        <v>2112</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1997</v>
      </c>
      <c r="B2557" s="122">
        <v>1</v>
      </c>
      <c r="C2557" s="122" t="s">
        <v>2196</v>
      </c>
      <c r="D2557" s="122" t="s">
        <v>2113</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1997</v>
      </c>
      <c r="B2558" s="122">
        <v>1</v>
      </c>
      <c r="C2558" s="122" t="s">
        <v>2196</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1997</v>
      </c>
      <c r="B2559" s="122">
        <v>1</v>
      </c>
      <c r="C2559" s="122" t="s">
        <v>2196</v>
      </c>
      <c r="D2559" s="122" t="s">
        <v>2114</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1997</v>
      </c>
      <c r="B2560" s="122">
        <v>1</v>
      </c>
      <c r="C2560" s="122" t="s">
        <v>2196</v>
      </c>
      <c r="D2560" s="122" t="s">
        <v>2115</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1997</v>
      </c>
      <c r="B2561" s="122">
        <v>1</v>
      </c>
      <c r="C2561" s="122" t="s">
        <v>2196</v>
      </c>
      <c r="D2561" s="122" t="s">
        <v>2116</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1997</v>
      </c>
      <c r="B2562" s="122">
        <v>1</v>
      </c>
      <c r="C2562" s="122" t="s">
        <v>2196</v>
      </c>
      <c r="D2562" s="122" t="s">
        <v>2117</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1997</v>
      </c>
      <c r="B2563" s="122">
        <v>1</v>
      </c>
      <c r="C2563" s="122" t="s">
        <v>2196</v>
      </c>
      <c r="D2563" s="122" t="s">
        <v>2118</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1997</v>
      </c>
      <c r="B2564" s="122">
        <v>1</v>
      </c>
      <c r="C2564" s="122" t="s">
        <v>2196</v>
      </c>
      <c r="D2564" s="122" t="s">
        <v>2119</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1997</v>
      </c>
      <c r="B2565" s="122">
        <v>1</v>
      </c>
      <c r="C2565" s="122" t="s">
        <v>2196</v>
      </c>
      <c r="D2565" s="122" t="s">
        <v>2120</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1997</v>
      </c>
      <c r="B2566" s="122">
        <v>1</v>
      </c>
      <c r="C2566" s="122" t="s">
        <v>2196</v>
      </c>
      <c r="D2566" s="122" t="s">
        <v>2121</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1997</v>
      </c>
      <c r="B2567" s="122">
        <v>1</v>
      </c>
      <c r="C2567" s="122" t="s">
        <v>2196</v>
      </c>
      <c r="D2567" s="122" t="s">
        <v>2122</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1997</v>
      </c>
      <c r="B2568" s="122">
        <v>1</v>
      </c>
      <c r="C2568" s="122" t="s">
        <v>2196</v>
      </c>
      <c r="D2568" s="122" t="s">
        <v>2144</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1997</v>
      </c>
      <c r="B2569" s="122">
        <v>1</v>
      </c>
      <c r="C2569" s="122" t="s">
        <v>2196</v>
      </c>
      <c r="D2569" s="122" t="s">
        <v>2123</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1997</v>
      </c>
      <c r="B2570" s="122">
        <v>1</v>
      </c>
      <c r="C2570" s="122" t="s">
        <v>2196</v>
      </c>
      <c r="D2570" s="122" t="s">
        <v>2124</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1997</v>
      </c>
      <c r="B2571" s="122">
        <v>1</v>
      </c>
      <c r="C2571" s="122" t="s">
        <v>2196</v>
      </c>
      <c r="D2571" s="122" t="s">
        <v>2125</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1997</v>
      </c>
      <c r="B2572" s="122">
        <v>1</v>
      </c>
      <c r="C2572" s="122" t="s">
        <v>2196</v>
      </c>
      <c r="D2572" s="122" t="s">
        <v>2126</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1997</v>
      </c>
      <c r="B2573" s="122">
        <v>1</v>
      </c>
      <c r="C2573" s="122" t="s">
        <v>2196</v>
      </c>
      <c r="D2573" s="122" t="s">
        <v>2127</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1997</v>
      </c>
      <c r="B2574" s="122">
        <v>1</v>
      </c>
      <c r="C2574" s="122" t="s">
        <v>2196</v>
      </c>
      <c r="D2574" s="122" t="s">
        <v>2145</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1997</v>
      </c>
      <c r="B2575" s="122">
        <v>1</v>
      </c>
      <c r="C2575" s="122" t="s">
        <v>2196</v>
      </c>
      <c r="D2575" s="122" t="s">
        <v>2128</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1997</v>
      </c>
      <c r="B2576" s="122">
        <v>1</v>
      </c>
      <c r="C2576" s="122" t="s">
        <v>2196</v>
      </c>
      <c r="D2576" s="122" t="s">
        <v>2129</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1997</v>
      </c>
      <c r="B2577" s="122">
        <v>1</v>
      </c>
      <c r="C2577" s="122" t="s">
        <v>2196</v>
      </c>
      <c r="D2577" s="122" t="s">
        <v>2146</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1997</v>
      </c>
      <c r="B2578" s="122">
        <v>1</v>
      </c>
      <c r="C2578" s="122" t="s">
        <v>2196</v>
      </c>
      <c r="D2578" s="122" t="s">
        <v>2130</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1997</v>
      </c>
      <c r="B2579" s="122">
        <v>1</v>
      </c>
      <c r="C2579" s="122" t="s">
        <v>2196</v>
      </c>
      <c r="D2579" s="122" t="s">
        <v>2131</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1997</v>
      </c>
      <c r="B2580" s="122">
        <v>1</v>
      </c>
      <c r="C2580" s="122" t="s">
        <v>2196</v>
      </c>
      <c r="D2580" s="122" t="s">
        <v>2132</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1997</v>
      </c>
      <c r="B2581" s="122">
        <v>1</v>
      </c>
      <c r="C2581" s="122" t="s">
        <v>2196</v>
      </c>
      <c r="D2581" s="122" t="s">
        <v>2133</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1997</v>
      </c>
      <c r="B2582" s="122">
        <v>1</v>
      </c>
      <c r="C2582" s="122" t="s">
        <v>2196</v>
      </c>
      <c r="D2582" s="122" t="s">
        <v>2134</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1995</v>
      </c>
      <c r="B2583" s="122">
        <v>1</v>
      </c>
      <c r="C2583" s="122" t="s">
        <v>2194</v>
      </c>
      <c r="D2583" s="122" t="s">
        <v>2086</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1995</v>
      </c>
      <c r="B2584" s="122">
        <v>1</v>
      </c>
      <c r="C2584" s="122" t="s">
        <v>2194</v>
      </c>
      <c r="D2584" s="122" t="s">
        <v>2087</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1995</v>
      </c>
      <c r="B2585" s="122">
        <v>1</v>
      </c>
      <c r="C2585" s="122" t="s">
        <v>2194</v>
      </c>
      <c r="D2585" s="122" t="s">
        <v>2088</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1995</v>
      </c>
      <c r="B2586" s="122">
        <v>1</v>
      </c>
      <c r="C2586" s="122" t="s">
        <v>2194</v>
      </c>
      <c r="D2586" s="122" t="s">
        <v>2089</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1995</v>
      </c>
      <c r="B2587" s="122">
        <v>1</v>
      </c>
      <c r="C2587" s="122" t="s">
        <v>2194</v>
      </c>
      <c r="D2587" s="122" t="s">
        <v>2090</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1995</v>
      </c>
      <c r="B2588" s="122">
        <v>1</v>
      </c>
      <c r="C2588" s="122" t="s">
        <v>2194</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1995</v>
      </c>
      <c r="B2589" s="122">
        <v>1</v>
      </c>
      <c r="C2589" s="122" t="s">
        <v>2194</v>
      </c>
      <c r="D2589" s="122" t="s">
        <v>2091</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1995</v>
      </c>
      <c r="B2590" s="122">
        <v>1</v>
      </c>
      <c r="C2590" s="122" t="s">
        <v>2194</v>
      </c>
      <c r="D2590" s="122" t="s">
        <v>2092</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1995</v>
      </c>
      <c r="B2591" s="122">
        <v>1</v>
      </c>
      <c r="C2591" s="122" t="s">
        <v>2194</v>
      </c>
      <c r="D2591" s="122" t="s">
        <v>2093</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1995</v>
      </c>
      <c r="B2592" s="122">
        <v>1</v>
      </c>
      <c r="C2592" s="122" t="s">
        <v>2194</v>
      </c>
      <c r="D2592" s="122" t="s">
        <v>2094</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1995</v>
      </c>
      <c r="B2593" s="122">
        <v>1</v>
      </c>
      <c r="C2593" s="122" t="s">
        <v>2194</v>
      </c>
      <c r="D2593" s="122" t="s">
        <v>2095</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1995</v>
      </c>
      <c r="B2594" s="122">
        <v>1</v>
      </c>
      <c r="C2594" s="122" t="s">
        <v>2194</v>
      </c>
      <c r="D2594" s="122" t="s">
        <v>2096</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1995</v>
      </c>
      <c r="B2595" s="122">
        <v>1</v>
      </c>
      <c r="C2595" s="122" t="s">
        <v>2194</v>
      </c>
      <c r="D2595" s="122" t="s">
        <v>2097</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1995</v>
      </c>
      <c r="B2596" s="122">
        <v>1</v>
      </c>
      <c r="C2596" s="122" t="s">
        <v>2194</v>
      </c>
      <c r="D2596" s="122" t="s">
        <v>2098</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1995</v>
      </c>
      <c r="B2597" s="122">
        <v>1</v>
      </c>
      <c r="C2597" s="122" t="s">
        <v>2194</v>
      </c>
      <c r="D2597" s="122" t="s">
        <v>2099</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1995</v>
      </c>
      <c r="B2598" s="122">
        <v>1</v>
      </c>
      <c r="C2598" s="122" t="s">
        <v>2194</v>
      </c>
      <c r="D2598" s="122" t="s">
        <v>2100</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1995</v>
      </c>
      <c r="B2599" s="122">
        <v>1</v>
      </c>
      <c r="C2599" s="122" t="s">
        <v>2194</v>
      </c>
      <c r="D2599" s="122" t="s">
        <v>2101</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1995</v>
      </c>
      <c r="B2600" s="122">
        <v>1</v>
      </c>
      <c r="C2600" s="122" t="s">
        <v>2194</v>
      </c>
      <c r="D2600" s="122" t="s">
        <v>2102</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1995</v>
      </c>
      <c r="B2601" s="122">
        <v>1</v>
      </c>
      <c r="C2601" s="122" t="s">
        <v>2194</v>
      </c>
      <c r="D2601" s="122" t="s">
        <v>2103</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1995</v>
      </c>
      <c r="B2602" s="122">
        <v>1</v>
      </c>
      <c r="C2602" s="122" t="s">
        <v>2194</v>
      </c>
      <c r="D2602" s="122" t="s">
        <v>2104</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1995</v>
      </c>
      <c r="B2603" s="122">
        <v>1</v>
      </c>
      <c r="C2603" s="122" t="s">
        <v>2194</v>
      </c>
      <c r="D2603" s="122" t="s">
        <v>2105</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1995</v>
      </c>
      <c r="B2604" s="122">
        <v>1</v>
      </c>
      <c r="C2604" s="122" t="s">
        <v>2194</v>
      </c>
      <c r="D2604" s="122" t="s">
        <v>2106</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1995</v>
      </c>
      <c r="B2605" s="122">
        <v>1</v>
      </c>
      <c r="C2605" s="122" t="s">
        <v>2194</v>
      </c>
      <c r="D2605" s="122" t="s">
        <v>2107</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1995</v>
      </c>
      <c r="B2606" s="122">
        <v>1</v>
      </c>
      <c r="C2606" s="122" t="s">
        <v>2194</v>
      </c>
      <c r="D2606" s="122" t="s">
        <v>2108</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1995</v>
      </c>
      <c r="B2607" s="122">
        <v>1</v>
      </c>
      <c r="C2607" s="122" t="s">
        <v>2194</v>
      </c>
      <c r="D2607" s="122" t="s">
        <v>2109</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1995</v>
      </c>
      <c r="B2608" s="122">
        <v>1</v>
      </c>
      <c r="C2608" s="122" t="s">
        <v>2194</v>
      </c>
      <c r="D2608" s="122" t="s">
        <v>2110</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1995</v>
      </c>
      <c r="B2609" s="122">
        <v>1</v>
      </c>
      <c r="C2609" s="122" t="s">
        <v>2194</v>
      </c>
      <c r="D2609" s="122" t="s">
        <v>2111</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1995</v>
      </c>
      <c r="B2610" s="122">
        <v>1</v>
      </c>
      <c r="C2610" s="122" t="s">
        <v>2194</v>
      </c>
      <c r="D2610" s="122" t="s">
        <v>2112</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1995</v>
      </c>
      <c r="B2611" s="122">
        <v>1</v>
      </c>
      <c r="C2611" s="122" t="s">
        <v>2194</v>
      </c>
      <c r="D2611" s="122" t="s">
        <v>2113</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1995</v>
      </c>
      <c r="B2612" s="122">
        <v>1</v>
      </c>
      <c r="C2612" s="122" t="s">
        <v>2194</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1995</v>
      </c>
      <c r="B2613" s="122">
        <v>1</v>
      </c>
      <c r="C2613" s="122" t="s">
        <v>2194</v>
      </c>
      <c r="D2613" s="122" t="s">
        <v>2114</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1995</v>
      </c>
      <c r="B2614" s="122">
        <v>1</v>
      </c>
      <c r="C2614" s="122" t="s">
        <v>2194</v>
      </c>
      <c r="D2614" s="122" t="s">
        <v>2115</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1995</v>
      </c>
      <c r="B2615" s="122">
        <v>1</v>
      </c>
      <c r="C2615" s="122" t="s">
        <v>2194</v>
      </c>
      <c r="D2615" s="122" t="s">
        <v>2116</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1995</v>
      </c>
      <c r="B2616" s="122">
        <v>1</v>
      </c>
      <c r="C2616" s="122" t="s">
        <v>2194</v>
      </c>
      <c r="D2616" s="122" t="s">
        <v>2117</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1995</v>
      </c>
      <c r="B2617" s="122">
        <v>1</v>
      </c>
      <c r="C2617" s="122" t="s">
        <v>2194</v>
      </c>
      <c r="D2617" s="122" t="s">
        <v>2118</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1995</v>
      </c>
      <c r="B2618" s="122">
        <v>1</v>
      </c>
      <c r="C2618" s="122" t="s">
        <v>2194</v>
      </c>
      <c r="D2618" s="122" t="s">
        <v>2119</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1995</v>
      </c>
      <c r="B2619" s="122">
        <v>1</v>
      </c>
      <c r="C2619" s="122" t="s">
        <v>2194</v>
      </c>
      <c r="D2619" s="122" t="s">
        <v>2120</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1995</v>
      </c>
      <c r="B2620" s="122">
        <v>1</v>
      </c>
      <c r="C2620" s="122" t="s">
        <v>2194</v>
      </c>
      <c r="D2620" s="122" t="s">
        <v>2121</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1995</v>
      </c>
      <c r="B2621" s="122">
        <v>1</v>
      </c>
      <c r="C2621" s="122" t="s">
        <v>2194</v>
      </c>
      <c r="D2621" s="122" t="s">
        <v>2122</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1995</v>
      </c>
      <c r="B2622" s="122">
        <v>1</v>
      </c>
      <c r="C2622" s="122" t="s">
        <v>2194</v>
      </c>
      <c r="D2622" s="122" t="s">
        <v>2123</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1995</v>
      </c>
      <c r="B2623" s="122">
        <v>1</v>
      </c>
      <c r="C2623" s="122" t="s">
        <v>2194</v>
      </c>
      <c r="D2623" s="122" t="s">
        <v>2124</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1995</v>
      </c>
      <c r="B2624" s="122">
        <v>1</v>
      </c>
      <c r="C2624" s="122" t="s">
        <v>2194</v>
      </c>
      <c r="D2624" s="122" t="s">
        <v>2125</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1995</v>
      </c>
      <c r="B2625" s="122">
        <v>1</v>
      </c>
      <c r="C2625" s="122" t="s">
        <v>2194</v>
      </c>
      <c r="D2625" s="122" t="s">
        <v>2126</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1995</v>
      </c>
      <c r="B2626" s="122">
        <v>1</v>
      </c>
      <c r="C2626" s="122" t="s">
        <v>2194</v>
      </c>
      <c r="D2626" s="122" t="s">
        <v>2127</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1995</v>
      </c>
      <c r="B2627" s="122">
        <v>1</v>
      </c>
      <c r="C2627" s="122" t="s">
        <v>2194</v>
      </c>
      <c r="D2627" s="122" t="s">
        <v>2128</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1995</v>
      </c>
      <c r="B2628" s="122">
        <v>1</v>
      </c>
      <c r="C2628" s="122" t="s">
        <v>2194</v>
      </c>
      <c r="D2628" s="122" t="s">
        <v>2129</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1995</v>
      </c>
      <c r="B2629" s="122">
        <v>1</v>
      </c>
      <c r="C2629" s="122" t="s">
        <v>2194</v>
      </c>
      <c r="D2629" s="122" t="s">
        <v>2130</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1995</v>
      </c>
      <c r="B2630" s="122">
        <v>1</v>
      </c>
      <c r="C2630" s="122" t="s">
        <v>2194</v>
      </c>
      <c r="D2630" s="122" t="s">
        <v>2131</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1995</v>
      </c>
      <c r="B2631" s="122">
        <v>1</v>
      </c>
      <c r="C2631" s="122" t="s">
        <v>2194</v>
      </c>
      <c r="D2631" s="122" t="s">
        <v>2132</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1995</v>
      </c>
      <c r="B2632" s="122">
        <v>1</v>
      </c>
      <c r="C2632" s="122" t="s">
        <v>2194</v>
      </c>
      <c r="D2632" s="122" t="s">
        <v>2133</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1995</v>
      </c>
      <c r="B2633" s="122">
        <v>1</v>
      </c>
      <c r="C2633" s="122" t="s">
        <v>2194</v>
      </c>
      <c r="D2633" s="122" t="s">
        <v>2134</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2011</v>
      </c>
      <c r="B2634" s="122">
        <v>1</v>
      </c>
      <c r="C2634" s="122" t="s">
        <v>2197</v>
      </c>
      <c r="D2634" s="122" t="s">
        <v>2086</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2011</v>
      </c>
      <c r="B2635" s="122">
        <v>1</v>
      </c>
      <c r="C2635" s="122" t="s">
        <v>2197</v>
      </c>
      <c r="D2635" s="122" t="s">
        <v>2087</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2011</v>
      </c>
      <c r="B2636" s="122">
        <v>1</v>
      </c>
      <c r="C2636" s="122" t="s">
        <v>2197</v>
      </c>
      <c r="D2636" s="122" t="s">
        <v>2088</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2011</v>
      </c>
      <c r="B2637" s="122">
        <v>1</v>
      </c>
      <c r="C2637" s="122" t="s">
        <v>2197</v>
      </c>
      <c r="D2637" s="122" t="s">
        <v>2141</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2011</v>
      </c>
      <c r="B2638" s="122">
        <v>1</v>
      </c>
      <c r="C2638" s="122" t="s">
        <v>2197</v>
      </c>
      <c r="D2638" s="122" t="s">
        <v>2089</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2011</v>
      </c>
      <c r="B2639" s="122">
        <v>1</v>
      </c>
      <c r="C2639" s="122" t="s">
        <v>2197</v>
      </c>
      <c r="D2639" s="122" t="s">
        <v>2090</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2011</v>
      </c>
      <c r="B2640" s="122">
        <v>1</v>
      </c>
      <c r="C2640" s="122" t="s">
        <v>2197</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2011</v>
      </c>
      <c r="B2641" s="122">
        <v>1</v>
      </c>
      <c r="C2641" s="122" t="s">
        <v>2197</v>
      </c>
      <c r="D2641" s="122" t="s">
        <v>2091</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2011</v>
      </c>
      <c r="B2642" s="122">
        <v>1</v>
      </c>
      <c r="C2642" s="122" t="s">
        <v>2197</v>
      </c>
      <c r="D2642" s="122" t="s">
        <v>2092</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2011</v>
      </c>
      <c r="B2643" s="122">
        <v>1</v>
      </c>
      <c r="C2643" s="122" t="s">
        <v>2197</v>
      </c>
      <c r="D2643" s="122" t="s">
        <v>2093</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2011</v>
      </c>
      <c r="B2644" s="122">
        <v>1</v>
      </c>
      <c r="C2644" s="122" t="s">
        <v>2197</v>
      </c>
      <c r="D2644" s="122" t="s">
        <v>2094</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2011</v>
      </c>
      <c r="B2645" s="122">
        <v>1</v>
      </c>
      <c r="C2645" s="122" t="s">
        <v>2197</v>
      </c>
      <c r="D2645" s="122" t="s">
        <v>2176</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2011</v>
      </c>
      <c r="B2646" s="122">
        <v>1</v>
      </c>
      <c r="C2646" s="122" t="s">
        <v>2197</v>
      </c>
      <c r="D2646" s="122" t="s">
        <v>2095</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2011</v>
      </c>
      <c r="B2647" s="122">
        <v>1</v>
      </c>
      <c r="C2647" s="122" t="s">
        <v>2197</v>
      </c>
      <c r="D2647" s="122" t="s">
        <v>2142</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2011</v>
      </c>
      <c r="B2648" s="122">
        <v>1</v>
      </c>
      <c r="C2648" s="122" t="s">
        <v>2197</v>
      </c>
      <c r="D2648" s="122" t="s">
        <v>2096</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2011</v>
      </c>
      <c r="B2649" s="122">
        <v>1</v>
      </c>
      <c r="C2649" s="122" t="s">
        <v>2197</v>
      </c>
      <c r="D2649" s="122" t="s">
        <v>2097</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2011</v>
      </c>
      <c r="B2650" s="122">
        <v>1</v>
      </c>
      <c r="C2650" s="122" t="s">
        <v>2197</v>
      </c>
      <c r="D2650" s="122" t="s">
        <v>2098</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2011</v>
      </c>
      <c r="B2651" s="122">
        <v>1</v>
      </c>
      <c r="C2651" s="122" t="s">
        <v>2197</v>
      </c>
      <c r="D2651" s="122" t="s">
        <v>2099</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2011</v>
      </c>
      <c r="B2652" s="122">
        <v>1</v>
      </c>
      <c r="C2652" s="122" t="s">
        <v>2197</v>
      </c>
      <c r="D2652" s="122" t="s">
        <v>2100</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2011</v>
      </c>
      <c r="B2653" s="122">
        <v>1</v>
      </c>
      <c r="C2653" s="122" t="s">
        <v>2197</v>
      </c>
      <c r="D2653" s="122" t="s">
        <v>2101</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2011</v>
      </c>
      <c r="B2654" s="122">
        <v>1</v>
      </c>
      <c r="C2654" s="122" t="s">
        <v>2197</v>
      </c>
      <c r="D2654" s="122" t="s">
        <v>2102</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2011</v>
      </c>
      <c r="B2655" s="122">
        <v>1</v>
      </c>
      <c r="C2655" s="122" t="s">
        <v>2197</v>
      </c>
      <c r="D2655" s="122" t="s">
        <v>2103</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2011</v>
      </c>
      <c r="B2656" s="122">
        <v>1</v>
      </c>
      <c r="C2656" s="122" t="s">
        <v>2197</v>
      </c>
      <c r="D2656" s="122" t="s">
        <v>2104</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2011</v>
      </c>
      <c r="B2657" s="122">
        <v>1</v>
      </c>
      <c r="C2657" s="122" t="s">
        <v>2197</v>
      </c>
      <c r="D2657" s="122" t="s">
        <v>2105</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2011</v>
      </c>
      <c r="B2658" s="122">
        <v>1</v>
      </c>
      <c r="C2658" s="122" t="s">
        <v>2197</v>
      </c>
      <c r="D2658" s="122" t="s">
        <v>2106</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2011</v>
      </c>
      <c r="B2659" s="122">
        <v>1</v>
      </c>
      <c r="C2659" s="122" t="s">
        <v>2197</v>
      </c>
      <c r="D2659" s="122" t="s">
        <v>2177</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2011</v>
      </c>
      <c r="B2660" s="122">
        <v>1</v>
      </c>
      <c r="C2660" s="122" t="s">
        <v>2197</v>
      </c>
      <c r="D2660" s="122" t="s">
        <v>2107</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2011</v>
      </c>
      <c r="B2661" s="122">
        <v>1</v>
      </c>
      <c r="C2661" s="122" t="s">
        <v>2197</v>
      </c>
      <c r="D2661" s="122" t="s">
        <v>2108</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2011</v>
      </c>
      <c r="B2662" s="122">
        <v>1</v>
      </c>
      <c r="C2662" s="122" t="s">
        <v>2197</v>
      </c>
      <c r="D2662" s="122" t="s">
        <v>2109</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2011</v>
      </c>
      <c r="B2663" s="122">
        <v>1</v>
      </c>
      <c r="C2663" s="122" t="s">
        <v>2197</v>
      </c>
      <c r="D2663" s="122" t="s">
        <v>2143</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2011</v>
      </c>
      <c r="B2664" s="122">
        <v>1</v>
      </c>
      <c r="C2664" s="122" t="s">
        <v>2197</v>
      </c>
      <c r="D2664" s="122" t="s">
        <v>2110</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2011</v>
      </c>
      <c r="B2665" s="122">
        <v>1</v>
      </c>
      <c r="C2665" s="122" t="s">
        <v>2197</v>
      </c>
      <c r="D2665" s="122" t="s">
        <v>2111</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2011</v>
      </c>
      <c r="B2666" s="122">
        <v>1</v>
      </c>
      <c r="C2666" s="122" t="s">
        <v>2197</v>
      </c>
      <c r="D2666" s="122" t="s">
        <v>2112</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2011</v>
      </c>
      <c r="B2667" s="122">
        <v>1</v>
      </c>
      <c r="C2667" s="122" t="s">
        <v>2197</v>
      </c>
      <c r="D2667" s="122" t="s">
        <v>2113</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2011</v>
      </c>
      <c r="B2668" s="122">
        <v>1</v>
      </c>
      <c r="C2668" s="122" t="s">
        <v>2197</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2011</v>
      </c>
      <c r="B2669" s="122">
        <v>1</v>
      </c>
      <c r="C2669" s="122" t="s">
        <v>2197</v>
      </c>
      <c r="D2669" s="122" t="s">
        <v>2114</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2011</v>
      </c>
      <c r="B2670" s="122">
        <v>1</v>
      </c>
      <c r="C2670" s="122" t="s">
        <v>2197</v>
      </c>
      <c r="D2670" s="122" t="s">
        <v>2115</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2011</v>
      </c>
      <c r="B2671" s="122">
        <v>1</v>
      </c>
      <c r="C2671" s="122" t="s">
        <v>2197</v>
      </c>
      <c r="D2671" s="122" t="s">
        <v>2116</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2011</v>
      </c>
      <c r="B2672" s="122">
        <v>1</v>
      </c>
      <c r="C2672" s="122" t="s">
        <v>2197</v>
      </c>
      <c r="D2672" s="122" t="s">
        <v>2117</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2011</v>
      </c>
      <c r="B2673" s="122">
        <v>1</v>
      </c>
      <c r="C2673" s="122" t="s">
        <v>2197</v>
      </c>
      <c r="D2673" s="122" t="s">
        <v>2118</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2011</v>
      </c>
      <c r="B2674" s="122">
        <v>1</v>
      </c>
      <c r="C2674" s="122" t="s">
        <v>2197</v>
      </c>
      <c r="D2674" s="122" t="s">
        <v>2119</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2011</v>
      </c>
      <c r="B2675" s="122">
        <v>1</v>
      </c>
      <c r="C2675" s="122" t="s">
        <v>2197</v>
      </c>
      <c r="D2675" s="122" t="s">
        <v>2120</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2011</v>
      </c>
      <c r="B2676" s="122">
        <v>1</v>
      </c>
      <c r="C2676" s="122" t="s">
        <v>2197</v>
      </c>
      <c r="D2676" s="122" t="s">
        <v>2121</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2011</v>
      </c>
      <c r="B2677" s="122">
        <v>1</v>
      </c>
      <c r="C2677" s="122" t="s">
        <v>2197</v>
      </c>
      <c r="D2677" s="122" t="s">
        <v>2122</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2011</v>
      </c>
      <c r="B2678" s="122">
        <v>1</v>
      </c>
      <c r="C2678" s="122" t="s">
        <v>2197</v>
      </c>
      <c r="D2678" s="122" t="s">
        <v>2144</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2011</v>
      </c>
      <c r="B2679" s="122">
        <v>1</v>
      </c>
      <c r="C2679" s="122" t="s">
        <v>2197</v>
      </c>
      <c r="D2679" s="122" t="s">
        <v>2178</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2011</v>
      </c>
      <c r="B2680" s="122">
        <v>1</v>
      </c>
      <c r="C2680" s="122" t="s">
        <v>2197</v>
      </c>
      <c r="D2680" s="122" t="s">
        <v>2123</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2011</v>
      </c>
      <c r="B2681" s="122">
        <v>1</v>
      </c>
      <c r="C2681" s="122" t="s">
        <v>2197</v>
      </c>
      <c r="D2681" s="122" t="s">
        <v>2124</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2011</v>
      </c>
      <c r="B2682" s="122">
        <v>1</v>
      </c>
      <c r="C2682" s="122" t="s">
        <v>2197</v>
      </c>
      <c r="D2682" s="122" t="s">
        <v>2125</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2011</v>
      </c>
      <c r="B2683" s="122">
        <v>1</v>
      </c>
      <c r="C2683" s="122" t="s">
        <v>2197</v>
      </c>
      <c r="D2683" s="122" t="s">
        <v>2126</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2011</v>
      </c>
      <c r="B2684" s="122">
        <v>1</v>
      </c>
      <c r="C2684" s="122" t="s">
        <v>2197</v>
      </c>
      <c r="D2684" s="122" t="s">
        <v>2127</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2011</v>
      </c>
      <c r="B2685" s="122">
        <v>1</v>
      </c>
      <c r="C2685" s="122" t="s">
        <v>2197</v>
      </c>
      <c r="D2685" s="122" t="s">
        <v>2128</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2011</v>
      </c>
      <c r="B2686" s="122">
        <v>1</v>
      </c>
      <c r="C2686" s="122" t="s">
        <v>2197</v>
      </c>
      <c r="D2686" s="122" t="s">
        <v>2129</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2011</v>
      </c>
      <c r="B2687" s="122">
        <v>1</v>
      </c>
      <c r="C2687" s="122" t="s">
        <v>2197</v>
      </c>
      <c r="D2687" s="122" t="s">
        <v>2146</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2011</v>
      </c>
      <c r="B2688" s="122">
        <v>1</v>
      </c>
      <c r="C2688" s="122" t="s">
        <v>2197</v>
      </c>
      <c r="D2688" s="122" t="s">
        <v>2130</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2011</v>
      </c>
      <c r="B2689" s="122">
        <v>1</v>
      </c>
      <c r="C2689" s="122" t="s">
        <v>2197</v>
      </c>
      <c r="D2689" s="122" t="s">
        <v>2131</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2011</v>
      </c>
      <c r="B2690" s="122">
        <v>1</v>
      </c>
      <c r="C2690" s="122" t="s">
        <v>2197</v>
      </c>
      <c r="D2690" s="122" t="s">
        <v>2132</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2011</v>
      </c>
      <c r="B2691" s="122">
        <v>1</v>
      </c>
      <c r="C2691" s="122" t="s">
        <v>2197</v>
      </c>
      <c r="D2691" s="122" t="s">
        <v>2133</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2011</v>
      </c>
      <c r="B2692" s="122">
        <v>1</v>
      </c>
      <c r="C2692" s="122" t="s">
        <v>2197</v>
      </c>
      <c r="D2692" s="122" t="s">
        <v>2134</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2008</v>
      </c>
      <c r="B2693" s="122">
        <v>1</v>
      </c>
      <c r="C2693" s="122" t="s">
        <v>2198</v>
      </c>
      <c r="D2693" s="122" t="s">
        <v>2087</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2008</v>
      </c>
      <c r="B2694" s="122">
        <v>1</v>
      </c>
      <c r="C2694" s="122" t="s">
        <v>2198</v>
      </c>
      <c r="D2694" s="122" t="s">
        <v>2088</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2008</v>
      </c>
      <c r="B2695" s="122">
        <v>1</v>
      </c>
      <c r="C2695" s="122" t="s">
        <v>2198</v>
      </c>
      <c r="D2695" s="122" t="s">
        <v>2141</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2008</v>
      </c>
      <c r="B2696" s="122">
        <v>1</v>
      </c>
      <c r="C2696" s="122" t="s">
        <v>2198</v>
      </c>
      <c r="D2696" s="122" t="s">
        <v>2089</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2008</v>
      </c>
      <c r="B2697" s="122">
        <v>1</v>
      </c>
      <c r="C2697" s="122" t="s">
        <v>2198</v>
      </c>
      <c r="D2697" s="122" t="s">
        <v>2090</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2008</v>
      </c>
      <c r="B2698" s="122">
        <v>1</v>
      </c>
      <c r="C2698" s="122" t="s">
        <v>2198</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2008</v>
      </c>
      <c r="B2699" s="122">
        <v>1</v>
      </c>
      <c r="C2699" s="122" t="s">
        <v>2198</v>
      </c>
      <c r="D2699" s="122" t="s">
        <v>2091</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2008</v>
      </c>
      <c r="B2700" s="122">
        <v>1</v>
      </c>
      <c r="C2700" s="122" t="s">
        <v>2198</v>
      </c>
      <c r="D2700" s="122" t="s">
        <v>2093</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2008</v>
      </c>
      <c r="B2701" s="122">
        <v>1</v>
      </c>
      <c r="C2701" s="122" t="s">
        <v>2198</v>
      </c>
      <c r="D2701" s="122" t="s">
        <v>2094</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2008</v>
      </c>
      <c r="B2702" s="122">
        <v>1</v>
      </c>
      <c r="C2702" s="122" t="s">
        <v>2198</v>
      </c>
      <c r="D2702" s="122" t="s">
        <v>2095</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2008</v>
      </c>
      <c r="B2703" s="122">
        <v>1</v>
      </c>
      <c r="C2703" s="122" t="s">
        <v>2198</v>
      </c>
      <c r="D2703" s="122" t="s">
        <v>2142</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2008</v>
      </c>
      <c r="B2704" s="122">
        <v>1</v>
      </c>
      <c r="C2704" s="122" t="s">
        <v>2198</v>
      </c>
      <c r="D2704" s="122" t="s">
        <v>2097</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2008</v>
      </c>
      <c r="B2705" s="122">
        <v>1</v>
      </c>
      <c r="C2705" s="122" t="s">
        <v>2198</v>
      </c>
      <c r="D2705" s="122" t="s">
        <v>2098</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2008</v>
      </c>
      <c r="B2706" s="122">
        <v>1</v>
      </c>
      <c r="C2706" s="122" t="s">
        <v>2198</v>
      </c>
      <c r="D2706" s="122" t="s">
        <v>2099</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2008</v>
      </c>
      <c r="B2707" s="122">
        <v>1</v>
      </c>
      <c r="C2707" s="122" t="s">
        <v>2198</v>
      </c>
      <c r="D2707" s="122" t="s">
        <v>2100</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2008</v>
      </c>
      <c r="B2708" s="122">
        <v>1</v>
      </c>
      <c r="C2708" s="122" t="s">
        <v>2198</v>
      </c>
      <c r="D2708" s="122" t="s">
        <v>2101</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2008</v>
      </c>
      <c r="B2709" s="122">
        <v>1</v>
      </c>
      <c r="C2709" s="122" t="s">
        <v>2198</v>
      </c>
      <c r="D2709" s="122" t="s">
        <v>2102</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2008</v>
      </c>
      <c r="B2710" s="122">
        <v>1</v>
      </c>
      <c r="C2710" s="122" t="s">
        <v>2198</v>
      </c>
      <c r="D2710" s="122" t="s">
        <v>2103</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2008</v>
      </c>
      <c r="B2711" s="122">
        <v>1</v>
      </c>
      <c r="C2711" s="122" t="s">
        <v>2198</v>
      </c>
      <c r="D2711" s="122" t="s">
        <v>2104</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2008</v>
      </c>
      <c r="B2712" s="122">
        <v>1</v>
      </c>
      <c r="C2712" s="122" t="s">
        <v>2198</v>
      </c>
      <c r="D2712" s="122" t="s">
        <v>2105</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2008</v>
      </c>
      <c r="B2713" s="122">
        <v>1</v>
      </c>
      <c r="C2713" s="122" t="s">
        <v>2198</v>
      </c>
      <c r="D2713" s="122" t="s">
        <v>2106</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2008</v>
      </c>
      <c r="B2714" s="122">
        <v>1</v>
      </c>
      <c r="C2714" s="122" t="s">
        <v>2198</v>
      </c>
      <c r="D2714" s="122" t="s">
        <v>2107</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2008</v>
      </c>
      <c r="B2715" s="122">
        <v>1</v>
      </c>
      <c r="C2715" s="122" t="s">
        <v>2198</v>
      </c>
      <c r="D2715" s="122" t="s">
        <v>2108</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2008</v>
      </c>
      <c r="B2716" s="122">
        <v>1</v>
      </c>
      <c r="C2716" s="122" t="s">
        <v>2198</v>
      </c>
      <c r="D2716" s="122" t="s">
        <v>2109</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2008</v>
      </c>
      <c r="B2717" s="122">
        <v>1</v>
      </c>
      <c r="C2717" s="122" t="s">
        <v>2198</v>
      </c>
      <c r="D2717" s="122" t="s">
        <v>2143</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2008</v>
      </c>
      <c r="B2718" s="122">
        <v>1</v>
      </c>
      <c r="C2718" s="122" t="s">
        <v>2198</v>
      </c>
      <c r="D2718" s="122" t="s">
        <v>2110</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2008</v>
      </c>
      <c r="B2719" s="122">
        <v>1</v>
      </c>
      <c r="C2719" s="122" t="s">
        <v>2198</v>
      </c>
      <c r="D2719" s="122" t="s">
        <v>2111</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2008</v>
      </c>
      <c r="B2720" s="122">
        <v>1</v>
      </c>
      <c r="C2720" s="122" t="s">
        <v>2198</v>
      </c>
      <c r="D2720" s="122" t="s">
        <v>2112</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2008</v>
      </c>
      <c r="B2721" s="122">
        <v>1</v>
      </c>
      <c r="C2721" s="122" t="s">
        <v>2198</v>
      </c>
      <c r="D2721" s="122" t="s">
        <v>2113</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2008</v>
      </c>
      <c r="B2722" s="122">
        <v>1</v>
      </c>
      <c r="C2722" s="122" t="s">
        <v>2198</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2008</v>
      </c>
      <c r="B2723" s="122">
        <v>1</v>
      </c>
      <c r="C2723" s="122" t="s">
        <v>2198</v>
      </c>
      <c r="D2723" s="122" t="s">
        <v>2114</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2008</v>
      </c>
      <c r="B2724" s="122">
        <v>1</v>
      </c>
      <c r="C2724" s="122" t="s">
        <v>2198</v>
      </c>
      <c r="D2724" s="122" t="s">
        <v>2115</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2008</v>
      </c>
      <c r="B2725" s="122">
        <v>1</v>
      </c>
      <c r="C2725" s="122" t="s">
        <v>2198</v>
      </c>
      <c r="D2725" s="122" t="s">
        <v>2116</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2008</v>
      </c>
      <c r="B2726" s="122">
        <v>1</v>
      </c>
      <c r="C2726" s="122" t="s">
        <v>2198</v>
      </c>
      <c r="D2726" s="122" t="s">
        <v>2117</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2008</v>
      </c>
      <c r="B2727" s="122">
        <v>1</v>
      </c>
      <c r="C2727" s="122" t="s">
        <v>2198</v>
      </c>
      <c r="D2727" s="122" t="s">
        <v>2118</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2008</v>
      </c>
      <c r="B2728" s="122">
        <v>1</v>
      </c>
      <c r="C2728" s="122" t="s">
        <v>2198</v>
      </c>
      <c r="D2728" s="122" t="s">
        <v>2119</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2008</v>
      </c>
      <c r="B2729" s="122">
        <v>1</v>
      </c>
      <c r="C2729" s="122" t="s">
        <v>2198</v>
      </c>
      <c r="D2729" s="122" t="s">
        <v>2120</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2008</v>
      </c>
      <c r="B2730" s="122">
        <v>1</v>
      </c>
      <c r="C2730" s="122" t="s">
        <v>2198</v>
      </c>
      <c r="D2730" s="122" t="s">
        <v>2121</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2008</v>
      </c>
      <c r="B2731" s="122">
        <v>1</v>
      </c>
      <c r="C2731" s="122" t="s">
        <v>2198</v>
      </c>
      <c r="D2731" s="122" t="s">
        <v>2122</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2008</v>
      </c>
      <c r="B2732" s="122">
        <v>1</v>
      </c>
      <c r="C2732" s="122" t="s">
        <v>2198</v>
      </c>
      <c r="D2732" s="122" t="s">
        <v>2144</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2008</v>
      </c>
      <c r="B2733" s="122">
        <v>1</v>
      </c>
      <c r="C2733" s="122" t="s">
        <v>2198</v>
      </c>
      <c r="D2733" s="122" t="s">
        <v>2123</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2008</v>
      </c>
      <c r="B2734" s="122">
        <v>1</v>
      </c>
      <c r="C2734" s="122" t="s">
        <v>2198</v>
      </c>
      <c r="D2734" s="122" t="s">
        <v>2124</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2008</v>
      </c>
      <c r="B2735" s="122">
        <v>1</v>
      </c>
      <c r="C2735" s="122" t="s">
        <v>2198</v>
      </c>
      <c r="D2735" s="122" t="s">
        <v>2125</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2008</v>
      </c>
      <c r="B2736" s="122">
        <v>1</v>
      </c>
      <c r="C2736" s="122" t="s">
        <v>2198</v>
      </c>
      <c r="D2736" s="122" t="s">
        <v>2126</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2008</v>
      </c>
      <c r="B2737" s="122">
        <v>1</v>
      </c>
      <c r="C2737" s="122" t="s">
        <v>2198</v>
      </c>
      <c r="D2737" s="122" t="s">
        <v>2127</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2008</v>
      </c>
      <c r="B2738" s="122">
        <v>1</v>
      </c>
      <c r="C2738" s="122" t="s">
        <v>2198</v>
      </c>
      <c r="D2738" s="122" t="s">
        <v>2145</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2008</v>
      </c>
      <c r="B2739" s="122">
        <v>1</v>
      </c>
      <c r="C2739" s="122" t="s">
        <v>2198</v>
      </c>
      <c r="D2739" s="122" t="s">
        <v>2128</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2008</v>
      </c>
      <c r="B2740" s="122">
        <v>1</v>
      </c>
      <c r="C2740" s="122" t="s">
        <v>2198</v>
      </c>
      <c r="D2740" s="122" t="s">
        <v>2129</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2008</v>
      </c>
      <c r="B2741" s="122">
        <v>1</v>
      </c>
      <c r="C2741" s="122" t="s">
        <v>2198</v>
      </c>
      <c r="D2741" s="122" t="s">
        <v>2146</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2008</v>
      </c>
      <c r="B2742" s="122">
        <v>1</v>
      </c>
      <c r="C2742" s="122" t="s">
        <v>2198</v>
      </c>
      <c r="D2742" s="122" t="s">
        <v>2130</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2008</v>
      </c>
      <c r="B2743" s="122">
        <v>1</v>
      </c>
      <c r="C2743" s="122" t="s">
        <v>2198</v>
      </c>
      <c r="D2743" s="122" t="s">
        <v>2131</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2008</v>
      </c>
      <c r="B2744" s="122">
        <v>1</v>
      </c>
      <c r="C2744" s="122" t="s">
        <v>2198</v>
      </c>
      <c r="D2744" s="122" t="s">
        <v>2132</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2008</v>
      </c>
      <c r="B2745" s="122">
        <v>1</v>
      </c>
      <c r="C2745" s="122" t="s">
        <v>2198</v>
      </c>
      <c r="D2745" s="122" t="s">
        <v>2133</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2008</v>
      </c>
      <c r="B2746" s="122">
        <v>1</v>
      </c>
      <c r="C2746" s="122" t="s">
        <v>2198</v>
      </c>
      <c r="D2746" s="122" t="s">
        <v>2134</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2001</v>
      </c>
      <c r="B2747" s="122">
        <v>1</v>
      </c>
      <c r="C2747" s="122" t="s">
        <v>2199</v>
      </c>
      <c r="D2747" s="122" t="s">
        <v>2086</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2001</v>
      </c>
      <c r="B2748" s="122">
        <v>1</v>
      </c>
      <c r="C2748" s="122" t="s">
        <v>2199</v>
      </c>
      <c r="D2748" s="122" t="s">
        <v>2087</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2001</v>
      </c>
      <c r="B2749" s="122">
        <v>1</v>
      </c>
      <c r="C2749" s="122" t="s">
        <v>2199</v>
      </c>
      <c r="D2749" s="122" t="s">
        <v>2088</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2001</v>
      </c>
      <c r="B2750" s="122">
        <v>1</v>
      </c>
      <c r="C2750" s="122" t="s">
        <v>2199</v>
      </c>
      <c r="D2750" s="122" t="s">
        <v>2141</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2001</v>
      </c>
      <c r="B2751" s="122">
        <v>1</v>
      </c>
      <c r="C2751" s="122" t="s">
        <v>2199</v>
      </c>
      <c r="D2751" s="122" t="s">
        <v>2089</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2001</v>
      </c>
      <c r="B2752" s="122">
        <v>1</v>
      </c>
      <c r="C2752" s="122" t="s">
        <v>2199</v>
      </c>
      <c r="D2752" s="122" t="s">
        <v>2090</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2001</v>
      </c>
      <c r="B2753" s="122">
        <v>1</v>
      </c>
      <c r="C2753" s="122" t="s">
        <v>2199</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2001</v>
      </c>
      <c r="B2754" s="122">
        <v>1</v>
      </c>
      <c r="C2754" s="122" t="s">
        <v>2199</v>
      </c>
      <c r="D2754" s="122" t="s">
        <v>2091</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2001</v>
      </c>
      <c r="B2755" s="122">
        <v>1</v>
      </c>
      <c r="C2755" s="122" t="s">
        <v>2199</v>
      </c>
      <c r="D2755" s="122" t="s">
        <v>2092</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2001</v>
      </c>
      <c r="B2756" s="122">
        <v>1</v>
      </c>
      <c r="C2756" s="122" t="s">
        <v>2199</v>
      </c>
      <c r="D2756" s="122" t="s">
        <v>2093</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2001</v>
      </c>
      <c r="B2757" s="122">
        <v>1</v>
      </c>
      <c r="C2757" s="122" t="s">
        <v>2199</v>
      </c>
      <c r="D2757" s="122" t="s">
        <v>2094</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2001</v>
      </c>
      <c r="B2758" s="122">
        <v>1</v>
      </c>
      <c r="C2758" s="122" t="s">
        <v>2199</v>
      </c>
      <c r="D2758" s="122" t="s">
        <v>2095</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2001</v>
      </c>
      <c r="B2759" s="122">
        <v>1</v>
      </c>
      <c r="C2759" s="122" t="s">
        <v>2199</v>
      </c>
      <c r="D2759" s="122" t="s">
        <v>2142</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2001</v>
      </c>
      <c r="B2760" s="122">
        <v>1</v>
      </c>
      <c r="C2760" s="122" t="s">
        <v>2199</v>
      </c>
      <c r="D2760" s="122" t="s">
        <v>2096</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2001</v>
      </c>
      <c r="B2761" s="122">
        <v>1</v>
      </c>
      <c r="C2761" s="122" t="s">
        <v>2199</v>
      </c>
      <c r="D2761" s="122" t="s">
        <v>2097</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2001</v>
      </c>
      <c r="B2762" s="122">
        <v>1</v>
      </c>
      <c r="C2762" s="122" t="s">
        <v>2199</v>
      </c>
      <c r="D2762" s="122" t="s">
        <v>2098</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2001</v>
      </c>
      <c r="B2763" s="122">
        <v>1</v>
      </c>
      <c r="C2763" s="122" t="s">
        <v>2199</v>
      </c>
      <c r="D2763" s="122" t="s">
        <v>2099</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2001</v>
      </c>
      <c r="B2764" s="122">
        <v>1</v>
      </c>
      <c r="C2764" s="122" t="s">
        <v>2199</v>
      </c>
      <c r="D2764" s="122" t="s">
        <v>2100</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2001</v>
      </c>
      <c r="B2765" s="122">
        <v>1</v>
      </c>
      <c r="C2765" s="122" t="s">
        <v>2199</v>
      </c>
      <c r="D2765" s="122" t="s">
        <v>2101</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2001</v>
      </c>
      <c r="B2766" s="122">
        <v>1</v>
      </c>
      <c r="C2766" s="122" t="s">
        <v>2199</v>
      </c>
      <c r="D2766" s="122" t="s">
        <v>2102</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2001</v>
      </c>
      <c r="B2767" s="122">
        <v>1</v>
      </c>
      <c r="C2767" s="122" t="s">
        <v>2199</v>
      </c>
      <c r="D2767" s="122" t="s">
        <v>2103</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2001</v>
      </c>
      <c r="B2768" s="122">
        <v>1</v>
      </c>
      <c r="C2768" s="122" t="s">
        <v>2199</v>
      </c>
      <c r="D2768" s="122" t="s">
        <v>2104</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2001</v>
      </c>
      <c r="B2769" s="122">
        <v>1</v>
      </c>
      <c r="C2769" s="122" t="s">
        <v>2199</v>
      </c>
      <c r="D2769" s="122" t="s">
        <v>2105</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2001</v>
      </c>
      <c r="B2770" s="122">
        <v>1</v>
      </c>
      <c r="C2770" s="122" t="s">
        <v>2199</v>
      </c>
      <c r="D2770" s="122" t="s">
        <v>2106</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2001</v>
      </c>
      <c r="B2771" s="122">
        <v>1</v>
      </c>
      <c r="C2771" s="122" t="s">
        <v>2199</v>
      </c>
      <c r="D2771" s="122" t="s">
        <v>2107</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2001</v>
      </c>
      <c r="B2772" s="122">
        <v>1</v>
      </c>
      <c r="C2772" s="122" t="s">
        <v>2199</v>
      </c>
      <c r="D2772" s="122" t="s">
        <v>2108</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2001</v>
      </c>
      <c r="B2773" s="122">
        <v>1</v>
      </c>
      <c r="C2773" s="122" t="s">
        <v>2199</v>
      </c>
      <c r="D2773" s="122" t="s">
        <v>2109</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2001</v>
      </c>
      <c r="B2774" s="122">
        <v>1</v>
      </c>
      <c r="C2774" s="122" t="s">
        <v>2199</v>
      </c>
      <c r="D2774" s="122" t="s">
        <v>2143</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2001</v>
      </c>
      <c r="B2775" s="122">
        <v>1</v>
      </c>
      <c r="C2775" s="122" t="s">
        <v>2199</v>
      </c>
      <c r="D2775" s="122" t="s">
        <v>2110</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2001</v>
      </c>
      <c r="B2776" s="122">
        <v>1</v>
      </c>
      <c r="C2776" s="122" t="s">
        <v>2199</v>
      </c>
      <c r="D2776" s="122" t="s">
        <v>2111</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2001</v>
      </c>
      <c r="B2777" s="122">
        <v>1</v>
      </c>
      <c r="C2777" s="122" t="s">
        <v>2199</v>
      </c>
      <c r="D2777" s="122" t="s">
        <v>2112</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2001</v>
      </c>
      <c r="B2778" s="122">
        <v>1</v>
      </c>
      <c r="C2778" s="122" t="s">
        <v>2199</v>
      </c>
      <c r="D2778" s="122" t="s">
        <v>2113</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2001</v>
      </c>
      <c r="B2779" s="122">
        <v>1</v>
      </c>
      <c r="C2779" s="122" t="s">
        <v>2199</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2001</v>
      </c>
      <c r="B2780" s="122">
        <v>1</v>
      </c>
      <c r="C2780" s="122" t="s">
        <v>2199</v>
      </c>
      <c r="D2780" s="122" t="s">
        <v>2114</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2001</v>
      </c>
      <c r="B2781" s="122">
        <v>1</v>
      </c>
      <c r="C2781" s="122" t="s">
        <v>2199</v>
      </c>
      <c r="D2781" s="122" t="s">
        <v>2115</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2001</v>
      </c>
      <c r="B2782" s="122">
        <v>1</v>
      </c>
      <c r="C2782" s="122" t="s">
        <v>2199</v>
      </c>
      <c r="D2782" s="122" t="s">
        <v>2116</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2001</v>
      </c>
      <c r="B2783" s="122">
        <v>1</v>
      </c>
      <c r="C2783" s="122" t="s">
        <v>2199</v>
      </c>
      <c r="D2783" s="122" t="s">
        <v>2117</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2001</v>
      </c>
      <c r="B2784" s="122">
        <v>1</v>
      </c>
      <c r="C2784" s="122" t="s">
        <v>2199</v>
      </c>
      <c r="D2784" s="122" t="s">
        <v>2118</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2001</v>
      </c>
      <c r="B2785" s="122">
        <v>1</v>
      </c>
      <c r="C2785" s="122" t="s">
        <v>2199</v>
      </c>
      <c r="D2785" s="122" t="s">
        <v>2119</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2001</v>
      </c>
      <c r="B2786" s="122">
        <v>1</v>
      </c>
      <c r="C2786" s="122" t="s">
        <v>2199</v>
      </c>
      <c r="D2786" s="122" t="s">
        <v>2120</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2001</v>
      </c>
      <c r="B2787" s="122">
        <v>1</v>
      </c>
      <c r="C2787" s="122" t="s">
        <v>2199</v>
      </c>
      <c r="D2787" s="122" t="s">
        <v>2121</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2001</v>
      </c>
      <c r="B2788" s="122">
        <v>1</v>
      </c>
      <c r="C2788" s="122" t="s">
        <v>2199</v>
      </c>
      <c r="D2788" s="122" t="s">
        <v>2122</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2001</v>
      </c>
      <c r="B2789" s="122">
        <v>1</v>
      </c>
      <c r="C2789" s="122" t="s">
        <v>2199</v>
      </c>
      <c r="D2789" s="122" t="s">
        <v>2144</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2001</v>
      </c>
      <c r="B2790" s="122">
        <v>1</v>
      </c>
      <c r="C2790" s="122" t="s">
        <v>2199</v>
      </c>
      <c r="D2790" s="122" t="s">
        <v>2123</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2001</v>
      </c>
      <c r="B2791" s="122">
        <v>1</v>
      </c>
      <c r="C2791" s="122" t="s">
        <v>2199</v>
      </c>
      <c r="D2791" s="122" t="s">
        <v>2124</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2001</v>
      </c>
      <c r="B2792" s="122">
        <v>1</v>
      </c>
      <c r="C2792" s="122" t="s">
        <v>2199</v>
      </c>
      <c r="D2792" s="122" t="s">
        <v>2125</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2001</v>
      </c>
      <c r="B2793" s="122">
        <v>1</v>
      </c>
      <c r="C2793" s="122" t="s">
        <v>2199</v>
      </c>
      <c r="D2793" s="122" t="s">
        <v>2126</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2001</v>
      </c>
      <c r="B2794" s="122">
        <v>1</v>
      </c>
      <c r="C2794" s="122" t="s">
        <v>2199</v>
      </c>
      <c r="D2794" s="122" t="s">
        <v>2127</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2001</v>
      </c>
      <c r="B2795" s="122">
        <v>1</v>
      </c>
      <c r="C2795" s="122" t="s">
        <v>2199</v>
      </c>
      <c r="D2795" s="122" t="s">
        <v>2145</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2001</v>
      </c>
      <c r="B2796" s="122">
        <v>1</v>
      </c>
      <c r="C2796" s="122" t="s">
        <v>2199</v>
      </c>
      <c r="D2796" s="122" t="s">
        <v>2128</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2001</v>
      </c>
      <c r="B2797" s="122">
        <v>1</v>
      </c>
      <c r="C2797" s="122" t="s">
        <v>2199</v>
      </c>
      <c r="D2797" s="122" t="s">
        <v>2129</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2001</v>
      </c>
      <c r="B2798" s="122">
        <v>1</v>
      </c>
      <c r="C2798" s="122" t="s">
        <v>2199</v>
      </c>
      <c r="D2798" s="122" t="s">
        <v>2146</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2001</v>
      </c>
      <c r="B2799" s="122">
        <v>1</v>
      </c>
      <c r="C2799" s="122" t="s">
        <v>2199</v>
      </c>
      <c r="D2799" s="122" t="s">
        <v>2130</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2001</v>
      </c>
      <c r="B2800" s="122">
        <v>1</v>
      </c>
      <c r="C2800" s="122" t="s">
        <v>2199</v>
      </c>
      <c r="D2800" s="122" t="s">
        <v>2131</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2001</v>
      </c>
      <c r="B2801" s="122">
        <v>1</v>
      </c>
      <c r="C2801" s="122" t="s">
        <v>2199</v>
      </c>
      <c r="D2801" s="122" t="s">
        <v>2132</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2001</v>
      </c>
      <c r="B2802" s="122">
        <v>1</v>
      </c>
      <c r="C2802" s="122" t="s">
        <v>2199</v>
      </c>
      <c r="D2802" s="122" t="s">
        <v>2133</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2001</v>
      </c>
      <c r="B2803" s="122">
        <v>1</v>
      </c>
      <c r="C2803" s="122" t="s">
        <v>2199</v>
      </c>
      <c r="D2803" s="122" t="s">
        <v>2134</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2004</v>
      </c>
      <c r="B2804" s="122">
        <v>1</v>
      </c>
      <c r="C2804" s="122" t="s">
        <v>2200</v>
      </c>
      <c r="D2804" s="122" t="s">
        <v>2086</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2004</v>
      </c>
      <c r="B2805" s="122">
        <v>1</v>
      </c>
      <c r="C2805" s="122" t="s">
        <v>2200</v>
      </c>
      <c r="D2805" s="122" t="s">
        <v>2087</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2004</v>
      </c>
      <c r="B2806" s="122">
        <v>1</v>
      </c>
      <c r="C2806" s="122" t="s">
        <v>2200</v>
      </c>
      <c r="D2806" s="122" t="s">
        <v>2088</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2004</v>
      </c>
      <c r="B2807" s="122">
        <v>1</v>
      </c>
      <c r="C2807" s="122" t="s">
        <v>2200</v>
      </c>
      <c r="D2807" s="122" t="s">
        <v>2141</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2004</v>
      </c>
      <c r="B2808" s="122">
        <v>1</v>
      </c>
      <c r="C2808" s="122" t="s">
        <v>2200</v>
      </c>
      <c r="D2808" s="122" t="s">
        <v>2089</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2004</v>
      </c>
      <c r="B2809" s="122">
        <v>1</v>
      </c>
      <c r="C2809" s="122" t="s">
        <v>2200</v>
      </c>
      <c r="D2809" s="122" t="s">
        <v>2090</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2004</v>
      </c>
      <c r="B2810" s="122">
        <v>1</v>
      </c>
      <c r="C2810" s="122" t="s">
        <v>2200</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2004</v>
      </c>
      <c r="B2811" s="122">
        <v>1</v>
      </c>
      <c r="C2811" s="122" t="s">
        <v>2200</v>
      </c>
      <c r="D2811" s="122" t="s">
        <v>2091</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2004</v>
      </c>
      <c r="B2812" s="122">
        <v>1</v>
      </c>
      <c r="C2812" s="122" t="s">
        <v>2200</v>
      </c>
      <c r="D2812" s="122" t="s">
        <v>2092</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2004</v>
      </c>
      <c r="B2813" s="122">
        <v>1</v>
      </c>
      <c r="C2813" s="122" t="s">
        <v>2200</v>
      </c>
      <c r="D2813" s="122" t="s">
        <v>2093</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2004</v>
      </c>
      <c r="B2814" s="122">
        <v>1</v>
      </c>
      <c r="C2814" s="122" t="s">
        <v>2200</v>
      </c>
      <c r="D2814" s="122" t="s">
        <v>2094</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2004</v>
      </c>
      <c r="B2815" s="122">
        <v>1</v>
      </c>
      <c r="C2815" s="122" t="s">
        <v>2200</v>
      </c>
      <c r="D2815" s="122" t="s">
        <v>2095</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2004</v>
      </c>
      <c r="B2816" s="122">
        <v>1</v>
      </c>
      <c r="C2816" s="122" t="s">
        <v>2200</v>
      </c>
      <c r="D2816" s="122" t="s">
        <v>2142</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2004</v>
      </c>
      <c r="B2817" s="122">
        <v>1</v>
      </c>
      <c r="C2817" s="122" t="s">
        <v>2200</v>
      </c>
      <c r="D2817" s="122" t="s">
        <v>2096</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2004</v>
      </c>
      <c r="B2818" s="122">
        <v>1</v>
      </c>
      <c r="C2818" s="122" t="s">
        <v>2200</v>
      </c>
      <c r="D2818" s="122" t="s">
        <v>2097</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2004</v>
      </c>
      <c r="B2819" s="122">
        <v>1</v>
      </c>
      <c r="C2819" s="122" t="s">
        <v>2200</v>
      </c>
      <c r="D2819" s="122" t="s">
        <v>2098</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2004</v>
      </c>
      <c r="B2820" s="122">
        <v>1</v>
      </c>
      <c r="C2820" s="122" t="s">
        <v>2200</v>
      </c>
      <c r="D2820" s="122" t="s">
        <v>2099</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2004</v>
      </c>
      <c r="B2821" s="122">
        <v>1</v>
      </c>
      <c r="C2821" s="122" t="s">
        <v>2200</v>
      </c>
      <c r="D2821" s="122" t="s">
        <v>2100</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2004</v>
      </c>
      <c r="B2822" s="122">
        <v>1</v>
      </c>
      <c r="C2822" s="122" t="s">
        <v>2200</v>
      </c>
      <c r="D2822" s="122" t="s">
        <v>2101</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2004</v>
      </c>
      <c r="B2823" s="122">
        <v>1</v>
      </c>
      <c r="C2823" s="122" t="s">
        <v>2200</v>
      </c>
      <c r="D2823" s="122" t="s">
        <v>2102</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2004</v>
      </c>
      <c r="B2824" s="122">
        <v>1</v>
      </c>
      <c r="C2824" s="122" t="s">
        <v>2200</v>
      </c>
      <c r="D2824" s="122" t="s">
        <v>2103</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2004</v>
      </c>
      <c r="B2825" s="122">
        <v>1</v>
      </c>
      <c r="C2825" s="122" t="s">
        <v>2200</v>
      </c>
      <c r="D2825" s="122" t="s">
        <v>2104</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2004</v>
      </c>
      <c r="B2826" s="122">
        <v>1</v>
      </c>
      <c r="C2826" s="122" t="s">
        <v>2200</v>
      </c>
      <c r="D2826" s="122" t="s">
        <v>2105</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2004</v>
      </c>
      <c r="B2827" s="122">
        <v>1</v>
      </c>
      <c r="C2827" s="122" t="s">
        <v>2200</v>
      </c>
      <c r="D2827" s="122" t="s">
        <v>2106</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2004</v>
      </c>
      <c r="B2828" s="122">
        <v>1</v>
      </c>
      <c r="C2828" s="122" t="s">
        <v>2200</v>
      </c>
      <c r="D2828" s="122" t="s">
        <v>2107</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2004</v>
      </c>
      <c r="B2829" s="122">
        <v>1</v>
      </c>
      <c r="C2829" s="122" t="s">
        <v>2200</v>
      </c>
      <c r="D2829" s="122" t="s">
        <v>2108</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2004</v>
      </c>
      <c r="B2830" s="122">
        <v>1</v>
      </c>
      <c r="C2830" s="122" t="s">
        <v>2200</v>
      </c>
      <c r="D2830" s="122" t="s">
        <v>2109</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2004</v>
      </c>
      <c r="B2831" s="122">
        <v>1</v>
      </c>
      <c r="C2831" s="122" t="s">
        <v>2200</v>
      </c>
      <c r="D2831" s="122" t="s">
        <v>2143</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2004</v>
      </c>
      <c r="B2832" s="122">
        <v>1</v>
      </c>
      <c r="C2832" s="122" t="s">
        <v>2200</v>
      </c>
      <c r="D2832" s="122" t="s">
        <v>2110</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2004</v>
      </c>
      <c r="B2833" s="122">
        <v>1</v>
      </c>
      <c r="C2833" s="122" t="s">
        <v>2200</v>
      </c>
      <c r="D2833" s="122" t="s">
        <v>2111</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2004</v>
      </c>
      <c r="B2834" s="122">
        <v>1</v>
      </c>
      <c r="C2834" s="122" t="s">
        <v>2200</v>
      </c>
      <c r="D2834" s="122" t="s">
        <v>2112</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2004</v>
      </c>
      <c r="B2835" s="122">
        <v>1</v>
      </c>
      <c r="C2835" s="122" t="s">
        <v>2200</v>
      </c>
      <c r="D2835" s="122" t="s">
        <v>2113</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2004</v>
      </c>
      <c r="B2836" s="122">
        <v>1</v>
      </c>
      <c r="C2836" s="122" t="s">
        <v>2200</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2004</v>
      </c>
      <c r="B2837" s="122">
        <v>1</v>
      </c>
      <c r="C2837" s="122" t="s">
        <v>2200</v>
      </c>
      <c r="D2837" s="122" t="s">
        <v>2114</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2004</v>
      </c>
      <c r="B2838" s="122">
        <v>1</v>
      </c>
      <c r="C2838" s="122" t="s">
        <v>2200</v>
      </c>
      <c r="D2838" s="122" t="s">
        <v>2115</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2004</v>
      </c>
      <c r="B2839" s="122">
        <v>1</v>
      </c>
      <c r="C2839" s="122" t="s">
        <v>2200</v>
      </c>
      <c r="D2839" s="122" t="s">
        <v>2116</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2004</v>
      </c>
      <c r="B2840" s="122">
        <v>1</v>
      </c>
      <c r="C2840" s="122" t="s">
        <v>2200</v>
      </c>
      <c r="D2840" s="122" t="s">
        <v>2117</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2004</v>
      </c>
      <c r="B2841" s="122">
        <v>1</v>
      </c>
      <c r="C2841" s="122" t="s">
        <v>2200</v>
      </c>
      <c r="D2841" s="122" t="s">
        <v>2118</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2004</v>
      </c>
      <c r="B2842" s="122">
        <v>1</v>
      </c>
      <c r="C2842" s="122" t="s">
        <v>2200</v>
      </c>
      <c r="D2842" s="122" t="s">
        <v>2119</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2004</v>
      </c>
      <c r="B2843" s="122">
        <v>1</v>
      </c>
      <c r="C2843" s="122" t="s">
        <v>2200</v>
      </c>
      <c r="D2843" s="122" t="s">
        <v>2120</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2004</v>
      </c>
      <c r="B2844" s="122">
        <v>1</v>
      </c>
      <c r="C2844" s="122" t="s">
        <v>2200</v>
      </c>
      <c r="D2844" s="122" t="s">
        <v>2121</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2004</v>
      </c>
      <c r="B2845" s="122">
        <v>1</v>
      </c>
      <c r="C2845" s="122" t="s">
        <v>2200</v>
      </c>
      <c r="D2845" s="122" t="s">
        <v>2122</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2004</v>
      </c>
      <c r="B2846" s="122">
        <v>1</v>
      </c>
      <c r="C2846" s="122" t="s">
        <v>2200</v>
      </c>
      <c r="D2846" s="122" t="s">
        <v>2144</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2004</v>
      </c>
      <c r="B2847" s="122">
        <v>1</v>
      </c>
      <c r="C2847" s="122" t="s">
        <v>2200</v>
      </c>
      <c r="D2847" s="122" t="s">
        <v>2123</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2004</v>
      </c>
      <c r="B2848" s="122">
        <v>1</v>
      </c>
      <c r="C2848" s="122" t="s">
        <v>2200</v>
      </c>
      <c r="D2848" s="122" t="s">
        <v>2124</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2004</v>
      </c>
      <c r="B2849" s="122">
        <v>1</v>
      </c>
      <c r="C2849" s="122" t="s">
        <v>2200</v>
      </c>
      <c r="D2849" s="122" t="s">
        <v>2125</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2004</v>
      </c>
      <c r="B2850" s="122">
        <v>1</v>
      </c>
      <c r="C2850" s="122" t="s">
        <v>2200</v>
      </c>
      <c r="D2850" s="122" t="s">
        <v>2126</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2004</v>
      </c>
      <c r="B2851" s="122">
        <v>1</v>
      </c>
      <c r="C2851" s="122" t="s">
        <v>2200</v>
      </c>
      <c r="D2851" s="122" t="s">
        <v>2127</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2004</v>
      </c>
      <c r="B2852" s="122">
        <v>1</v>
      </c>
      <c r="C2852" s="122" t="s">
        <v>2200</v>
      </c>
      <c r="D2852" s="122" t="s">
        <v>2145</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2004</v>
      </c>
      <c r="B2853" s="122">
        <v>1</v>
      </c>
      <c r="C2853" s="122" t="s">
        <v>2200</v>
      </c>
      <c r="D2853" s="122" t="s">
        <v>2128</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2004</v>
      </c>
      <c r="B2854" s="122">
        <v>1</v>
      </c>
      <c r="C2854" s="122" t="s">
        <v>2200</v>
      </c>
      <c r="D2854" s="122" t="s">
        <v>2129</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2004</v>
      </c>
      <c r="B2855" s="122">
        <v>1</v>
      </c>
      <c r="C2855" s="122" t="s">
        <v>2200</v>
      </c>
      <c r="D2855" s="122" t="s">
        <v>2146</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2004</v>
      </c>
      <c r="B2856" s="122">
        <v>1</v>
      </c>
      <c r="C2856" s="122" t="s">
        <v>2200</v>
      </c>
      <c r="D2856" s="122" t="s">
        <v>2130</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2004</v>
      </c>
      <c r="B2857" s="122">
        <v>1</v>
      </c>
      <c r="C2857" s="122" t="s">
        <v>2200</v>
      </c>
      <c r="D2857" s="122" t="s">
        <v>2131</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2004</v>
      </c>
      <c r="B2858" s="122">
        <v>1</v>
      </c>
      <c r="C2858" s="122" t="s">
        <v>2200</v>
      </c>
      <c r="D2858" s="122" t="s">
        <v>2132</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2004</v>
      </c>
      <c r="B2859" s="122">
        <v>1</v>
      </c>
      <c r="C2859" s="122" t="s">
        <v>2200</v>
      </c>
      <c r="D2859" s="122" t="s">
        <v>2133</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2004</v>
      </c>
      <c r="B2860" s="122">
        <v>1</v>
      </c>
      <c r="C2860" s="122" t="s">
        <v>2200</v>
      </c>
      <c r="D2860" s="122" t="s">
        <v>2134</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2002</v>
      </c>
      <c r="B2861" s="122">
        <v>1</v>
      </c>
      <c r="C2861" s="122" t="s">
        <v>2201</v>
      </c>
      <c r="D2861" s="122" t="s">
        <v>2086</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2002</v>
      </c>
      <c r="B2862" s="122">
        <v>1</v>
      </c>
      <c r="C2862" s="122" t="s">
        <v>2201</v>
      </c>
      <c r="D2862" s="122" t="s">
        <v>2087</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2002</v>
      </c>
      <c r="B2863" s="122">
        <v>1</v>
      </c>
      <c r="C2863" s="122" t="s">
        <v>2201</v>
      </c>
      <c r="D2863" s="122" t="s">
        <v>2088</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2002</v>
      </c>
      <c r="B2864" s="122">
        <v>1</v>
      </c>
      <c r="C2864" s="122" t="s">
        <v>2201</v>
      </c>
      <c r="D2864" s="122" t="s">
        <v>2141</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2002</v>
      </c>
      <c r="B2865" s="122">
        <v>1</v>
      </c>
      <c r="C2865" s="122" t="s">
        <v>2201</v>
      </c>
      <c r="D2865" s="122" t="s">
        <v>2089</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2002</v>
      </c>
      <c r="B2866" s="122">
        <v>1</v>
      </c>
      <c r="C2866" s="122" t="s">
        <v>2201</v>
      </c>
      <c r="D2866" s="122" t="s">
        <v>2090</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2002</v>
      </c>
      <c r="B2867" s="122">
        <v>1</v>
      </c>
      <c r="C2867" s="122" t="s">
        <v>2201</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2002</v>
      </c>
      <c r="B2868" s="122">
        <v>1</v>
      </c>
      <c r="C2868" s="122" t="s">
        <v>2201</v>
      </c>
      <c r="D2868" s="122" t="s">
        <v>2091</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2002</v>
      </c>
      <c r="B2869" s="122">
        <v>1</v>
      </c>
      <c r="C2869" s="122" t="s">
        <v>2201</v>
      </c>
      <c r="D2869" s="122" t="s">
        <v>2092</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2002</v>
      </c>
      <c r="B2870" s="122">
        <v>1</v>
      </c>
      <c r="C2870" s="122" t="s">
        <v>2201</v>
      </c>
      <c r="D2870" s="122" t="s">
        <v>2093</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2002</v>
      </c>
      <c r="B2871" s="122">
        <v>1</v>
      </c>
      <c r="C2871" s="122" t="s">
        <v>2201</v>
      </c>
      <c r="D2871" s="122" t="s">
        <v>2094</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2002</v>
      </c>
      <c r="B2872" s="122">
        <v>1</v>
      </c>
      <c r="C2872" s="122" t="s">
        <v>2201</v>
      </c>
      <c r="D2872" s="122" t="s">
        <v>2095</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2002</v>
      </c>
      <c r="B2873" s="122">
        <v>1</v>
      </c>
      <c r="C2873" s="122" t="s">
        <v>2201</v>
      </c>
      <c r="D2873" s="122" t="s">
        <v>2142</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2002</v>
      </c>
      <c r="B2874" s="122">
        <v>1</v>
      </c>
      <c r="C2874" s="122" t="s">
        <v>2201</v>
      </c>
      <c r="D2874" s="122" t="s">
        <v>2096</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2002</v>
      </c>
      <c r="B2875" s="122">
        <v>1</v>
      </c>
      <c r="C2875" s="122" t="s">
        <v>2201</v>
      </c>
      <c r="D2875" s="122" t="s">
        <v>2097</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2002</v>
      </c>
      <c r="B2876" s="122">
        <v>1</v>
      </c>
      <c r="C2876" s="122" t="s">
        <v>2201</v>
      </c>
      <c r="D2876" s="122" t="s">
        <v>2098</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2002</v>
      </c>
      <c r="B2877" s="122">
        <v>1</v>
      </c>
      <c r="C2877" s="122" t="s">
        <v>2201</v>
      </c>
      <c r="D2877" s="122" t="s">
        <v>2099</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2002</v>
      </c>
      <c r="B2878" s="122">
        <v>1</v>
      </c>
      <c r="C2878" s="122" t="s">
        <v>2201</v>
      </c>
      <c r="D2878" s="122" t="s">
        <v>2100</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2002</v>
      </c>
      <c r="B2879" s="122">
        <v>1</v>
      </c>
      <c r="C2879" s="122" t="s">
        <v>2201</v>
      </c>
      <c r="D2879" s="122" t="s">
        <v>2101</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2002</v>
      </c>
      <c r="B2880" s="122">
        <v>1</v>
      </c>
      <c r="C2880" s="122" t="s">
        <v>2201</v>
      </c>
      <c r="D2880" s="122" t="s">
        <v>2102</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2002</v>
      </c>
      <c r="B2881" s="122">
        <v>1</v>
      </c>
      <c r="C2881" s="122" t="s">
        <v>2201</v>
      </c>
      <c r="D2881" s="122" t="s">
        <v>2103</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2002</v>
      </c>
      <c r="B2882" s="122">
        <v>1</v>
      </c>
      <c r="C2882" s="122" t="s">
        <v>2201</v>
      </c>
      <c r="D2882" s="122" t="s">
        <v>2104</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2002</v>
      </c>
      <c r="B2883" s="122">
        <v>1</v>
      </c>
      <c r="C2883" s="122" t="s">
        <v>2201</v>
      </c>
      <c r="D2883" s="122" t="s">
        <v>2105</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2002</v>
      </c>
      <c r="B2884" s="122">
        <v>1</v>
      </c>
      <c r="C2884" s="122" t="s">
        <v>2201</v>
      </c>
      <c r="D2884" s="122" t="s">
        <v>2106</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2002</v>
      </c>
      <c r="B2885" s="122">
        <v>1</v>
      </c>
      <c r="C2885" s="122" t="s">
        <v>2201</v>
      </c>
      <c r="D2885" s="122" t="s">
        <v>2107</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2002</v>
      </c>
      <c r="B2886" s="122">
        <v>1</v>
      </c>
      <c r="C2886" s="122" t="s">
        <v>2201</v>
      </c>
      <c r="D2886" s="122" t="s">
        <v>2108</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2002</v>
      </c>
      <c r="B2887" s="122">
        <v>1</v>
      </c>
      <c r="C2887" s="122" t="s">
        <v>2201</v>
      </c>
      <c r="D2887" s="122" t="s">
        <v>2109</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2002</v>
      </c>
      <c r="B2888" s="122">
        <v>1</v>
      </c>
      <c r="C2888" s="122" t="s">
        <v>2201</v>
      </c>
      <c r="D2888" s="122" t="s">
        <v>2143</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2002</v>
      </c>
      <c r="B2889" s="122">
        <v>1</v>
      </c>
      <c r="C2889" s="122" t="s">
        <v>2201</v>
      </c>
      <c r="D2889" s="122" t="s">
        <v>2110</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2002</v>
      </c>
      <c r="B2890" s="122">
        <v>1</v>
      </c>
      <c r="C2890" s="122" t="s">
        <v>2201</v>
      </c>
      <c r="D2890" s="122" t="s">
        <v>2111</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2002</v>
      </c>
      <c r="B2891" s="122">
        <v>1</v>
      </c>
      <c r="C2891" s="122" t="s">
        <v>2201</v>
      </c>
      <c r="D2891" s="122" t="s">
        <v>2112</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2002</v>
      </c>
      <c r="B2892" s="122">
        <v>1</v>
      </c>
      <c r="C2892" s="122" t="s">
        <v>2201</v>
      </c>
      <c r="D2892" s="122" t="s">
        <v>2113</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2002</v>
      </c>
      <c r="B2893" s="122">
        <v>1</v>
      </c>
      <c r="C2893" s="122" t="s">
        <v>2201</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2002</v>
      </c>
      <c r="B2894" s="122">
        <v>1</v>
      </c>
      <c r="C2894" s="122" t="s">
        <v>2201</v>
      </c>
      <c r="D2894" s="122" t="s">
        <v>2114</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2002</v>
      </c>
      <c r="B2895" s="122">
        <v>1</v>
      </c>
      <c r="C2895" s="122" t="s">
        <v>2201</v>
      </c>
      <c r="D2895" s="122" t="s">
        <v>2115</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2002</v>
      </c>
      <c r="B2896" s="122">
        <v>1</v>
      </c>
      <c r="C2896" s="122" t="s">
        <v>2201</v>
      </c>
      <c r="D2896" s="122" t="s">
        <v>2116</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2002</v>
      </c>
      <c r="B2897" s="122">
        <v>1</v>
      </c>
      <c r="C2897" s="122" t="s">
        <v>2201</v>
      </c>
      <c r="D2897" s="122" t="s">
        <v>2117</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2002</v>
      </c>
      <c r="B2898" s="122">
        <v>1</v>
      </c>
      <c r="C2898" s="122" t="s">
        <v>2201</v>
      </c>
      <c r="D2898" s="122" t="s">
        <v>2118</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2002</v>
      </c>
      <c r="B2899" s="122">
        <v>1</v>
      </c>
      <c r="C2899" s="122" t="s">
        <v>2201</v>
      </c>
      <c r="D2899" s="122" t="s">
        <v>2119</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2002</v>
      </c>
      <c r="B2900" s="122">
        <v>1</v>
      </c>
      <c r="C2900" s="122" t="s">
        <v>2201</v>
      </c>
      <c r="D2900" s="122" t="s">
        <v>2120</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2002</v>
      </c>
      <c r="B2901" s="122">
        <v>1</v>
      </c>
      <c r="C2901" s="122" t="s">
        <v>2201</v>
      </c>
      <c r="D2901" s="122" t="s">
        <v>2121</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2002</v>
      </c>
      <c r="B2902" s="122">
        <v>1</v>
      </c>
      <c r="C2902" s="122" t="s">
        <v>2201</v>
      </c>
      <c r="D2902" s="122" t="s">
        <v>2122</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2002</v>
      </c>
      <c r="B2903" s="122">
        <v>1</v>
      </c>
      <c r="C2903" s="122" t="s">
        <v>2201</v>
      </c>
      <c r="D2903" s="122" t="s">
        <v>2144</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2002</v>
      </c>
      <c r="B2904" s="122">
        <v>1</v>
      </c>
      <c r="C2904" s="122" t="s">
        <v>2201</v>
      </c>
      <c r="D2904" s="122" t="s">
        <v>2123</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2002</v>
      </c>
      <c r="B2905" s="122">
        <v>1</v>
      </c>
      <c r="C2905" s="122" t="s">
        <v>2201</v>
      </c>
      <c r="D2905" s="122" t="s">
        <v>2124</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2002</v>
      </c>
      <c r="B2906" s="122">
        <v>1</v>
      </c>
      <c r="C2906" s="122" t="s">
        <v>2201</v>
      </c>
      <c r="D2906" s="122" t="s">
        <v>2125</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2002</v>
      </c>
      <c r="B2907" s="122">
        <v>1</v>
      </c>
      <c r="C2907" s="122" t="s">
        <v>2201</v>
      </c>
      <c r="D2907" s="122" t="s">
        <v>2126</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2002</v>
      </c>
      <c r="B2908" s="122">
        <v>1</v>
      </c>
      <c r="C2908" s="122" t="s">
        <v>2201</v>
      </c>
      <c r="D2908" s="122" t="s">
        <v>2127</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2002</v>
      </c>
      <c r="B2909" s="122">
        <v>1</v>
      </c>
      <c r="C2909" s="122" t="s">
        <v>2201</v>
      </c>
      <c r="D2909" s="122" t="s">
        <v>2145</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2002</v>
      </c>
      <c r="B2910" s="122">
        <v>1</v>
      </c>
      <c r="C2910" s="122" t="s">
        <v>2201</v>
      </c>
      <c r="D2910" s="122" t="s">
        <v>2128</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2002</v>
      </c>
      <c r="B2911" s="122">
        <v>1</v>
      </c>
      <c r="C2911" s="122" t="s">
        <v>2201</v>
      </c>
      <c r="D2911" s="122" t="s">
        <v>2129</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2002</v>
      </c>
      <c r="B2912" s="122">
        <v>1</v>
      </c>
      <c r="C2912" s="122" t="s">
        <v>2201</v>
      </c>
      <c r="D2912" s="122" t="s">
        <v>2146</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2002</v>
      </c>
      <c r="B2913" s="122">
        <v>1</v>
      </c>
      <c r="C2913" s="122" t="s">
        <v>2201</v>
      </c>
      <c r="D2913" s="122" t="s">
        <v>2130</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2002</v>
      </c>
      <c r="B2914" s="122">
        <v>1</v>
      </c>
      <c r="C2914" s="122" t="s">
        <v>2201</v>
      </c>
      <c r="D2914" s="122" t="s">
        <v>2131</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2002</v>
      </c>
      <c r="B2915" s="122">
        <v>1</v>
      </c>
      <c r="C2915" s="122" t="s">
        <v>2201</v>
      </c>
      <c r="D2915" s="122" t="s">
        <v>2132</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2002</v>
      </c>
      <c r="B2916" s="122">
        <v>1</v>
      </c>
      <c r="C2916" s="122" t="s">
        <v>2201</v>
      </c>
      <c r="D2916" s="122" t="s">
        <v>2133</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2002</v>
      </c>
      <c r="B2917" s="122">
        <v>1</v>
      </c>
      <c r="C2917" s="122" t="s">
        <v>2201</v>
      </c>
      <c r="D2917" s="122" t="s">
        <v>2134</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2003</v>
      </c>
      <c r="B2918" s="122">
        <v>1</v>
      </c>
      <c r="C2918" s="122" t="s">
        <v>2202</v>
      </c>
      <c r="D2918" s="122" t="s">
        <v>2086</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2003</v>
      </c>
      <c r="B2919" s="122">
        <v>1</v>
      </c>
      <c r="C2919" s="122" t="s">
        <v>2202</v>
      </c>
      <c r="D2919" s="122" t="s">
        <v>2087</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2003</v>
      </c>
      <c r="B2920" s="122">
        <v>1</v>
      </c>
      <c r="C2920" s="122" t="s">
        <v>2202</v>
      </c>
      <c r="D2920" s="122" t="s">
        <v>2088</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2003</v>
      </c>
      <c r="B2921" s="122">
        <v>1</v>
      </c>
      <c r="C2921" s="122" t="s">
        <v>2202</v>
      </c>
      <c r="D2921" s="122" t="s">
        <v>2141</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2003</v>
      </c>
      <c r="B2922" s="122">
        <v>1</v>
      </c>
      <c r="C2922" s="122" t="s">
        <v>2202</v>
      </c>
      <c r="D2922" s="122" t="s">
        <v>2089</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2003</v>
      </c>
      <c r="B2923" s="122">
        <v>1</v>
      </c>
      <c r="C2923" s="122" t="s">
        <v>2202</v>
      </c>
      <c r="D2923" s="122" t="s">
        <v>2090</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2003</v>
      </c>
      <c r="B2924" s="122">
        <v>1</v>
      </c>
      <c r="C2924" s="122" t="s">
        <v>2202</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2003</v>
      </c>
      <c r="B2925" s="122">
        <v>1</v>
      </c>
      <c r="C2925" s="122" t="s">
        <v>2202</v>
      </c>
      <c r="D2925" s="122" t="s">
        <v>2091</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2003</v>
      </c>
      <c r="B2926" s="122">
        <v>1</v>
      </c>
      <c r="C2926" s="122" t="s">
        <v>2202</v>
      </c>
      <c r="D2926" s="122" t="s">
        <v>2092</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2003</v>
      </c>
      <c r="B2927" s="122">
        <v>1</v>
      </c>
      <c r="C2927" s="122" t="s">
        <v>2202</v>
      </c>
      <c r="D2927" s="122" t="s">
        <v>2093</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2003</v>
      </c>
      <c r="B2928" s="122">
        <v>1</v>
      </c>
      <c r="C2928" s="122" t="s">
        <v>2202</v>
      </c>
      <c r="D2928" s="122" t="s">
        <v>2094</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2003</v>
      </c>
      <c r="B2929" s="122">
        <v>1</v>
      </c>
      <c r="C2929" s="122" t="s">
        <v>2202</v>
      </c>
      <c r="D2929" s="122" t="s">
        <v>2095</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2003</v>
      </c>
      <c r="B2930" s="122">
        <v>1</v>
      </c>
      <c r="C2930" s="122" t="s">
        <v>2202</v>
      </c>
      <c r="D2930" s="122" t="s">
        <v>2142</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2003</v>
      </c>
      <c r="B2931" s="122">
        <v>1</v>
      </c>
      <c r="C2931" s="122" t="s">
        <v>2202</v>
      </c>
      <c r="D2931" s="122" t="s">
        <v>2096</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2003</v>
      </c>
      <c r="B2932" s="122">
        <v>1</v>
      </c>
      <c r="C2932" s="122" t="s">
        <v>2202</v>
      </c>
      <c r="D2932" s="122" t="s">
        <v>2097</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2003</v>
      </c>
      <c r="B2933" s="122">
        <v>1</v>
      </c>
      <c r="C2933" s="122" t="s">
        <v>2202</v>
      </c>
      <c r="D2933" s="122" t="s">
        <v>2098</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2003</v>
      </c>
      <c r="B2934" s="122">
        <v>1</v>
      </c>
      <c r="C2934" s="122" t="s">
        <v>2202</v>
      </c>
      <c r="D2934" s="122" t="s">
        <v>2099</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2003</v>
      </c>
      <c r="B2935" s="122">
        <v>1</v>
      </c>
      <c r="C2935" s="122" t="s">
        <v>2202</v>
      </c>
      <c r="D2935" s="122" t="s">
        <v>2100</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2003</v>
      </c>
      <c r="B2936" s="122">
        <v>1</v>
      </c>
      <c r="C2936" s="122" t="s">
        <v>2202</v>
      </c>
      <c r="D2936" s="122" t="s">
        <v>2101</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2003</v>
      </c>
      <c r="B2937" s="122">
        <v>1</v>
      </c>
      <c r="C2937" s="122" t="s">
        <v>2202</v>
      </c>
      <c r="D2937" s="122" t="s">
        <v>2102</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2003</v>
      </c>
      <c r="B2938" s="122">
        <v>1</v>
      </c>
      <c r="C2938" s="122" t="s">
        <v>2202</v>
      </c>
      <c r="D2938" s="122" t="s">
        <v>2103</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2003</v>
      </c>
      <c r="B2939" s="122">
        <v>1</v>
      </c>
      <c r="C2939" s="122" t="s">
        <v>2202</v>
      </c>
      <c r="D2939" s="122" t="s">
        <v>2104</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2003</v>
      </c>
      <c r="B2940" s="122">
        <v>1</v>
      </c>
      <c r="C2940" s="122" t="s">
        <v>2202</v>
      </c>
      <c r="D2940" s="122" t="s">
        <v>2105</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2003</v>
      </c>
      <c r="B2941" s="122">
        <v>1</v>
      </c>
      <c r="C2941" s="122" t="s">
        <v>2202</v>
      </c>
      <c r="D2941" s="122" t="s">
        <v>2106</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2003</v>
      </c>
      <c r="B2942" s="122">
        <v>1</v>
      </c>
      <c r="C2942" s="122" t="s">
        <v>2202</v>
      </c>
      <c r="D2942" s="122" t="s">
        <v>2107</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2003</v>
      </c>
      <c r="B2943" s="122">
        <v>1</v>
      </c>
      <c r="C2943" s="122" t="s">
        <v>2202</v>
      </c>
      <c r="D2943" s="122" t="s">
        <v>2108</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2003</v>
      </c>
      <c r="B2944" s="122">
        <v>1</v>
      </c>
      <c r="C2944" s="122" t="s">
        <v>2202</v>
      </c>
      <c r="D2944" s="122" t="s">
        <v>2109</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2003</v>
      </c>
      <c r="B2945" s="122">
        <v>1</v>
      </c>
      <c r="C2945" s="122" t="s">
        <v>2202</v>
      </c>
      <c r="D2945" s="122" t="s">
        <v>2143</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2003</v>
      </c>
      <c r="B2946" s="122">
        <v>1</v>
      </c>
      <c r="C2946" s="122" t="s">
        <v>2202</v>
      </c>
      <c r="D2946" s="122" t="s">
        <v>2110</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2003</v>
      </c>
      <c r="B2947" s="122">
        <v>1</v>
      </c>
      <c r="C2947" s="122" t="s">
        <v>2202</v>
      </c>
      <c r="D2947" s="122" t="s">
        <v>2111</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2003</v>
      </c>
      <c r="B2948" s="122">
        <v>1</v>
      </c>
      <c r="C2948" s="122" t="s">
        <v>2202</v>
      </c>
      <c r="D2948" s="122" t="s">
        <v>2112</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2003</v>
      </c>
      <c r="B2949" s="122">
        <v>1</v>
      </c>
      <c r="C2949" s="122" t="s">
        <v>2202</v>
      </c>
      <c r="D2949" s="122" t="s">
        <v>2113</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2003</v>
      </c>
      <c r="B2950" s="122">
        <v>1</v>
      </c>
      <c r="C2950" s="122" t="s">
        <v>2202</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2003</v>
      </c>
      <c r="B2951" s="122">
        <v>1</v>
      </c>
      <c r="C2951" s="122" t="s">
        <v>2202</v>
      </c>
      <c r="D2951" s="122" t="s">
        <v>2114</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2003</v>
      </c>
      <c r="B2952" s="122">
        <v>1</v>
      </c>
      <c r="C2952" s="122" t="s">
        <v>2202</v>
      </c>
      <c r="D2952" s="122" t="s">
        <v>2115</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2003</v>
      </c>
      <c r="B2953" s="122">
        <v>1</v>
      </c>
      <c r="C2953" s="122" t="s">
        <v>2202</v>
      </c>
      <c r="D2953" s="122" t="s">
        <v>2116</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2003</v>
      </c>
      <c r="B2954" s="122">
        <v>1</v>
      </c>
      <c r="C2954" s="122" t="s">
        <v>2202</v>
      </c>
      <c r="D2954" s="122" t="s">
        <v>2117</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2003</v>
      </c>
      <c r="B2955" s="122">
        <v>1</v>
      </c>
      <c r="C2955" s="122" t="s">
        <v>2202</v>
      </c>
      <c r="D2955" s="122" t="s">
        <v>2118</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2003</v>
      </c>
      <c r="B2956" s="122">
        <v>1</v>
      </c>
      <c r="C2956" s="122" t="s">
        <v>2202</v>
      </c>
      <c r="D2956" s="122" t="s">
        <v>2119</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2003</v>
      </c>
      <c r="B2957" s="122">
        <v>1</v>
      </c>
      <c r="C2957" s="122" t="s">
        <v>2202</v>
      </c>
      <c r="D2957" s="122" t="s">
        <v>2120</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2003</v>
      </c>
      <c r="B2958" s="122">
        <v>1</v>
      </c>
      <c r="C2958" s="122" t="s">
        <v>2202</v>
      </c>
      <c r="D2958" s="122" t="s">
        <v>2121</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2003</v>
      </c>
      <c r="B2959" s="122">
        <v>1</v>
      </c>
      <c r="C2959" s="122" t="s">
        <v>2202</v>
      </c>
      <c r="D2959" s="122" t="s">
        <v>2122</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2003</v>
      </c>
      <c r="B2960" s="122">
        <v>1</v>
      </c>
      <c r="C2960" s="122" t="s">
        <v>2202</v>
      </c>
      <c r="D2960" s="122" t="s">
        <v>2144</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2003</v>
      </c>
      <c r="B2961" s="122">
        <v>1</v>
      </c>
      <c r="C2961" s="122" t="s">
        <v>2202</v>
      </c>
      <c r="D2961" s="122" t="s">
        <v>2123</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2003</v>
      </c>
      <c r="B2962" s="122">
        <v>1</v>
      </c>
      <c r="C2962" s="122" t="s">
        <v>2202</v>
      </c>
      <c r="D2962" s="122" t="s">
        <v>2124</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2003</v>
      </c>
      <c r="B2963" s="122">
        <v>1</v>
      </c>
      <c r="C2963" s="122" t="s">
        <v>2202</v>
      </c>
      <c r="D2963" s="122" t="s">
        <v>2125</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2003</v>
      </c>
      <c r="B2964" s="122">
        <v>1</v>
      </c>
      <c r="C2964" s="122" t="s">
        <v>2202</v>
      </c>
      <c r="D2964" s="122" t="s">
        <v>2126</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2003</v>
      </c>
      <c r="B2965" s="122">
        <v>1</v>
      </c>
      <c r="C2965" s="122" t="s">
        <v>2202</v>
      </c>
      <c r="D2965" s="122" t="s">
        <v>2127</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2003</v>
      </c>
      <c r="B2966" s="122">
        <v>1</v>
      </c>
      <c r="C2966" s="122" t="s">
        <v>2202</v>
      </c>
      <c r="D2966" s="122" t="s">
        <v>2145</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2003</v>
      </c>
      <c r="B2967" s="122">
        <v>1</v>
      </c>
      <c r="C2967" s="122" t="s">
        <v>2202</v>
      </c>
      <c r="D2967" s="122" t="s">
        <v>2128</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2003</v>
      </c>
      <c r="B2968" s="122">
        <v>1</v>
      </c>
      <c r="C2968" s="122" t="s">
        <v>2202</v>
      </c>
      <c r="D2968" s="122" t="s">
        <v>2129</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2003</v>
      </c>
      <c r="B2969" s="122">
        <v>1</v>
      </c>
      <c r="C2969" s="122" t="s">
        <v>2202</v>
      </c>
      <c r="D2969" s="122" t="s">
        <v>2146</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2003</v>
      </c>
      <c r="B2970" s="122">
        <v>1</v>
      </c>
      <c r="C2970" s="122" t="s">
        <v>2202</v>
      </c>
      <c r="D2970" s="122" t="s">
        <v>2130</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2003</v>
      </c>
      <c r="B2971" s="122">
        <v>1</v>
      </c>
      <c r="C2971" s="122" t="s">
        <v>2202</v>
      </c>
      <c r="D2971" s="122" t="s">
        <v>2131</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2003</v>
      </c>
      <c r="B2972" s="122">
        <v>1</v>
      </c>
      <c r="C2972" s="122" t="s">
        <v>2202</v>
      </c>
      <c r="D2972" s="122" t="s">
        <v>2132</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2003</v>
      </c>
      <c r="B2973" s="122">
        <v>1</v>
      </c>
      <c r="C2973" s="122" t="s">
        <v>2202</v>
      </c>
      <c r="D2973" s="122" t="s">
        <v>2133</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2003</v>
      </c>
      <c r="B2974" s="122">
        <v>1</v>
      </c>
      <c r="C2974" s="122" t="s">
        <v>2202</v>
      </c>
      <c r="D2974" s="122" t="s">
        <v>2134</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2012</v>
      </c>
      <c r="B2975" s="122">
        <v>1</v>
      </c>
      <c r="C2975" s="122" t="s">
        <v>2203</v>
      </c>
      <c r="D2975" s="122" t="s">
        <v>2086</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2012</v>
      </c>
      <c r="B2976" s="122">
        <v>1</v>
      </c>
      <c r="C2976" s="122" t="s">
        <v>2203</v>
      </c>
      <c r="D2976" s="122" t="s">
        <v>2087</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2012</v>
      </c>
      <c r="B2977" s="122">
        <v>1</v>
      </c>
      <c r="C2977" s="122" t="s">
        <v>2203</v>
      </c>
      <c r="D2977" s="122" t="s">
        <v>2088</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2012</v>
      </c>
      <c r="B2978" s="122">
        <v>1</v>
      </c>
      <c r="C2978" s="122" t="s">
        <v>2203</v>
      </c>
      <c r="D2978" s="122" t="s">
        <v>2141</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2012</v>
      </c>
      <c r="B2979" s="122">
        <v>1</v>
      </c>
      <c r="C2979" s="122" t="s">
        <v>2203</v>
      </c>
      <c r="D2979" s="122" t="s">
        <v>2089</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2012</v>
      </c>
      <c r="B2980" s="122">
        <v>1</v>
      </c>
      <c r="C2980" s="122" t="s">
        <v>2203</v>
      </c>
      <c r="D2980" s="122" t="s">
        <v>2090</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2012</v>
      </c>
      <c r="B2981" s="122">
        <v>1</v>
      </c>
      <c r="C2981" s="122" t="s">
        <v>2203</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2012</v>
      </c>
      <c r="B2982" s="122">
        <v>1</v>
      </c>
      <c r="C2982" s="122" t="s">
        <v>2203</v>
      </c>
      <c r="D2982" s="122" t="s">
        <v>2091</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2012</v>
      </c>
      <c r="B2983" s="122">
        <v>1</v>
      </c>
      <c r="C2983" s="122" t="s">
        <v>2203</v>
      </c>
      <c r="D2983" s="122" t="s">
        <v>2092</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2012</v>
      </c>
      <c r="B2984" s="122">
        <v>1</v>
      </c>
      <c r="C2984" s="122" t="s">
        <v>2203</v>
      </c>
      <c r="D2984" s="122" t="s">
        <v>2093</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2012</v>
      </c>
      <c r="B2985" s="122">
        <v>1</v>
      </c>
      <c r="C2985" s="122" t="s">
        <v>2203</v>
      </c>
      <c r="D2985" s="122" t="s">
        <v>2094</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2012</v>
      </c>
      <c r="B2986" s="122">
        <v>1</v>
      </c>
      <c r="C2986" s="122" t="s">
        <v>2203</v>
      </c>
      <c r="D2986" s="122" t="s">
        <v>2176</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2012</v>
      </c>
      <c r="B2987" s="122">
        <v>1</v>
      </c>
      <c r="C2987" s="122" t="s">
        <v>2203</v>
      </c>
      <c r="D2987" s="122" t="s">
        <v>2095</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2012</v>
      </c>
      <c r="B2988" s="122">
        <v>1</v>
      </c>
      <c r="C2988" s="122" t="s">
        <v>2203</v>
      </c>
      <c r="D2988" s="122" t="s">
        <v>2142</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2012</v>
      </c>
      <c r="B2989" s="122">
        <v>1</v>
      </c>
      <c r="C2989" s="122" t="s">
        <v>2203</v>
      </c>
      <c r="D2989" s="122" t="s">
        <v>2096</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2012</v>
      </c>
      <c r="B2990" s="122">
        <v>1</v>
      </c>
      <c r="C2990" s="122" t="s">
        <v>2203</v>
      </c>
      <c r="D2990" s="122" t="s">
        <v>2097</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2012</v>
      </c>
      <c r="B2991" s="122">
        <v>1</v>
      </c>
      <c r="C2991" s="122" t="s">
        <v>2203</v>
      </c>
      <c r="D2991" s="122" t="s">
        <v>2098</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2012</v>
      </c>
      <c r="B2992" s="122">
        <v>1</v>
      </c>
      <c r="C2992" s="122" t="s">
        <v>2203</v>
      </c>
      <c r="D2992" s="122" t="s">
        <v>2099</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2012</v>
      </c>
      <c r="B2993" s="122">
        <v>1</v>
      </c>
      <c r="C2993" s="122" t="s">
        <v>2203</v>
      </c>
      <c r="D2993" s="122" t="s">
        <v>2100</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2012</v>
      </c>
      <c r="B2994" s="122">
        <v>1</v>
      </c>
      <c r="C2994" s="122" t="s">
        <v>2203</v>
      </c>
      <c r="D2994" s="122" t="s">
        <v>2101</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2012</v>
      </c>
      <c r="B2995" s="122">
        <v>1</v>
      </c>
      <c r="C2995" s="122" t="s">
        <v>2203</v>
      </c>
      <c r="D2995" s="122" t="s">
        <v>2102</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2012</v>
      </c>
      <c r="B2996" s="122">
        <v>1</v>
      </c>
      <c r="C2996" s="122" t="s">
        <v>2203</v>
      </c>
      <c r="D2996" s="122" t="s">
        <v>2103</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2012</v>
      </c>
      <c r="B2997" s="122">
        <v>1</v>
      </c>
      <c r="C2997" s="122" t="s">
        <v>2203</v>
      </c>
      <c r="D2997" s="122" t="s">
        <v>2104</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2012</v>
      </c>
      <c r="B2998" s="122">
        <v>1</v>
      </c>
      <c r="C2998" s="122" t="s">
        <v>2203</v>
      </c>
      <c r="D2998" s="122" t="s">
        <v>2105</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2012</v>
      </c>
      <c r="B2999" s="122">
        <v>1</v>
      </c>
      <c r="C2999" s="122" t="s">
        <v>2203</v>
      </c>
      <c r="D2999" s="122" t="s">
        <v>2106</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2012</v>
      </c>
      <c r="B3000" s="122">
        <v>1</v>
      </c>
      <c r="C3000" s="122" t="s">
        <v>2203</v>
      </c>
      <c r="D3000" s="122" t="s">
        <v>2177</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2012</v>
      </c>
      <c r="B3001" s="122">
        <v>1</v>
      </c>
      <c r="C3001" s="122" t="s">
        <v>2203</v>
      </c>
      <c r="D3001" s="122" t="s">
        <v>2107</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2012</v>
      </c>
      <c r="B3002" s="122">
        <v>1</v>
      </c>
      <c r="C3002" s="122" t="s">
        <v>2203</v>
      </c>
      <c r="D3002" s="122" t="s">
        <v>2108</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2012</v>
      </c>
      <c r="B3003" s="122">
        <v>1</v>
      </c>
      <c r="C3003" s="122" t="s">
        <v>2203</v>
      </c>
      <c r="D3003" s="122" t="s">
        <v>2109</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2012</v>
      </c>
      <c r="B3004" s="122">
        <v>1</v>
      </c>
      <c r="C3004" s="122" t="s">
        <v>2203</v>
      </c>
      <c r="D3004" s="122" t="s">
        <v>2143</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2012</v>
      </c>
      <c r="B3005" s="122">
        <v>1</v>
      </c>
      <c r="C3005" s="122" t="s">
        <v>2203</v>
      </c>
      <c r="D3005" s="122" t="s">
        <v>2110</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2012</v>
      </c>
      <c r="B3006" s="122">
        <v>1</v>
      </c>
      <c r="C3006" s="122" t="s">
        <v>2203</v>
      </c>
      <c r="D3006" s="122" t="s">
        <v>2111</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2012</v>
      </c>
      <c r="B3007" s="122">
        <v>1</v>
      </c>
      <c r="C3007" s="122" t="s">
        <v>2203</v>
      </c>
      <c r="D3007" s="122" t="s">
        <v>2112</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2012</v>
      </c>
      <c r="B3008" s="122">
        <v>1</v>
      </c>
      <c r="C3008" s="122" t="s">
        <v>2203</v>
      </c>
      <c r="D3008" s="122" t="s">
        <v>2113</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2012</v>
      </c>
      <c r="B3009" s="122">
        <v>1</v>
      </c>
      <c r="C3009" s="122" t="s">
        <v>2203</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2012</v>
      </c>
      <c r="B3010" s="122">
        <v>1</v>
      </c>
      <c r="C3010" s="122" t="s">
        <v>2203</v>
      </c>
      <c r="D3010" s="122" t="s">
        <v>2114</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2012</v>
      </c>
      <c r="B3011" s="122">
        <v>1</v>
      </c>
      <c r="C3011" s="122" t="s">
        <v>2203</v>
      </c>
      <c r="D3011" s="122" t="s">
        <v>2115</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2012</v>
      </c>
      <c r="B3012" s="122">
        <v>1</v>
      </c>
      <c r="C3012" s="122" t="s">
        <v>2203</v>
      </c>
      <c r="D3012" s="122" t="s">
        <v>2116</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2012</v>
      </c>
      <c r="B3013" s="122">
        <v>1</v>
      </c>
      <c r="C3013" s="122" t="s">
        <v>2203</v>
      </c>
      <c r="D3013" s="122" t="s">
        <v>2117</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2012</v>
      </c>
      <c r="B3014" s="122">
        <v>1</v>
      </c>
      <c r="C3014" s="122" t="s">
        <v>2203</v>
      </c>
      <c r="D3014" s="122" t="s">
        <v>2118</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2012</v>
      </c>
      <c r="B3015" s="122">
        <v>1</v>
      </c>
      <c r="C3015" s="122" t="s">
        <v>2203</v>
      </c>
      <c r="D3015" s="122" t="s">
        <v>2119</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2012</v>
      </c>
      <c r="B3016" s="122">
        <v>1</v>
      </c>
      <c r="C3016" s="122" t="s">
        <v>2203</v>
      </c>
      <c r="D3016" s="122" t="s">
        <v>2120</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2012</v>
      </c>
      <c r="B3017" s="122">
        <v>1</v>
      </c>
      <c r="C3017" s="122" t="s">
        <v>2203</v>
      </c>
      <c r="D3017" s="122" t="s">
        <v>2121</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2012</v>
      </c>
      <c r="B3018" s="122">
        <v>1</v>
      </c>
      <c r="C3018" s="122" t="s">
        <v>2203</v>
      </c>
      <c r="D3018" s="122" t="s">
        <v>2122</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2012</v>
      </c>
      <c r="B3019" s="122">
        <v>1</v>
      </c>
      <c r="C3019" s="122" t="s">
        <v>2203</v>
      </c>
      <c r="D3019" s="122" t="s">
        <v>2144</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2012</v>
      </c>
      <c r="B3020" s="122">
        <v>1</v>
      </c>
      <c r="C3020" s="122" t="s">
        <v>2203</v>
      </c>
      <c r="D3020" s="122" t="s">
        <v>2178</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2012</v>
      </c>
      <c r="B3021" s="122">
        <v>1</v>
      </c>
      <c r="C3021" s="122" t="s">
        <v>2203</v>
      </c>
      <c r="D3021" s="122" t="s">
        <v>2123</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2012</v>
      </c>
      <c r="B3022" s="122">
        <v>1</v>
      </c>
      <c r="C3022" s="122" t="s">
        <v>2203</v>
      </c>
      <c r="D3022" s="122" t="s">
        <v>2124</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2012</v>
      </c>
      <c r="B3023" s="122">
        <v>1</v>
      </c>
      <c r="C3023" s="122" t="s">
        <v>2203</v>
      </c>
      <c r="D3023" s="122" t="s">
        <v>2125</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2012</v>
      </c>
      <c r="B3024" s="122">
        <v>1</v>
      </c>
      <c r="C3024" s="122" t="s">
        <v>2203</v>
      </c>
      <c r="D3024" s="122" t="s">
        <v>2126</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2012</v>
      </c>
      <c r="B3025" s="122">
        <v>1</v>
      </c>
      <c r="C3025" s="122" t="s">
        <v>2203</v>
      </c>
      <c r="D3025" s="122" t="s">
        <v>2127</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2012</v>
      </c>
      <c r="B3026" s="122">
        <v>1</v>
      </c>
      <c r="C3026" s="122" t="s">
        <v>2203</v>
      </c>
      <c r="D3026" s="122" t="s">
        <v>2128</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2012</v>
      </c>
      <c r="B3027" s="122">
        <v>1</v>
      </c>
      <c r="C3027" s="122" t="s">
        <v>2203</v>
      </c>
      <c r="D3027" s="122" t="s">
        <v>2129</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2012</v>
      </c>
      <c r="B3028" s="122">
        <v>1</v>
      </c>
      <c r="C3028" s="122" t="s">
        <v>2203</v>
      </c>
      <c r="D3028" s="122" t="s">
        <v>2146</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2012</v>
      </c>
      <c r="B3029" s="122">
        <v>1</v>
      </c>
      <c r="C3029" s="122" t="s">
        <v>2203</v>
      </c>
      <c r="D3029" s="122" t="s">
        <v>2130</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2012</v>
      </c>
      <c r="B3030" s="122">
        <v>1</v>
      </c>
      <c r="C3030" s="122" t="s">
        <v>2203</v>
      </c>
      <c r="D3030" s="122" t="s">
        <v>2131</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2012</v>
      </c>
      <c r="B3031" s="122">
        <v>1</v>
      </c>
      <c r="C3031" s="122" t="s">
        <v>2203</v>
      </c>
      <c r="D3031" s="122" t="s">
        <v>2132</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2012</v>
      </c>
      <c r="B3032" s="122">
        <v>1</v>
      </c>
      <c r="C3032" s="122" t="s">
        <v>2203</v>
      </c>
      <c r="D3032" s="122" t="s">
        <v>2133</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2012</v>
      </c>
      <c r="B3033" s="122">
        <v>1</v>
      </c>
      <c r="C3033" s="122" t="s">
        <v>2203</v>
      </c>
      <c r="D3033" s="122" t="s">
        <v>2134</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2013</v>
      </c>
      <c r="B3034" s="122">
        <v>1</v>
      </c>
      <c r="C3034" s="122" t="s">
        <v>2204</v>
      </c>
      <c r="D3034" s="122" t="s">
        <v>2086</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2013</v>
      </c>
      <c r="B3035" s="122">
        <v>1</v>
      </c>
      <c r="C3035" s="122" t="s">
        <v>2204</v>
      </c>
      <c r="D3035" s="122" t="s">
        <v>2087</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2013</v>
      </c>
      <c r="B3036" s="122">
        <v>1</v>
      </c>
      <c r="C3036" s="122" t="s">
        <v>2204</v>
      </c>
      <c r="D3036" s="122" t="s">
        <v>2088</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2013</v>
      </c>
      <c r="B3037" s="122">
        <v>1</v>
      </c>
      <c r="C3037" s="122" t="s">
        <v>2204</v>
      </c>
      <c r="D3037" s="122" t="s">
        <v>2089</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2013</v>
      </c>
      <c r="B3038" s="122">
        <v>1</v>
      </c>
      <c r="C3038" s="122" t="s">
        <v>2204</v>
      </c>
      <c r="D3038" s="122" t="s">
        <v>2090</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2013</v>
      </c>
      <c r="B3039" s="122">
        <v>1</v>
      </c>
      <c r="C3039" s="122" t="s">
        <v>2204</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2013</v>
      </c>
      <c r="B3040" s="122">
        <v>1</v>
      </c>
      <c r="C3040" s="122" t="s">
        <v>2204</v>
      </c>
      <c r="D3040" s="122" t="s">
        <v>2091</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2013</v>
      </c>
      <c r="B3041" s="122">
        <v>1</v>
      </c>
      <c r="C3041" s="122" t="s">
        <v>2204</v>
      </c>
      <c r="D3041" s="122" t="s">
        <v>2092</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2013</v>
      </c>
      <c r="B3042" s="122">
        <v>1</v>
      </c>
      <c r="C3042" s="122" t="s">
        <v>2204</v>
      </c>
      <c r="D3042" s="122" t="s">
        <v>2093</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2013</v>
      </c>
      <c r="B3043" s="122">
        <v>1</v>
      </c>
      <c r="C3043" s="122" t="s">
        <v>2204</v>
      </c>
      <c r="D3043" s="122" t="s">
        <v>2094</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2013</v>
      </c>
      <c r="B3044" s="122">
        <v>1</v>
      </c>
      <c r="C3044" s="122" t="s">
        <v>2204</v>
      </c>
      <c r="D3044" s="122" t="s">
        <v>2095</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2013</v>
      </c>
      <c r="B3045" s="122">
        <v>1</v>
      </c>
      <c r="C3045" s="122" t="s">
        <v>2204</v>
      </c>
      <c r="D3045" s="122" t="s">
        <v>2096</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2013</v>
      </c>
      <c r="B3046" s="122">
        <v>1</v>
      </c>
      <c r="C3046" s="122" t="s">
        <v>2204</v>
      </c>
      <c r="D3046" s="122" t="s">
        <v>2097</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2013</v>
      </c>
      <c r="B3047" s="122">
        <v>1</v>
      </c>
      <c r="C3047" s="122" t="s">
        <v>2204</v>
      </c>
      <c r="D3047" s="122" t="s">
        <v>2098</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2013</v>
      </c>
      <c r="B3048" s="122">
        <v>1</v>
      </c>
      <c r="C3048" s="122" t="s">
        <v>2204</v>
      </c>
      <c r="D3048" s="122" t="s">
        <v>2099</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2013</v>
      </c>
      <c r="B3049" s="122">
        <v>1</v>
      </c>
      <c r="C3049" s="122" t="s">
        <v>2204</v>
      </c>
      <c r="D3049" s="122" t="s">
        <v>2100</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2013</v>
      </c>
      <c r="B3050" s="122">
        <v>1</v>
      </c>
      <c r="C3050" s="122" t="s">
        <v>2204</v>
      </c>
      <c r="D3050" s="122" t="s">
        <v>2101</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2013</v>
      </c>
      <c r="B3051" s="122">
        <v>1</v>
      </c>
      <c r="C3051" s="122" t="s">
        <v>2204</v>
      </c>
      <c r="D3051" s="122" t="s">
        <v>2102</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2013</v>
      </c>
      <c r="B3052" s="122">
        <v>1</v>
      </c>
      <c r="C3052" s="122" t="s">
        <v>2204</v>
      </c>
      <c r="D3052" s="122" t="s">
        <v>2103</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2013</v>
      </c>
      <c r="B3053" s="122">
        <v>1</v>
      </c>
      <c r="C3053" s="122" t="s">
        <v>2204</v>
      </c>
      <c r="D3053" s="122" t="s">
        <v>2104</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2013</v>
      </c>
      <c r="B3054" s="122">
        <v>1</v>
      </c>
      <c r="C3054" s="122" t="s">
        <v>2204</v>
      </c>
      <c r="D3054" s="122" t="s">
        <v>2105</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2013</v>
      </c>
      <c r="B3055" s="122">
        <v>1</v>
      </c>
      <c r="C3055" s="122" t="s">
        <v>2204</v>
      </c>
      <c r="D3055" s="122" t="s">
        <v>2106</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2013</v>
      </c>
      <c r="B3056" s="122">
        <v>1</v>
      </c>
      <c r="C3056" s="122" t="s">
        <v>2204</v>
      </c>
      <c r="D3056" s="122" t="s">
        <v>2107</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2013</v>
      </c>
      <c r="B3057" s="122">
        <v>1</v>
      </c>
      <c r="C3057" s="122" t="s">
        <v>2204</v>
      </c>
      <c r="D3057" s="122" t="s">
        <v>2108</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2013</v>
      </c>
      <c r="B3058" s="122">
        <v>1</v>
      </c>
      <c r="C3058" s="122" t="s">
        <v>2204</v>
      </c>
      <c r="D3058" s="122" t="s">
        <v>2109</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2013</v>
      </c>
      <c r="B3059" s="122">
        <v>1</v>
      </c>
      <c r="C3059" s="122" t="s">
        <v>2204</v>
      </c>
      <c r="D3059" s="122" t="s">
        <v>2110</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2013</v>
      </c>
      <c r="B3060" s="122">
        <v>1</v>
      </c>
      <c r="C3060" s="122" t="s">
        <v>2204</v>
      </c>
      <c r="D3060" s="122" t="s">
        <v>2111</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2013</v>
      </c>
      <c r="B3061" s="122">
        <v>1</v>
      </c>
      <c r="C3061" s="122" t="s">
        <v>2204</v>
      </c>
      <c r="D3061" s="122" t="s">
        <v>2112</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2013</v>
      </c>
      <c r="B3062" s="122">
        <v>1</v>
      </c>
      <c r="C3062" s="122" t="s">
        <v>2204</v>
      </c>
      <c r="D3062" s="122" t="s">
        <v>2113</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2013</v>
      </c>
      <c r="B3063" s="122">
        <v>1</v>
      </c>
      <c r="C3063" s="122" t="s">
        <v>2204</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2013</v>
      </c>
      <c r="B3064" s="122">
        <v>1</v>
      </c>
      <c r="C3064" s="122" t="s">
        <v>2204</v>
      </c>
      <c r="D3064" s="122" t="s">
        <v>2114</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2013</v>
      </c>
      <c r="B3065" s="122">
        <v>1</v>
      </c>
      <c r="C3065" s="122" t="s">
        <v>2204</v>
      </c>
      <c r="D3065" s="122" t="s">
        <v>2115</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2013</v>
      </c>
      <c r="B3066" s="122">
        <v>1</v>
      </c>
      <c r="C3066" s="122" t="s">
        <v>2204</v>
      </c>
      <c r="D3066" s="122" t="s">
        <v>2116</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2013</v>
      </c>
      <c r="B3067" s="122">
        <v>1</v>
      </c>
      <c r="C3067" s="122" t="s">
        <v>2204</v>
      </c>
      <c r="D3067" s="122" t="s">
        <v>2117</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2013</v>
      </c>
      <c r="B3068" s="122">
        <v>1</v>
      </c>
      <c r="C3068" s="122" t="s">
        <v>2204</v>
      </c>
      <c r="D3068" s="122" t="s">
        <v>2118</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2013</v>
      </c>
      <c r="B3069" s="122">
        <v>1</v>
      </c>
      <c r="C3069" s="122" t="s">
        <v>2204</v>
      </c>
      <c r="D3069" s="122" t="s">
        <v>2119</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2013</v>
      </c>
      <c r="B3070" s="122">
        <v>1</v>
      </c>
      <c r="C3070" s="122" t="s">
        <v>2204</v>
      </c>
      <c r="D3070" s="122" t="s">
        <v>2120</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2013</v>
      </c>
      <c r="B3071" s="122">
        <v>1</v>
      </c>
      <c r="C3071" s="122" t="s">
        <v>2204</v>
      </c>
      <c r="D3071" s="122" t="s">
        <v>2121</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2013</v>
      </c>
      <c r="B3072" s="122">
        <v>1</v>
      </c>
      <c r="C3072" s="122" t="s">
        <v>2204</v>
      </c>
      <c r="D3072" s="122" t="s">
        <v>2122</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2013</v>
      </c>
      <c r="B3073" s="122">
        <v>1</v>
      </c>
      <c r="C3073" s="122" t="s">
        <v>2204</v>
      </c>
      <c r="D3073" s="122" t="s">
        <v>2123</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2013</v>
      </c>
      <c r="B3074" s="122">
        <v>1</v>
      </c>
      <c r="C3074" s="122" t="s">
        <v>2204</v>
      </c>
      <c r="D3074" s="122" t="s">
        <v>2124</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2013</v>
      </c>
      <c r="B3075" s="122">
        <v>1</v>
      </c>
      <c r="C3075" s="122" t="s">
        <v>2204</v>
      </c>
      <c r="D3075" s="122" t="s">
        <v>2125</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2013</v>
      </c>
      <c r="B3076" s="122">
        <v>1</v>
      </c>
      <c r="C3076" s="122" t="s">
        <v>2204</v>
      </c>
      <c r="D3076" s="122" t="s">
        <v>2126</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2013</v>
      </c>
      <c r="B3077" s="122">
        <v>1</v>
      </c>
      <c r="C3077" s="122" t="s">
        <v>2204</v>
      </c>
      <c r="D3077" s="122" t="s">
        <v>2127</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2013</v>
      </c>
      <c r="B3078" s="122">
        <v>1</v>
      </c>
      <c r="C3078" s="122" t="s">
        <v>2204</v>
      </c>
      <c r="D3078" s="122" t="s">
        <v>2128</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2013</v>
      </c>
      <c r="B3079" s="122">
        <v>1</v>
      </c>
      <c r="C3079" s="122" t="s">
        <v>2204</v>
      </c>
      <c r="D3079" s="122" t="s">
        <v>2129</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2013</v>
      </c>
      <c r="B3080" s="122">
        <v>1</v>
      </c>
      <c r="C3080" s="122" t="s">
        <v>2204</v>
      </c>
      <c r="D3080" s="122" t="s">
        <v>2130</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2013</v>
      </c>
      <c r="B3081" s="122">
        <v>1</v>
      </c>
      <c r="C3081" s="122" t="s">
        <v>2204</v>
      </c>
      <c r="D3081" s="122" t="s">
        <v>2131</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2013</v>
      </c>
      <c r="B3082" s="122">
        <v>1</v>
      </c>
      <c r="C3082" s="122" t="s">
        <v>2204</v>
      </c>
      <c r="D3082" s="122" t="s">
        <v>2132</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2013</v>
      </c>
      <c r="B3083" s="122">
        <v>1</v>
      </c>
      <c r="C3083" s="122" t="s">
        <v>2204</v>
      </c>
      <c r="D3083" s="122" t="s">
        <v>2133</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2013</v>
      </c>
      <c r="B3084" s="122">
        <v>1</v>
      </c>
      <c r="C3084" s="122" t="s">
        <v>2204</v>
      </c>
      <c r="D3084" s="122" t="s">
        <v>2134</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2205</v>
      </c>
      <c r="B3085" s="122">
        <v>1</v>
      </c>
      <c r="C3085" s="122" t="s">
        <v>2206</v>
      </c>
      <c r="D3085" s="122" t="s">
        <v>2086</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2205</v>
      </c>
      <c r="B3086" s="122">
        <v>1</v>
      </c>
      <c r="C3086" s="122" t="s">
        <v>2206</v>
      </c>
      <c r="D3086" s="122" t="s">
        <v>2087</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2205</v>
      </c>
      <c r="B3087" s="122">
        <v>1</v>
      </c>
      <c r="C3087" s="122" t="s">
        <v>2206</v>
      </c>
      <c r="D3087" s="122" t="s">
        <v>2088</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2205</v>
      </c>
      <c r="B3088" s="122">
        <v>1</v>
      </c>
      <c r="C3088" s="122" t="s">
        <v>2206</v>
      </c>
      <c r="D3088" s="122" t="s">
        <v>2089</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2205</v>
      </c>
      <c r="B3089" s="122">
        <v>1</v>
      </c>
      <c r="C3089" s="122" t="s">
        <v>2206</v>
      </c>
      <c r="D3089" s="122" t="s">
        <v>2090</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2205</v>
      </c>
      <c r="B3090" s="122">
        <v>1</v>
      </c>
      <c r="C3090" s="122" t="s">
        <v>2206</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2205</v>
      </c>
      <c r="B3091" s="122">
        <v>1</v>
      </c>
      <c r="C3091" s="122" t="s">
        <v>2206</v>
      </c>
      <c r="D3091" s="122" t="s">
        <v>2091</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2205</v>
      </c>
      <c r="B3092" s="122">
        <v>1</v>
      </c>
      <c r="C3092" s="122" t="s">
        <v>2206</v>
      </c>
      <c r="D3092" s="122" t="s">
        <v>2092</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2205</v>
      </c>
      <c r="B3093" s="122">
        <v>1</v>
      </c>
      <c r="C3093" s="122" t="s">
        <v>2206</v>
      </c>
      <c r="D3093" s="122" t="s">
        <v>2093</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2205</v>
      </c>
      <c r="B3094" s="122">
        <v>1</v>
      </c>
      <c r="C3094" s="122" t="s">
        <v>2206</v>
      </c>
      <c r="D3094" s="122" t="s">
        <v>2094</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2205</v>
      </c>
      <c r="B3095" s="122">
        <v>1</v>
      </c>
      <c r="C3095" s="122" t="s">
        <v>2206</v>
      </c>
      <c r="D3095" s="122" t="s">
        <v>2095</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2205</v>
      </c>
      <c r="B3096" s="122">
        <v>1</v>
      </c>
      <c r="C3096" s="122" t="s">
        <v>2206</v>
      </c>
      <c r="D3096" s="122" t="s">
        <v>2096</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2205</v>
      </c>
      <c r="B3097" s="122">
        <v>1</v>
      </c>
      <c r="C3097" s="122" t="s">
        <v>2206</v>
      </c>
      <c r="D3097" s="122" t="s">
        <v>2097</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2205</v>
      </c>
      <c r="B3098" s="122">
        <v>1</v>
      </c>
      <c r="C3098" s="122" t="s">
        <v>2206</v>
      </c>
      <c r="D3098" s="122" t="s">
        <v>2098</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2205</v>
      </c>
      <c r="B3099" s="122">
        <v>1</v>
      </c>
      <c r="C3099" s="122" t="s">
        <v>2206</v>
      </c>
      <c r="D3099" s="122" t="s">
        <v>2099</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2205</v>
      </c>
      <c r="B3100" s="122">
        <v>1</v>
      </c>
      <c r="C3100" s="122" t="s">
        <v>2206</v>
      </c>
      <c r="D3100" s="122" t="s">
        <v>2100</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2205</v>
      </c>
      <c r="B3101" s="122">
        <v>1</v>
      </c>
      <c r="C3101" s="122" t="s">
        <v>2206</v>
      </c>
      <c r="D3101" s="122" t="s">
        <v>2101</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2205</v>
      </c>
      <c r="B3102" s="122">
        <v>1</v>
      </c>
      <c r="C3102" s="122" t="s">
        <v>2206</v>
      </c>
      <c r="D3102" s="122" t="s">
        <v>2102</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2205</v>
      </c>
      <c r="B3103" s="122">
        <v>1</v>
      </c>
      <c r="C3103" s="122" t="s">
        <v>2206</v>
      </c>
      <c r="D3103" s="122" t="s">
        <v>2103</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2205</v>
      </c>
      <c r="B3104" s="122">
        <v>1</v>
      </c>
      <c r="C3104" s="122" t="s">
        <v>2206</v>
      </c>
      <c r="D3104" s="122" t="s">
        <v>2104</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2205</v>
      </c>
      <c r="B3105" s="122">
        <v>1</v>
      </c>
      <c r="C3105" s="122" t="s">
        <v>2206</v>
      </c>
      <c r="D3105" s="122" t="s">
        <v>2105</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2205</v>
      </c>
      <c r="B3106" s="122">
        <v>1</v>
      </c>
      <c r="C3106" s="122" t="s">
        <v>2206</v>
      </c>
      <c r="D3106" s="122" t="s">
        <v>2106</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2205</v>
      </c>
      <c r="B3107" s="122">
        <v>1</v>
      </c>
      <c r="C3107" s="122" t="s">
        <v>2206</v>
      </c>
      <c r="D3107" s="122" t="s">
        <v>2107</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2205</v>
      </c>
      <c r="B3108" s="122">
        <v>1</v>
      </c>
      <c r="C3108" s="122" t="s">
        <v>2206</v>
      </c>
      <c r="D3108" s="122" t="s">
        <v>2108</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2205</v>
      </c>
      <c r="B3109" s="122">
        <v>1</v>
      </c>
      <c r="C3109" s="122" t="s">
        <v>2206</v>
      </c>
      <c r="D3109" s="122" t="s">
        <v>2109</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2205</v>
      </c>
      <c r="B3110" s="122">
        <v>1</v>
      </c>
      <c r="C3110" s="122" t="s">
        <v>2206</v>
      </c>
      <c r="D3110" s="122" t="s">
        <v>2110</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2205</v>
      </c>
      <c r="B3111" s="122">
        <v>1</v>
      </c>
      <c r="C3111" s="122" t="s">
        <v>2206</v>
      </c>
      <c r="D3111" s="122" t="s">
        <v>2111</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2205</v>
      </c>
      <c r="B3112" s="122">
        <v>1</v>
      </c>
      <c r="C3112" s="122" t="s">
        <v>2206</v>
      </c>
      <c r="D3112" s="122" t="s">
        <v>2112</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2205</v>
      </c>
      <c r="B3113" s="122">
        <v>1</v>
      </c>
      <c r="C3113" s="122" t="s">
        <v>2206</v>
      </c>
      <c r="D3113" s="122" t="s">
        <v>2113</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2205</v>
      </c>
      <c r="B3114" s="122">
        <v>1</v>
      </c>
      <c r="C3114" s="122" t="s">
        <v>2206</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2205</v>
      </c>
      <c r="B3115" s="122">
        <v>1</v>
      </c>
      <c r="C3115" s="122" t="s">
        <v>2206</v>
      </c>
      <c r="D3115" s="122" t="s">
        <v>2114</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2205</v>
      </c>
      <c r="B3116" s="122">
        <v>1</v>
      </c>
      <c r="C3116" s="122" t="s">
        <v>2206</v>
      </c>
      <c r="D3116" s="122" t="s">
        <v>2115</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2205</v>
      </c>
      <c r="B3117" s="122">
        <v>1</v>
      </c>
      <c r="C3117" s="122" t="s">
        <v>2206</v>
      </c>
      <c r="D3117" s="122" t="s">
        <v>2116</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2205</v>
      </c>
      <c r="B3118" s="122">
        <v>1</v>
      </c>
      <c r="C3118" s="122" t="s">
        <v>2206</v>
      </c>
      <c r="D3118" s="122" t="s">
        <v>2117</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2205</v>
      </c>
      <c r="B3119" s="122">
        <v>1</v>
      </c>
      <c r="C3119" s="122" t="s">
        <v>2206</v>
      </c>
      <c r="D3119" s="122" t="s">
        <v>2118</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2205</v>
      </c>
      <c r="B3120" s="122">
        <v>1</v>
      </c>
      <c r="C3120" s="122" t="s">
        <v>2206</v>
      </c>
      <c r="D3120" s="122" t="s">
        <v>2119</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2205</v>
      </c>
      <c r="B3121" s="122">
        <v>1</v>
      </c>
      <c r="C3121" s="122" t="s">
        <v>2206</v>
      </c>
      <c r="D3121" s="122" t="s">
        <v>2120</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2205</v>
      </c>
      <c r="B3122" s="122">
        <v>1</v>
      </c>
      <c r="C3122" s="122" t="s">
        <v>2206</v>
      </c>
      <c r="D3122" s="122" t="s">
        <v>2121</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2205</v>
      </c>
      <c r="B3123" s="122">
        <v>1</v>
      </c>
      <c r="C3123" s="122" t="s">
        <v>2206</v>
      </c>
      <c r="D3123" s="122" t="s">
        <v>2122</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2205</v>
      </c>
      <c r="B3124" s="122">
        <v>1</v>
      </c>
      <c r="C3124" s="122" t="s">
        <v>2206</v>
      </c>
      <c r="D3124" s="122" t="s">
        <v>2123</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2205</v>
      </c>
      <c r="B3125" s="122">
        <v>1</v>
      </c>
      <c r="C3125" s="122" t="s">
        <v>2206</v>
      </c>
      <c r="D3125" s="122" t="s">
        <v>2124</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2205</v>
      </c>
      <c r="B3126" s="122">
        <v>1</v>
      </c>
      <c r="C3126" s="122" t="s">
        <v>2206</v>
      </c>
      <c r="D3126" s="122" t="s">
        <v>2125</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2205</v>
      </c>
      <c r="B3127" s="122">
        <v>1</v>
      </c>
      <c r="C3127" s="122" t="s">
        <v>2206</v>
      </c>
      <c r="D3127" s="122" t="s">
        <v>2126</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2205</v>
      </c>
      <c r="B3128" s="122">
        <v>1</v>
      </c>
      <c r="C3128" s="122" t="s">
        <v>2206</v>
      </c>
      <c r="D3128" s="122" t="s">
        <v>2127</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2205</v>
      </c>
      <c r="B3129" s="122">
        <v>1</v>
      </c>
      <c r="C3129" s="122" t="s">
        <v>2206</v>
      </c>
      <c r="D3129" s="122" t="s">
        <v>2128</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2205</v>
      </c>
      <c r="B3130" s="122">
        <v>1</v>
      </c>
      <c r="C3130" s="122" t="s">
        <v>2206</v>
      </c>
      <c r="D3130" s="122" t="s">
        <v>2129</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2205</v>
      </c>
      <c r="B3131" s="122">
        <v>1</v>
      </c>
      <c r="C3131" s="122" t="s">
        <v>2206</v>
      </c>
      <c r="D3131" s="122" t="s">
        <v>2130</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2205</v>
      </c>
      <c r="B3132" s="122">
        <v>1</v>
      </c>
      <c r="C3132" s="122" t="s">
        <v>2206</v>
      </c>
      <c r="D3132" s="122" t="s">
        <v>2131</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2205</v>
      </c>
      <c r="B3133" s="122">
        <v>1</v>
      </c>
      <c r="C3133" s="122" t="s">
        <v>2206</v>
      </c>
      <c r="D3133" s="122" t="s">
        <v>2132</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2205</v>
      </c>
      <c r="B3134" s="122">
        <v>1</v>
      </c>
      <c r="C3134" s="122" t="s">
        <v>2206</v>
      </c>
      <c r="D3134" s="122" t="s">
        <v>2133</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2205</v>
      </c>
      <c r="B3135" s="122">
        <v>1</v>
      </c>
      <c r="C3135" s="122" t="s">
        <v>2206</v>
      </c>
      <c r="D3135" s="122" t="s">
        <v>2134</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2020</v>
      </c>
      <c r="B3136" s="122">
        <v>1</v>
      </c>
      <c r="C3136" s="122" t="s">
        <v>2207</v>
      </c>
      <c r="D3136" s="122" t="s">
        <v>2086</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2020</v>
      </c>
      <c r="B3137" s="122">
        <v>1</v>
      </c>
      <c r="C3137" s="122" t="s">
        <v>2207</v>
      </c>
      <c r="D3137" s="122" t="s">
        <v>2087</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2020</v>
      </c>
      <c r="B3138" s="122">
        <v>1</v>
      </c>
      <c r="C3138" s="122" t="s">
        <v>2207</v>
      </c>
      <c r="D3138" s="122" t="s">
        <v>2088</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2020</v>
      </c>
      <c r="B3139" s="122">
        <v>1</v>
      </c>
      <c r="C3139" s="122" t="s">
        <v>2207</v>
      </c>
      <c r="D3139" s="122" t="s">
        <v>2141</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2020</v>
      </c>
      <c r="B3140" s="122">
        <v>1</v>
      </c>
      <c r="C3140" s="122" t="s">
        <v>2207</v>
      </c>
      <c r="D3140" s="122" t="s">
        <v>2089</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2020</v>
      </c>
      <c r="B3141" s="122">
        <v>1</v>
      </c>
      <c r="C3141" s="122" t="s">
        <v>2207</v>
      </c>
      <c r="D3141" s="122" t="s">
        <v>2090</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2020</v>
      </c>
      <c r="B3142" s="122">
        <v>1</v>
      </c>
      <c r="C3142" s="122" t="s">
        <v>2207</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2020</v>
      </c>
      <c r="B3143" s="122">
        <v>1</v>
      </c>
      <c r="C3143" s="122" t="s">
        <v>2207</v>
      </c>
      <c r="D3143" s="122" t="s">
        <v>2091</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2020</v>
      </c>
      <c r="B3144" s="122">
        <v>1</v>
      </c>
      <c r="C3144" s="122" t="s">
        <v>2207</v>
      </c>
      <c r="D3144" s="122" t="s">
        <v>2092</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2020</v>
      </c>
      <c r="B3145" s="122">
        <v>1</v>
      </c>
      <c r="C3145" s="122" t="s">
        <v>2207</v>
      </c>
      <c r="D3145" s="122" t="s">
        <v>2093</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2020</v>
      </c>
      <c r="B3146" s="122">
        <v>1</v>
      </c>
      <c r="C3146" s="122" t="s">
        <v>2207</v>
      </c>
      <c r="D3146" s="122" t="s">
        <v>2094</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2020</v>
      </c>
      <c r="B3147" s="122">
        <v>1</v>
      </c>
      <c r="C3147" s="122" t="s">
        <v>2207</v>
      </c>
      <c r="D3147" s="122" t="s">
        <v>2095</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2020</v>
      </c>
      <c r="B3148" s="122">
        <v>1</v>
      </c>
      <c r="C3148" s="122" t="s">
        <v>2207</v>
      </c>
      <c r="D3148" s="122" t="s">
        <v>2142</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2020</v>
      </c>
      <c r="B3149" s="122">
        <v>1</v>
      </c>
      <c r="C3149" s="122" t="s">
        <v>2207</v>
      </c>
      <c r="D3149" s="122" t="s">
        <v>2096</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2020</v>
      </c>
      <c r="B3150" s="122">
        <v>1</v>
      </c>
      <c r="C3150" s="122" t="s">
        <v>2207</v>
      </c>
      <c r="D3150" s="122" t="s">
        <v>2097</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2020</v>
      </c>
      <c r="B3151" s="122">
        <v>1</v>
      </c>
      <c r="C3151" s="122" t="s">
        <v>2207</v>
      </c>
      <c r="D3151" s="122" t="s">
        <v>2098</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2020</v>
      </c>
      <c r="B3152" s="122">
        <v>1</v>
      </c>
      <c r="C3152" s="122" t="s">
        <v>2207</v>
      </c>
      <c r="D3152" s="122" t="s">
        <v>2099</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2020</v>
      </c>
      <c r="B3153" s="122">
        <v>1</v>
      </c>
      <c r="C3153" s="122" t="s">
        <v>2207</v>
      </c>
      <c r="D3153" s="122" t="s">
        <v>2100</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2020</v>
      </c>
      <c r="B3154" s="122">
        <v>1</v>
      </c>
      <c r="C3154" s="122" t="s">
        <v>2207</v>
      </c>
      <c r="D3154" s="122" t="s">
        <v>2101</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2020</v>
      </c>
      <c r="B3155" s="122">
        <v>1</v>
      </c>
      <c r="C3155" s="122" t="s">
        <v>2207</v>
      </c>
      <c r="D3155" s="122" t="s">
        <v>2102</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2020</v>
      </c>
      <c r="B3156" s="122">
        <v>1</v>
      </c>
      <c r="C3156" s="122" t="s">
        <v>2207</v>
      </c>
      <c r="D3156" s="122" t="s">
        <v>2103</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2020</v>
      </c>
      <c r="B3157" s="122">
        <v>1</v>
      </c>
      <c r="C3157" s="122" t="s">
        <v>2207</v>
      </c>
      <c r="D3157" s="122" t="s">
        <v>2104</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2020</v>
      </c>
      <c r="B3158" s="122">
        <v>1</v>
      </c>
      <c r="C3158" s="122" t="s">
        <v>2207</v>
      </c>
      <c r="D3158" s="122" t="s">
        <v>2105</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2020</v>
      </c>
      <c r="B3159" s="122">
        <v>1</v>
      </c>
      <c r="C3159" s="122" t="s">
        <v>2207</v>
      </c>
      <c r="D3159" s="122" t="s">
        <v>2106</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2020</v>
      </c>
      <c r="B3160" s="122">
        <v>1</v>
      </c>
      <c r="C3160" s="122" t="s">
        <v>2207</v>
      </c>
      <c r="D3160" s="122" t="s">
        <v>2107</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2020</v>
      </c>
      <c r="B3161" s="122">
        <v>1</v>
      </c>
      <c r="C3161" s="122" t="s">
        <v>2207</v>
      </c>
      <c r="D3161" s="122" t="s">
        <v>2108</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2020</v>
      </c>
      <c r="B3162" s="122">
        <v>1</v>
      </c>
      <c r="C3162" s="122" t="s">
        <v>2207</v>
      </c>
      <c r="D3162" s="122" t="s">
        <v>2109</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2020</v>
      </c>
      <c r="B3163" s="122">
        <v>1</v>
      </c>
      <c r="C3163" s="122" t="s">
        <v>2207</v>
      </c>
      <c r="D3163" s="122" t="s">
        <v>2143</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2020</v>
      </c>
      <c r="B3164" s="122">
        <v>1</v>
      </c>
      <c r="C3164" s="122" t="s">
        <v>2207</v>
      </c>
      <c r="D3164" s="122" t="s">
        <v>2110</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2020</v>
      </c>
      <c r="B3165" s="122">
        <v>1</v>
      </c>
      <c r="C3165" s="122" t="s">
        <v>2207</v>
      </c>
      <c r="D3165" s="122" t="s">
        <v>2111</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2020</v>
      </c>
      <c r="B3166" s="122">
        <v>1</v>
      </c>
      <c r="C3166" s="122" t="s">
        <v>2207</v>
      </c>
      <c r="D3166" s="122" t="s">
        <v>2112</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2020</v>
      </c>
      <c r="B3167" s="122">
        <v>1</v>
      </c>
      <c r="C3167" s="122" t="s">
        <v>2207</v>
      </c>
      <c r="D3167" s="122" t="s">
        <v>2113</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2020</v>
      </c>
      <c r="B3168" s="122">
        <v>1</v>
      </c>
      <c r="C3168" s="122" t="s">
        <v>2207</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2020</v>
      </c>
      <c r="B3169" s="122">
        <v>1</v>
      </c>
      <c r="C3169" s="122" t="s">
        <v>2207</v>
      </c>
      <c r="D3169" s="122" t="s">
        <v>2114</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2020</v>
      </c>
      <c r="B3170" s="122">
        <v>1</v>
      </c>
      <c r="C3170" s="122" t="s">
        <v>2207</v>
      </c>
      <c r="D3170" s="122" t="s">
        <v>2115</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2020</v>
      </c>
      <c r="B3171" s="122">
        <v>1</v>
      </c>
      <c r="C3171" s="122" t="s">
        <v>2207</v>
      </c>
      <c r="D3171" s="122" t="s">
        <v>2116</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2020</v>
      </c>
      <c r="B3172" s="122">
        <v>1</v>
      </c>
      <c r="C3172" s="122" t="s">
        <v>2207</v>
      </c>
      <c r="D3172" s="122" t="s">
        <v>2117</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2020</v>
      </c>
      <c r="B3173" s="122">
        <v>1</v>
      </c>
      <c r="C3173" s="122" t="s">
        <v>2207</v>
      </c>
      <c r="D3173" s="122" t="s">
        <v>2118</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2020</v>
      </c>
      <c r="B3174" s="122">
        <v>1</v>
      </c>
      <c r="C3174" s="122" t="s">
        <v>2207</v>
      </c>
      <c r="D3174" s="122" t="s">
        <v>2119</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2020</v>
      </c>
      <c r="B3175" s="122">
        <v>1</v>
      </c>
      <c r="C3175" s="122" t="s">
        <v>2207</v>
      </c>
      <c r="D3175" s="122" t="s">
        <v>2120</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2020</v>
      </c>
      <c r="B3176" s="122">
        <v>1</v>
      </c>
      <c r="C3176" s="122" t="s">
        <v>2207</v>
      </c>
      <c r="D3176" s="122" t="s">
        <v>2121</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2020</v>
      </c>
      <c r="B3177" s="122">
        <v>1</v>
      </c>
      <c r="C3177" s="122" t="s">
        <v>2207</v>
      </c>
      <c r="D3177" s="122" t="s">
        <v>2122</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2020</v>
      </c>
      <c r="B3178" s="122">
        <v>1</v>
      </c>
      <c r="C3178" s="122" t="s">
        <v>2207</v>
      </c>
      <c r="D3178" s="122" t="s">
        <v>2144</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2020</v>
      </c>
      <c r="B3179" s="122">
        <v>1</v>
      </c>
      <c r="C3179" s="122" t="s">
        <v>2207</v>
      </c>
      <c r="D3179" s="122" t="s">
        <v>2123</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2020</v>
      </c>
      <c r="B3180" s="122">
        <v>1</v>
      </c>
      <c r="C3180" s="122" t="s">
        <v>2207</v>
      </c>
      <c r="D3180" s="122" t="s">
        <v>2124</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2020</v>
      </c>
      <c r="B3181" s="122">
        <v>1</v>
      </c>
      <c r="C3181" s="122" t="s">
        <v>2207</v>
      </c>
      <c r="D3181" s="122" t="s">
        <v>2125</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2020</v>
      </c>
      <c r="B3182" s="122">
        <v>1</v>
      </c>
      <c r="C3182" s="122" t="s">
        <v>2207</v>
      </c>
      <c r="D3182" s="122" t="s">
        <v>2126</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2020</v>
      </c>
      <c r="B3183" s="122">
        <v>1</v>
      </c>
      <c r="C3183" s="122" t="s">
        <v>2207</v>
      </c>
      <c r="D3183" s="122" t="s">
        <v>2127</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2020</v>
      </c>
      <c r="B3184" s="122">
        <v>1</v>
      </c>
      <c r="C3184" s="122" t="s">
        <v>2207</v>
      </c>
      <c r="D3184" s="122" t="s">
        <v>2145</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2020</v>
      </c>
      <c r="B3185" s="122">
        <v>1</v>
      </c>
      <c r="C3185" s="122" t="s">
        <v>2207</v>
      </c>
      <c r="D3185" s="122" t="s">
        <v>2128</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2020</v>
      </c>
      <c r="B3186" s="122">
        <v>1</v>
      </c>
      <c r="C3186" s="122" t="s">
        <v>2207</v>
      </c>
      <c r="D3186" s="122" t="s">
        <v>2129</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2020</v>
      </c>
      <c r="B3187" s="122">
        <v>1</v>
      </c>
      <c r="C3187" s="122" t="s">
        <v>2207</v>
      </c>
      <c r="D3187" s="122" t="s">
        <v>2146</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2020</v>
      </c>
      <c r="B3188" s="122">
        <v>1</v>
      </c>
      <c r="C3188" s="122" t="s">
        <v>2207</v>
      </c>
      <c r="D3188" s="122" t="s">
        <v>2130</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2020</v>
      </c>
      <c r="B3189" s="122">
        <v>1</v>
      </c>
      <c r="C3189" s="122" t="s">
        <v>2207</v>
      </c>
      <c r="D3189" s="122" t="s">
        <v>2131</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2020</v>
      </c>
      <c r="B3190" s="122">
        <v>1</v>
      </c>
      <c r="C3190" s="122" t="s">
        <v>2207</v>
      </c>
      <c r="D3190" s="122" t="s">
        <v>2132</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2020</v>
      </c>
      <c r="B3191" s="122">
        <v>1</v>
      </c>
      <c r="C3191" s="122" t="s">
        <v>2207</v>
      </c>
      <c r="D3191" s="122" t="s">
        <v>2133</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2020</v>
      </c>
      <c r="B3192" s="122">
        <v>1</v>
      </c>
      <c r="C3192" s="122" t="s">
        <v>2207</v>
      </c>
      <c r="D3192" s="122" t="s">
        <v>2134</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2015</v>
      </c>
      <c r="B3193" s="122">
        <v>1</v>
      </c>
      <c r="C3193" s="122" t="s">
        <v>2208</v>
      </c>
      <c r="D3193" s="122" t="s">
        <v>2086</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2015</v>
      </c>
      <c r="B3194" s="122">
        <v>1</v>
      </c>
      <c r="C3194" s="122" t="s">
        <v>2208</v>
      </c>
      <c r="D3194" s="122" t="s">
        <v>2087</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2015</v>
      </c>
      <c r="B3195" s="122">
        <v>1</v>
      </c>
      <c r="C3195" s="122" t="s">
        <v>2208</v>
      </c>
      <c r="D3195" s="122" t="s">
        <v>2088</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2015</v>
      </c>
      <c r="B3196" s="122">
        <v>1</v>
      </c>
      <c r="C3196" s="122" t="s">
        <v>2208</v>
      </c>
      <c r="D3196" s="122" t="s">
        <v>2141</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2015</v>
      </c>
      <c r="B3197" s="122">
        <v>1</v>
      </c>
      <c r="C3197" s="122" t="s">
        <v>2208</v>
      </c>
      <c r="D3197" s="122" t="s">
        <v>2089</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2015</v>
      </c>
      <c r="B3198" s="122">
        <v>1</v>
      </c>
      <c r="C3198" s="122" t="s">
        <v>2208</v>
      </c>
      <c r="D3198" s="122" t="s">
        <v>2090</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2015</v>
      </c>
      <c r="B3199" s="122">
        <v>1</v>
      </c>
      <c r="C3199" s="122" t="s">
        <v>2208</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2015</v>
      </c>
      <c r="B3200" s="122">
        <v>1</v>
      </c>
      <c r="C3200" s="122" t="s">
        <v>2208</v>
      </c>
      <c r="D3200" s="122" t="s">
        <v>2091</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2015</v>
      </c>
      <c r="B3201" s="122">
        <v>1</v>
      </c>
      <c r="C3201" s="122" t="s">
        <v>2208</v>
      </c>
      <c r="D3201" s="122" t="s">
        <v>2092</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2015</v>
      </c>
      <c r="B3202" s="122">
        <v>1</v>
      </c>
      <c r="C3202" s="122" t="s">
        <v>2208</v>
      </c>
      <c r="D3202" s="122" t="s">
        <v>2093</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2015</v>
      </c>
      <c r="B3203" s="122">
        <v>1</v>
      </c>
      <c r="C3203" s="122" t="s">
        <v>2208</v>
      </c>
      <c r="D3203" s="122" t="s">
        <v>2094</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2015</v>
      </c>
      <c r="B3204" s="122">
        <v>1</v>
      </c>
      <c r="C3204" s="122" t="s">
        <v>2208</v>
      </c>
      <c r="D3204" s="122" t="s">
        <v>2095</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2015</v>
      </c>
      <c r="B3205" s="122">
        <v>1</v>
      </c>
      <c r="C3205" s="122" t="s">
        <v>2208</v>
      </c>
      <c r="D3205" s="122" t="s">
        <v>2142</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2015</v>
      </c>
      <c r="B3206" s="122">
        <v>1</v>
      </c>
      <c r="C3206" s="122" t="s">
        <v>2208</v>
      </c>
      <c r="D3206" s="122" t="s">
        <v>2096</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2015</v>
      </c>
      <c r="B3207" s="122">
        <v>1</v>
      </c>
      <c r="C3207" s="122" t="s">
        <v>2208</v>
      </c>
      <c r="D3207" s="122" t="s">
        <v>2097</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2015</v>
      </c>
      <c r="B3208" s="122">
        <v>1</v>
      </c>
      <c r="C3208" s="122" t="s">
        <v>2208</v>
      </c>
      <c r="D3208" s="122" t="s">
        <v>2098</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2015</v>
      </c>
      <c r="B3209" s="122">
        <v>1</v>
      </c>
      <c r="C3209" s="122" t="s">
        <v>2208</v>
      </c>
      <c r="D3209" s="122" t="s">
        <v>2099</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2015</v>
      </c>
      <c r="B3210" s="122">
        <v>1</v>
      </c>
      <c r="C3210" s="122" t="s">
        <v>2208</v>
      </c>
      <c r="D3210" s="122" t="s">
        <v>2100</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2015</v>
      </c>
      <c r="B3211" s="122">
        <v>1</v>
      </c>
      <c r="C3211" s="122" t="s">
        <v>2208</v>
      </c>
      <c r="D3211" s="122" t="s">
        <v>2101</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2015</v>
      </c>
      <c r="B3212" s="122">
        <v>1</v>
      </c>
      <c r="C3212" s="122" t="s">
        <v>2208</v>
      </c>
      <c r="D3212" s="122" t="s">
        <v>2102</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2015</v>
      </c>
      <c r="B3213" s="122">
        <v>1</v>
      </c>
      <c r="C3213" s="122" t="s">
        <v>2208</v>
      </c>
      <c r="D3213" s="122" t="s">
        <v>2103</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2015</v>
      </c>
      <c r="B3214" s="122">
        <v>1</v>
      </c>
      <c r="C3214" s="122" t="s">
        <v>2208</v>
      </c>
      <c r="D3214" s="122" t="s">
        <v>2104</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2015</v>
      </c>
      <c r="B3215" s="122">
        <v>1</v>
      </c>
      <c r="C3215" s="122" t="s">
        <v>2208</v>
      </c>
      <c r="D3215" s="122" t="s">
        <v>2105</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2015</v>
      </c>
      <c r="B3216" s="122">
        <v>1</v>
      </c>
      <c r="C3216" s="122" t="s">
        <v>2208</v>
      </c>
      <c r="D3216" s="122" t="s">
        <v>2106</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2015</v>
      </c>
      <c r="B3217" s="122">
        <v>1</v>
      </c>
      <c r="C3217" s="122" t="s">
        <v>2208</v>
      </c>
      <c r="D3217" s="122" t="s">
        <v>2107</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2015</v>
      </c>
      <c r="B3218" s="122">
        <v>1</v>
      </c>
      <c r="C3218" s="122" t="s">
        <v>2208</v>
      </c>
      <c r="D3218" s="122" t="s">
        <v>2108</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2015</v>
      </c>
      <c r="B3219" s="122">
        <v>1</v>
      </c>
      <c r="C3219" s="122" t="s">
        <v>2208</v>
      </c>
      <c r="D3219" s="122" t="s">
        <v>2109</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2015</v>
      </c>
      <c r="B3220" s="122">
        <v>1</v>
      </c>
      <c r="C3220" s="122" t="s">
        <v>2208</v>
      </c>
      <c r="D3220" s="122" t="s">
        <v>2143</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2015</v>
      </c>
      <c r="B3221" s="122">
        <v>1</v>
      </c>
      <c r="C3221" s="122" t="s">
        <v>2208</v>
      </c>
      <c r="D3221" s="122" t="s">
        <v>2110</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2015</v>
      </c>
      <c r="B3222" s="122">
        <v>1</v>
      </c>
      <c r="C3222" s="122" t="s">
        <v>2208</v>
      </c>
      <c r="D3222" s="122" t="s">
        <v>2111</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2015</v>
      </c>
      <c r="B3223" s="122">
        <v>1</v>
      </c>
      <c r="C3223" s="122" t="s">
        <v>2208</v>
      </c>
      <c r="D3223" s="122" t="s">
        <v>2112</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2015</v>
      </c>
      <c r="B3224" s="122">
        <v>1</v>
      </c>
      <c r="C3224" s="122" t="s">
        <v>2208</v>
      </c>
      <c r="D3224" s="122" t="s">
        <v>2113</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2015</v>
      </c>
      <c r="B3225" s="122">
        <v>1</v>
      </c>
      <c r="C3225" s="122" t="s">
        <v>2208</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2015</v>
      </c>
      <c r="B3226" s="122">
        <v>1</v>
      </c>
      <c r="C3226" s="122" t="s">
        <v>2208</v>
      </c>
      <c r="D3226" s="122" t="s">
        <v>2114</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2015</v>
      </c>
      <c r="B3227" s="122">
        <v>1</v>
      </c>
      <c r="C3227" s="122" t="s">
        <v>2208</v>
      </c>
      <c r="D3227" s="122" t="s">
        <v>2115</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2015</v>
      </c>
      <c r="B3228" s="122">
        <v>1</v>
      </c>
      <c r="C3228" s="122" t="s">
        <v>2208</v>
      </c>
      <c r="D3228" s="122" t="s">
        <v>2116</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2015</v>
      </c>
      <c r="B3229" s="122">
        <v>1</v>
      </c>
      <c r="C3229" s="122" t="s">
        <v>2208</v>
      </c>
      <c r="D3229" s="122" t="s">
        <v>2117</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2015</v>
      </c>
      <c r="B3230" s="122">
        <v>1</v>
      </c>
      <c r="C3230" s="122" t="s">
        <v>2208</v>
      </c>
      <c r="D3230" s="122" t="s">
        <v>2118</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2015</v>
      </c>
      <c r="B3231" s="122">
        <v>1</v>
      </c>
      <c r="C3231" s="122" t="s">
        <v>2208</v>
      </c>
      <c r="D3231" s="122" t="s">
        <v>2119</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2015</v>
      </c>
      <c r="B3232" s="122">
        <v>1</v>
      </c>
      <c r="C3232" s="122" t="s">
        <v>2208</v>
      </c>
      <c r="D3232" s="122" t="s">
        <v>2120</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2015</v>
      </c>
      <c r="B3233" s="122">
        <v>1</v>
      </c>
      <c r="C3233" s="122" t="s">
        <v>2208</v>
      </c>
      <c r="D3233" s="122" t="s">
        <v>2121</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2015</v>
      </c>
      <c r="B3234" s="122">
        <v>1</v>
      </c>
      <c r="C3234" s="122" t="s">
        <v>2208</v>
      </c>
      <c r="D3234" s="122" t="s">
        <v>2122</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2015</v>
      </c>
      <c r="B3235" s="122">
        <v>1</v>
      </c>
      <c r="C3235" s="122" t="s">
        <v>2208</v>
      </c>
      <c r="D3235" s="122" t="s">
        <v>2144</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2015</v>
      </c>
      <c r="B3236" s="122">
        <v>1</v>
      </c>
      <c r="C3236" s="122" t="s">
        <v>2208</v>
      </c>
      <c r="D3236" s="122" t="s">
        <v>2123</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2015</v>
      </c>
      <c r="B3237" s="122">
        <v>1</v>
      </c>
      <c r="C3237" s="122" t="s">
        <v>2208</v>
      </c>
      <c r="D3237" s="122" t="s">
        <v>2124</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2015</v>
      </c>
      <c r="B3238" s="122">
        <v>1</v>
      </c>
      <c r="C3238" s="122" t="s">
        <v>2208</v>
      </c>
      <c r="D3238" s="122" t="s">
        <v>2125</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2015</v>
      </c>
      <c r="B3239" s="122">
        <v>1</v>
      </c>
      <c r="C3239" s="122" t="s">
        <v>2208</v>
      </c>
      <c r="D3239" s="122" t="s">
        <v>2126</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2015</v>
      </c>
      <c r="B3240" s="122">
        <v>1</v>
      </c>
      <c r="C3240" s="122" t="s">
        <v>2208</v>
      </c>
      <c r="D3240" s="122" t="s">
        <v>2127</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2015</v>
      </c>
      <c r="B3241" s="122">
        <v>1</v>
      </c>
      <c r="C3241" s="122" t="s">
        <v>2208</v>
      </c>
      <c r="D3241" s="122" t="s">
        <v>2145</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2015</v>
      </c>
      <c r="B3242" s="122">
        <v>1</v>
      </c>
      <c r="C3242" s="122" t="s">
        <v>2208</v>
      </c>
      <c r="D3242" s="122" t="s">
        <v>2128</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2015</v>
      </c>
      <c r="B3243" s="122">
        <v>1</v>
      </c>
      <c r="C3243" s="122" t="s">
        <v>2208</v>
      </c>
      <c r="D3243" s="122" t="s">
        <v>2129</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2015</v>
      </c>
      <c r="B3244" s="122">
        <v>1</v>
      </c>
      <c r="C3244" s="122" t="s">
        <v>2208</v>
      </c>
      <c r="D3244" s="122" t="s">
        <v>2146</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2015</v>
      </c>
      <c r="B3245" s="122">
        <v>1</v>
      </c>
      <c r="C3245" s="122" t="s">
        <v>2208</v>
      </c>
      <c r="D3245" s="122" t="s">
        <v>2130</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2015</v>
      </c>
      <c r="B3246" s="122">
        <v>1</v>
      </c>
      <c r="C3246" s="122" t="s">
        <v>2208</v>
      </c>
      <c r="D3246" s="122" t="s">
        <v>2131</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2015</v>
      </c>
      <c r="B3247" s="122">
        <v>1</v>
      </c>
      <c r="C3247" s="122" t="s">
        <v>2208</v>
      </c>
      <c r="D3247" s="122" t="s">
        <v>2132</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2015</v>
      </c>
      <c r="B3248" s="122">
        <v>1</v>
      </c>
      <c r="C3248" s="122" t="s">
        <v>2208</v>
      </c>
      <c r="D3248" s="122" t="s">
        <v>2133</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2015</v>
      </c>
      <c r="B3249" s="122">
        <v>1</v>
      </c>
      <c r="C3249" s="122" t="s">
        <v>2208</v>
      </c>
      <c r="D3249" s="122" t="s">
        <v>2134</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2015</v>
      </c>
      <c r="B3250" s="122">
        <v>-1</v>
      </c>
      <c r="C3250" s="122" t="s">
        <v>2209</v>
      </c>
      <c r="D3250" s="122" t="s">
        <v>2086</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2015</v>
      </c>
      <c r="B3251" s="122">
        <v>-1</v>
      </c>
      <c r="C3251" s="122" t="s">
        <v>2209</v>
      </c>
      <c r="D3251" s="122" t="s">
        <v>2087</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2015</v>
      </c>
      <c r="B3252" s="122">
        <v>-1</v>
      </c>
      <c r="C3252" s="122" t="s">
        <v>2209</v>
      </c>
      <c r="D3252" s="122" t="s">
        <v>2088</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2015</v>
      </c>
      <c r="B3253" s="122">
        <v>-1</v>
      </c>
      <c r="C3253" s="122" t="s">
        <v>2209</v>
      </c>
      <c r="D3253" s="122" t="s">
        <v>2089</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2015</v>
      </c>
      <c r="B3254" s="122">
        <v>-1</v>
      </c>
      <c r="C3254" s="122" t="s">
        <v>2209</v>
      </c>
      <c r="D3254" s="122" t="s">
        <v>2090</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2015</v>
      </c>
      <c r="B3255" s="122">
        <v>-1</v>
      </c>
      <c r="C3255" s="122" t="s">
        <v>2209</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2015</v>
      </c>
      <c r="B3256" s="122">
        <v>-1</v>
      </c>
      <c r="C3256" s="122" t="s">
        <v>2209</v>
      </c>
      <c r="D3256" s="122" t="s">
        <v>2091</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2015</v>
      </c>
      <c r="B3257" s="122">
        <v>-1</v>
      </c>
      <c r="C3257" s="122" t="s">
        <v>2209</v>
      </c>
      <c r="D3257" s="122" t="s">
        <v>2092</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2015</v>
      </c>
      <c r="B3258" s="122">
        <v>-1</v>
      </c>
      <c r="C3258" s="122" t="s">
        <v>2209</v>
      </c>
      <c r="D3258" s="122" t="s">
        <v>2093</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2015</v>
      </c>
      <c r="B3259" s="122">
        <v>-1</v>
      </c>
      <c r="C3259" s="122" t="s">
        <v>2209</v>
      </c>
      <c r="D3259" s="122" t="s">
        <v>2094</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2015</v>
      </c>
      <c r="B3260" s="122">
        <v>-1</v>
      </c>
      <c r="C3260" s="122" t="s">
        <v>2209</v>
      </c>
      <c r="D3260" s="122" t="s">
        <v>2095</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2015</v>
      </c>
      <c r="B3261" s="122">
        <v>-1</v>
      </c>
      <c r="C3261" s="122" t="s">
        <v>2209</v>
      </c>
      <c r="D3261" s="122" t="s">
        <v>2096</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2015</v>
      </c>
      <c r="B3262" s="122">
        <v>-1</v>
      </c>
      <c r="C3262" s="122" t="s">
        <v>2209</v>
      </c>
      <c r="D3262" s="122" t="s">
        <v>2097</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2015</v>
      </c>
      <c r="B3263" s="122">
        <v>-1</v>
      </c>
      <c r="C3263" s="122" t="s">
        <v>2209</v>
      </c>
      <c r="D3263" s="122" t="s">
        <v>2098</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2015</v>
      </c>
      <c r="B3264" s="122">
        <v>-1</v>
      </c>
      <c r="C3264" s="122" t="s">
        <v>2209</v>
      </c>
      <c r="D3264" s="122" t="s">
        <v>2099</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2015</v>
      </c>
      <c r="B3265" s="122">
        <v>-1</v>
      </c>
      <c r="C3265" s="122" t="s">
        <v>2209</v>
      </c>
      <c r="D3265" s="122" t="s">
        <v>2100</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2015</v>
      </c>
      <c r="B3266" s="122">
        <v>-1</v>
      </c>
      <c r="C3266" s="122" t="s">
        <v>2209</v>
      </c>
      <c r="D3266" s="122" t="s">
        <v>2101</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2015</v>
      </c>
      <c r="B3267" s="122">
        <v>-1</v>
      </c>
      <c r="C3267" s="122" t="s">
        <v>2209</v>
      </c>
      <c r="D3267" s="122" t="s">
        <v>2102</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2015</v>
      </c>
      <c r="B3268" s="122">
        <v>-1</v>
      </c>
      <c r="C3268" s="122" t="s">
        <v>2209</v>
      </c>
      <c r="D3268" s="122" t="s">
        <v>2103</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2015</v>
      </c>
      <c r="B3269" s="122">
        <v>-1</v>
      </c>
      <c r="C3269" s="122" t="s">
        <v>2209</v>
      </c>
      <c r="D3269" s="122" t="s">
        <v>2104</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2015</v>
      </c>
      <c r="B3270" s="122">
        <v>-1</v>
      </c>
      <c r="C3270" s="122" t="s">
        <v>2209</v>
      </c>
      <c r="D3270" s="122" t="s">
        <v>2105</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2015</v>
      </c>
      <c r="B3271" s="122">
        <v>-1</v>
      </c>
      <c r="C3271" s="122" t="s">
        <v>2209</v>
      </c>
      <c r="D3271" s="122" t="s">
        <v>2106</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2015</v>
      </c>
      <c r="B3272" s="122">
        <v>-1</v>
      </c>
      <c r="C3272" s="122" t="s">
        <v>2209</v>
      </c>
      <c r="D3272" s="122" t="s">
        <v>2107</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2015</v>
      </c>
      <c r="B3273" s="122">
        <v>-1</v>
      </c>
      <c r="C3273" s="122" t="s">
        <v>2209</v>
      </c>
      <c r="D3273" s="122" t="s">
        <v>2108</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2015</v>
      </c>
      <c r="B3274" s="122">
        <v>-1</v>
      </c>
      <c r="C3274" s="122" t="s">
        <v>2209</v>
      </c>
      <c r="D3274" s="122" t="s">
        <v>2109</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2015</v>
      </c>
      <c r="B3275" s="122">
        <v>-1</v>
      </c>
      <c r="C3275" s="122" t="s">
        <v>2209</v>
      </c>
      <c r="D3275" s="122" t="s">
        <v>2110</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2015</v>
      </c>
      <c r="B3276" s="122">
        <v>-1</v>
      </c>
      <c r="C3276" s="122" t="s">
        <v>2209</v>
      </c>
      <c r="D3276" s="122" t="s">
        <v>2111</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2015</v>
      </c>
      <c r="B3277" s="122">
        <v>-1</v>
      </c>
      <c r="C3277" s="122" t="s">
        <v>2209</v>
      </c>
      <c r="D3277" s="122" t="s">
        <v>2112</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2015</v>
      </c>
      <c r="B3278" s="122">
        <v>-1</v>
      </c>
      <c r="C3278" s="122" t="s">
        <v>2209</v>
      </c>
      <c r="D3278" s="122" t="s">
        <v>2113</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2015</v>
      </c>
      <c r="B3279" s="122">
        <v>-1</v>
      </c>
      <c r="C3279" s="122" t="s">
        <v>2209</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2015</v>
      </c>
      <c r="B3280" s="122">
        <v>-1</v>
      </c>
      <c r="C3280" s="122" t="s">
        <v>2209</v>
      </c>
      <c r="D3280" s="122" t="s">
        <v>2114</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2015</v>
      </c>
      <c r="B3281" s="122">
        <v>-1</v>
      </c>
      <c r="C3281" s="122" t="s">
        <v>2209</v>
      </c>
      <c r="D3281" s="122" t="s">
        <v>2115</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2015</v>
      </c>
      <c r="B3282" s="122">
        <v>-1</v>
      </c>
      <c r="C3282" s="122" t="s">
        <v>2209</v>
      </c>
      <c r="D3282" s="122" t="s">
        <v>2116</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2015</v>
      </c>
      <c r="B3283" s="122">
        <v>-1</v>
      </c>
      <c r="C3283" s="122" t="s">
        <v>2209</v>
      </c>
      <c r="D3283" s="122" t="s">
        <v>2117</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2015</v>
      </c>
      <c r="B3284" s="122">
        <v>-1</v>
      </c>
      <c r="C3284" s="122" t="s">
        <v>2209</v>
      </c>
      <c r="D3284" s="122" t="s">
        <v>2118</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2015</v>
      </c>
      <c r="B3285" s="122">
        <v>-1</v>
      </c>
      <c r="C3285" s="122" t="s">
        <v>2209</v>
      </c>
      <c r="D3285" s="122" t="s">
        <v>2119</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2015</v>
      </c>
      <c r="B3286" s="122">
        <v>-1</v>
      </c>
      <c r="C3286" s="122" t="s">
        <v>2209</v>
      </c>
      <c r="D3286" s="122" t="s">
        <v>2120</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2015</v>
      </c>
      <c r="B3287" s="122">
        <v>-1</v>
      </c>
      <c r="C3287" s="122" t="s">
        <v>2209</v>
      </c>
      <c r="D3287" s="122" t="s">
        <v>2121</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2015</v>
      </c>
      <c r="B3288" s="122">
        <v>-1</v>
      </c>
      <c r="C3288" s="122" t="s">
        <v>2209</v>
      </c>
      <c r="D3288" s="122" t="s">
        <v>2122</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2015</v>
      </c>
      <c r="B3289" s="122">
        <v>-1</v>
      </c>
      <c r="C3289" s="122" t="s">
        <v>2209</v>
      </c>
      <c r="D3289" s="122" t="s">
        <v>2123</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2015</v>
      </c>
      <c r="B3290" s="122">
        <v>-1</v>
      </c>
      <c r="C3290" s="122" t="s">
        <v>2209</v>
      </c>
      <c r="D3290" s="122" t="s">
        <v>2124</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2015</v>
      </c>
      <c r="B3291" s="122">
        <v>-1</v>
      </c>
      <c r="C3291" s="122" t="s">
        <v>2209</v>
      </c>
      <c r="D3291" s="122" t="s">
        <v>2125</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2015</v>
      </c>
      <c r="B3292" s="122">
        <v>-1</v>
      </c>
      <c r="C3292" s="122" t="s">
        <v>2209</v>
      </c>
      <c r="D3292" s="122" t="s">
        <v>2126</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2015</v>
      </c>
      <c r="B3293" s="122">
        <v>-1</v>
      </c>
      <c r="C3293" s="122" t="s">
        <v>2209</v>
      </c>
      <c r="D3293" s="122" t="s">
        <v>2127</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2015</v>
      </c>
      <c r="B3294" s="122">
        <v>-1</v>
      </c>
      <c r="C3294" s="122" t="s">
        <v>2209</v>
      </c>
      <c r="D3294" s="122" t="s">
        <v>2128</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2015</v>
      </c>
      <c r="B3295" s="122">
        <v>-1</v>
      </c>
      <c r="C3295" s="122" t="s">
        <v>2209</v>
      </c>
      <c r="D3295" s="122" t="s">
        <v>2129</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2015</v>
      </c>
      <c r="B3296" s="122">
        <v>-1</v>
      </c>
      <c r="C3296" s="122" t="s">
        <v>2209</v>
      </c>
      <c r="D3296" s="122" t="s">
        <v>2130</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2015</v>
      </c>
      <c r="B3297" s="122">
        <v>-1</v>
      </c>
      <c r="C3297" s="122" t="s">
        <v>2209</v>
      </c>
      <c r="D3297" s="122" t="s">
        <v>2131</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2015</v>
      </c>
      <c r="B3298" s="122">
        <v>-1</v>
      </c>
      <c r="C3298" s="122" t="s">
        <v>2209</v>
      </c>
      <c r="D3298" s="122" t="s">
        <v>2132</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2015</v>
      </c>
      <c r="B3299" s="122">
        <v>-1</v>
      </c>
      <c r="C3299" s="122" t="s">
        <v>2209</v>
      </c>
      <c r="D3299" s="122" t="s">
        <v>2133</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2015</v>
      </c>
      <c r="B3300" s="122">
        <v>-1</v>
      </c>
      <c r="C3300" s="122" t="s">
        <v>2209</v>
      </c>
      <c r="D3300" s="122" t="s">
        <v>2134</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2019</v>
      </c>
      <c r="B3301" s="122">
        <v>1</v>
      </c>
      <c r="C3301" s="122" t="s">
        <v>2210</v>
      </c>
      <c r="D3301" s="122" t="s">
        <v>2086</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2019</v>
      </c>
      <c r="B3302" s="122">
        <v>1</v>
      </c>
      <c r="C3302" s="122" t="s">
        <v>2210</v>
      </c>
      <c r="D3302" s="122" t="s">
        <v>2087</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2019</v>
      </c>
      <c r="B3303" s="122">
        <v>1</v>
      </c>
      <c r="C3303" s="122" t="s">
        <v>2210</v>
      </c>
      <c r="D3303" s="122" t="s">
        <v>2088</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2019</v>
      </c>
      <c r="B3304" s="122">
        <v>1</v>
      </c>
      <c r="C3304" s="122" t="s">
        <v>2210</v>
      </c>
      <c r="D3304" s="122" t="s">
        <v>2141</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2019</v>
      </c>
      <c r="B3305" s="122">
        <v>1</v>
      </c>
      <c r="C3305" s="122" t="s">
        <v>2210</v>
      </c>
      <c r="D3305" s="122" t="s">
        <v>2089</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2019</v>
      </c>
      <c r="B3306" s="122">
        <v>1</v>
      </c>
      <c r="C3306" s="122" t="s">
        <v>2210</v>
      </c>
      <c r="D3306" s="122" t="s">
        <v>2090</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2019</v>
      </c>
      <c r="B3307" s="122">
        <v>1</v>
      </c>
      <c r="C3307" s="122" t="s">
        <v>2210</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2019</v>
      </c>
      <c r="B3308" s="122">
        <v>1</v>
      </c>
      <c r="C3308" s="122" t="s">
        <v>2210</v>
      </c>
      <c r="D3308" s="122" t="s">
        <v>2091</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2019</v>
      </c>
      <c r="B3309" s="122">
        <v>1</v>
      </c>
      <c r="C3309" s="122" t="s">
        <v>2210</v>
      </c>
      <c r="D3309" s="122" t="s">
        <v>2093</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2019</v>
      </c>
      <c r="B3310" s="122">
        <v>1</v>
      </c>
      <c r="C3310" s="122" t="s">
        <v>2210</v>
      </c>
      <c r="D3310" s="122" t="s">
        <v>2094</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2019</v>
      </c>
      <c r="B3311" s="122">
        <v>1</v>
      </c>
      <c r="C3311" s="122" t="s">
        <v>2210</v>
      </c>
      <c r="D3311" s="122" t="s">
        <v>2095</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2019</v>
      </c>
      <c r="B3312" s="122">
        <v>1</v>
      </c>
      <c r="C3312" s="122" t="s">
        <v>2210</v>
      </c>
      <c r="D3312" s="122" t="s">
        <v>2142</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2019</v>
      </c>
      <c r="B3313" s="122">
        <v>1</v>
      </c>
      <c r="C3313" s="122" t="s">
        <v>2210</v>
      </c>
      <c r="D3313" s="122" t="s">
        <v>2096</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2019</v>
      </c>
      <c r="B3314" s="122">
        <v>1</v>
      </c>
      <c r="C3314" s="122" t="s">
        <v>2210</v>
      </c>
      <c r="D3314" s="122" t="s">
        <v>2097</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2019</v>
      </c>
      <c r="B3315" s="122">
        <v>1</v>
      </c>
      <c r="C3315" s="122" t="s">
        <v>2210</v>
      </c>
      <c r="D3315" s="122" t="s">
        <v>2098</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2019</v>
      </c>
      <c r="B3316" s="122">
        <v>1</v>
      </c>
      <c r="C3316" s="122" t="s">
        <v>2210</v>
      </c>
      <c r="D3316" s="122" t="s">
        <v>2099</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2019</v>
      </c>
      <c r="B3317" s="122">
        <v>1</v>
      </c>
      <c r="C3317" s="122" t="s">
        <v>2210</v>
      </c>
      <c r="D3317" s="122" t="s">
        <v>2100</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2019</v>
      </c>
      <c r="B3318" s="122">
        <v>1</v>
      </c>
      <c r="C3318" s="122" t="s">
        <v>2210</v>
      </c>
      <c r="D3318" s="122" t="s">
        <v>2101</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2019</v>
      </c>
      <c r="B3319" s="122">
        <v>1</v>
      </c>
      <c r="C3319" s="122" t="s">
        <v>2210</v>
      </c>
      <c r="D3319" s="122" t="s">
        <v>2102</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2019</v>
      </c>
      <c r="B3320" s="122">
        <v>1</v>
      </c>
      <c r="C3320" s="122" t="s">
        <v>2210</v>
      </c>
      <c r="D3320" s="122" t="s">
        <v>2103</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2019</v>
      </c>
      <c r="B3321" s="122">
        <v>1</v>
      </c>
      <c r="C3321" s="122" t="s">
        <v>2210</v>
      </c>
      <c r="D3321" s="122" t="s">
        <v>2104</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2019</v>
      </c>
      <c r="B3322" s="122">
        <v>1</v>
      </c>
      <c r="C3322" s="122" t="s">
        <v>2210</v>
      </c>
      <c r="D3322" s="122" t="s">
        <v>2105</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2019</v>
      </c>
      <c r="B3323" s="122">
        <v>1</v>
      </c>
      <c r="C3323" s="122" t="s">
        <v>2210</v>
      </c>
      <c r="D3323" s="122" t="s">
        <v>2106</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2019</v>
      </c>
      <c r="B3324" s="122">
        <v>1</v>
      </c>
      <c r="C3324" s="122" t="s">
        <v>2210</v>
      </c>
      <c r="D3324" s="122" t="s">
        <v>2107</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2019</v>
      </c>
      <c r="B3325" s="122">
        <v>1</v>
      </c>
      <c r="C3325" s="122" t="s">
        <v>2210</v>
      </c>
      <c r="D3325" s="122" t="s">
        <v>2108</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2019</v>
      </c>
      <c r="B3326" s="122">
        <v>1</v>
      </c>
      <c r="C3326" s="122" t="s">
        <v>2210</v>
      </c>
      <c r="D3326" s="122" t="s">
        <v>2109</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2019</v>
      </c>
      <c r="B3327" s="122">
        <v>1</v>
      </c>
      <c r="C3327" s="122" t="s">
        <v>2210</v>
      </c>
      <c r="D3327" s="122" t="s">
        <v>2143</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2019</v>
      </c>
      <c r="B3328" s="122">
        <v>1</v>
      </c>
      <c r="C3328" s="122" t="s">
        <v>2210</v>
      </c>
      <c r="D3328" s="122" t="s">
        <v>2110</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2019</v>
      </c>
      <c r="B3329" s="122">
        <v>1</v>
      </c>
      <c r="C3329" s="122" t="s">
        <v>2210</v>
      </c>
      <c r="D3329" s="122" t="s">
        <v>2111</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2019</v>
      </c>
      <c r="B3330" s="122">
        <v>1</v>
      </c>
      <c r="C3330" s="122" t="s">
        <v>2210</v>
      </c>
      <c r="D3330" s="122" t="s">
        <v>2112</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2019</v>
      </c>
      <c r="B3331" s="122">
        <v>1</v>
      </c>
      <c r="C3331" s="122" t="s">
        <v>2210</v>
      </c>
      <c r="D3331" s="122" t="s">
        <v>2113</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2019</v>
      </c>
      <c r="B3332" s="122">
        <v>1</v>
      </c>
      <c r="C3332" s="122" t="s">
        <v>2210</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2019</v>
      </c>
      <c r="B3333" s="122">
        <v>1</v>
      </c>
      <c r="C3333" s="122" t="s">
        <v>2210</v>
      </c>
      <c r="D3333" s="122" t="s">
        <v>2114</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2019</v>
      </c>
      <c r="B3334" s="122">
        <v>1</v>
      </c>
      <c r="C3334" s="122" t="s">
        <v>2210</v>
      </c>
      <c r="D3334" s="122" t="s">
        <v>2115</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2019</v>
      </c>
      <c r="B3335" s="122">
        <v>1</v>
      </c>
      <c r="C3335" s="122" t="s">
        <v>2210</v>
      </c>
      <c r="D3335" s="122" t="s">
        <v>2116</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2019</v>
      </c>
      <c r="B3336" s="122">
        <v>1</v>
      </c>
      <c r="C3336" s="122" t="s">
        <v>2210</v>
      </c>
      <c r="D3336" s="122" t="s">
        <v>2117</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2019</v>
      </c>
      <c r="B3337" s="122">
        <v>1</v>
      </c>
      <c r="C3337" s="122" t="s">
        <v>2210</v>
      </c>
      <c r="D3337" s="122" t="s">
        <v>2118</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2019</v>
      </c>
      <c r="B3338" s="122">
        <v>1</v>
      </c>
      <c r="C3338" s="122" t="s">
        <v>2210</v>
      </c>
      <c r="D3338" s="122" t="s">
        <v>2119</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2019</v>
      </c>
      <c r="B3339" s="122">
        <v>1</v>
      </c>
      <c r="C3339" s="122" t="s">
        <v>2210</v>
      </c>
      <c r="D3339" s="122" t="s">
        <v>2120</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2019</v>
      </c>
      <c r="B3340" s="122">
        <v>1</v>
      </c>
      <c r="C3340" s="122" t="s">
        <v>2210</v>
      </c>
      <c r="D3340" s="122" t="s">
        <v>2121</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2019</v>
      </c>
      <c r="B3341" s="122">
        <v>1</v>
      </c>
      <c r="C3341" s="122" t="s">
        <v>2210</v>
      </c>
      <c r="D3341" s="122" t="s">
        <v>2122</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2019</v>
      </c>
      <c r="B3342" s="122">
        <v>1</v>
      </c>
      <c r="C3342" s="122" t="s">
        <v>2210</v>
      </c>
      <c r="D3342" s="122" t="s">
        <v>2144</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2019</v>
      </c>
      <c r="B3343" s="122">
        <v>1</v>
      </c>
      <c r="C3343" s="122" t="s">
        <v>2210</v>
      </c>
      <c r="D3343" s="122" t="s">
        <v>2123</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2019</v>
      </c>
      <c r="B3344" s="122">
        <v>1</v>
      </c>
      <c r="C3344" s="122" t="s">
        <v>2210</v>
      </c>
      <c r="D3344" s="122" t="s">
        <v>2124</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2019</v>
      </c>
      <c r="B3345" s="122">
        <v>1</v>
      </c>
      <c r="C3345" s="122" t="s">
        <v>2210</v>
      </c>
      <c r="D3345" s="122" t="s">
        <v>2125</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2019</v>
      </c>
      <c r="B3346" s="122">
        <v>1</v>
      </c>
      <c r="C3346" s="122" t="s">
        <v>2210</v>
      </c>
      <c r="D3346" s="122" t="s">
        <v>2126</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2019</v>
      </c>
      <c r="B3347" s="122">
        <v>1</v>
      </c>
      <c r="C3347" s="122" t="s">
        <v>2210</v>
      </c>
      <c r="D3347" s="122" t="s">
        <v>2127</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2019</v>
      </c>
      <c r="B3348" s="122">
        <v>1</v>
      </c>
      <c r="C3348" s="122" t="s">
        <v>2210</v>
      </c>
      <c r="D3348" s="122" t="s">
        <v>2145</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2019</v>
      </c>
      <c r="B3349" s="122">
        <v>1</v>
      </c>
      <c r="C3349" s="122" t="s">
        <v>2210</v>
      </c>
      <c r="D3349" s="122" t="s">
        <v>2128</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2019</v>
      </c>
      <c r="B3350" s="122">
        <v>1</v>
      </c>
      <c r="C3350" s="122" t="s">
        <v>2210</v>
      </c>
      <c r="D3350" s="122" t="s">
        <v>2129</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2019</v>
      </c>
      <c r="B3351" s="122">
        <v>1</v>
      </c>
      <c r="C3351" s="122" t="s">
        <v>2210</v>
      </c>
      <c r="D3351" s="122" t="s">
        <v>2146</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2019</v>
      </c>
      <c r="B3352" s="122">
        <v>1</v>
      </c>
      <c r="C3352" s="122" t="s">
        <v>2210</v>
      </c>
      <c r="D3352" s="122" t="s">
        <v>2130</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2019</v>
      </c>
      <c r="B3353" s="122">
        <v>1</v>
      </c>
      <c r="C3353" s="122" t="s">
        <v>2210</v>
      </c>
      <c r="D3353" s="122" t="s">
        <v>2131</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2019</v>
      </c>
      <c r="B3354" s="122">
        <v>1</v>
      </c>
      <c r="C3354" s="122" t="s">
        <v>2210</v>
      </c>
      <c r="D3354" s="122" t="s">
        <v>2132</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2019</v>
      </c>
      <c r="B3355" s="122">
        <v>1</v>
      </c>
      <c r="C3355" s="122" t="s">
        <v>2210</v>
      </c>
      <c r="D3355" s="122" t="s">
        <v>2133</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2019</v>
      </c>
      <c r="B3356" s="122">
        <v>1</v>
      </c>
      <c r="C3356" s="122" t="s">
        <v>2210</v>
      </c>
      <c r="D3356" s="122" t="s">
        <v>2134</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2016</v>
      </c>
      <c r="B3357" s="122">
        <v>1</v>
      </c>
      <c r="C3357" s="122" t="s">
        <v>2209</v>
      </c>
      <c r="D3357" s="122" t="s">
        <v>2086</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2016</v>
      </c>
      <c r="B3358" s="122">
        <v>1</v>
      </c>
      <c r="C3358" s="122" t="s">
        <v>2209</v>
      </c>
      <c r="D3358" s="122" t="s">
        <v>2087</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2016</v>
      </c>
      <c r="B3359" s="122">
        <v>1</v>
      </c>
      <c r="C3359" s="122" t="s">
        <v>2209</v>
      </c>
      <c r="D3359" s="122" t="s">
        <v>2088</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2016</v>
      </c>
      <c r="B3360" s="122">
        <v>1</v>
      </c>
      <c r="C3360" s="122" t="s">
        <v>2209</v>
      </c>
      <c r="D3360" s="122" t="s">
        <v>2089</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2016</v>
      </c>
      <c r="B3361" s="122">
        <v>1</v>
      </c>
      <c r="C3361" s="122" t="s">
        <v>2209</v>
      </c>
      <c r="D3361" s="122" t="s">
        <v>2090</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2016</v>
      </c>
      <c r="B3362" s="122">
        <v>1</v>
      </c>
      <c r="C3362" s="122" t="s">
        <v>2209</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2016</v>
      </c>
      <c r="B3363" s="122">
        <v>1</v>
      </c>
      <c r="C3363" s="122" t="s">
        <v>2209</v>
      </c>
      <c r="D3363" s="122" t="s">
        <v>2091</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2016</v>
      </c>
      <c r="B3364" s="122">
        <v>1</v>
      </c>
      <c r="C3364" s="122" t="s">
        <v>2209</v>
      </c>
      <c r="D3364" s="122" t="s">
        <v>2092</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2016</v>
      </c>
      <c r="B3365" s="122">
        <v>1</v>
      </c>
      <c r="C3365" s="122" t="s">
        <v>2209</v>
      </c>
      <c r="D3365" s="122" t="s">
        <v>2093</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2016</v>
      </c>
      <c r="B3366" s="122">
        <v>1</v>
      </c>
      <c r="C3366" s="122" t="s">
        <v>2209</v>
      </c>
      <c r="D3366" s="122" t="s">
        <v>2094</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2016</v>
      </c>
      <c r="B3367" s="122">
        <v>1</v>
      </c>
      <c r="C3367" s="122" t="s">
        <v>2209</v>
      </c>
      <c r="D3367" s="122" t="s">
        <v>2095</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2016</v>
      </c>
      <c r="B3368" s="122">
        <v>1</v>
      </c>
      <c r="C3368" s="122" t="s">
        <v>2209</v>
      </c>
      <c r="D3368" s="122" t="s">
        <v>2096</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2016</v>
      </c>
      <c r="B3369" s="122">
        <v>1</v>
      </c>
      <c r="C3369" s="122" t="s">
        <v>2209</v>
      </c>
      <c r="D3369" s="122" t="s">
        <v>2097</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2016</v>
      </c>
      <c r="B3370" s="122">
        <v>1</v>
      </c>
      <c r="C3370" s="122" t="s">
        <v>2209</v>
      </c>
      <c r="D3370" s="122" t="s">
        <v>2098</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2016</v>
      </c>
      <c r="B3371" s="122">
        <v>1</v>
      </c>
      <c r="C3371" s="122" t="s">
        <v>2209</v>
      </c>
      <c r="D3371" s="122" t="s">
        <v>2099</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2016</v>
      </c>
      <c r="B3372" s="122">
        <v>1</v>
      </c>
      <c r="C3372" s="122" t="s">
        <v>2209</v>
      </c>
      <c r="D3372" s="122" t="s">
        <v>2100</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2016</v>
      </c>
      <c r="B3373" s="122">
        <v>1</v>
      </c>
      <c r="C3373" s="122" t="s">
        <v>2209</v>
      </c>
      <c r="D3373" s="122" t="s">
        <v>2101</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2016</v>
      </c>
      <c r="B3374" s="122">
        <v>1</v>
      </c>
      <c r="C3374" s="122" t="s">
        <v>2209</v>
      </c>
      <c r="D3374" s="122" t="s">
        <v>2102</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2016</v>
      </c>
      <c r="B3375" s="122">
        <v>1</v>
      </c>
      <c r="C3375" s="122" t="s">
        <v>2209</v>
      </c>
      <c r="D3375" s="122" t="s">
        <v>2103</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2016</v>
      </c>
      <c r="B3376" s="122">
        <v>1</v>
      </c>
      <c r="C3376" s="122" t="s">
        <v>2209</v>
      </c>
      <c r="D3376" s="122" t="s">
        <v>2104</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2016</v>
      </c>
      <c r="B3377" s="122">
        <v>1</v>
      </c>
      <c r="C3377" s="122" t="s">
        <v>2209</v>
      </c>
      <c r="D3377" s="122" t="s">
        <v>2105</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2016</v>
      </c>
      <c r="B3378" s="122">
        <v>1</v>
      </c>
      <c r="C3378" s="122" t="s">
        <v>2209</v>
      </c>
      <c r="D3378" s="122" t="s">
        <v>2106</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2016</v>
      </c>
      <c r="B3379" s="122">
        <v>1</v>
      </c>
      <c r="C3379" s="122" t="s">
        <v>2209</v>
      </c>
      <c r="D3379" s="122" t="s">
        <v>2107</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2016</v>
      </c>
      <c r="B3380" s="122">
        <v>1</v>
      </c>
      <c r="C3380" s="122" t="s">
        <v>2209</v>
      </c>
      <c r="D3380" s="122" t="s">
        <v>2108</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2016</v>
      </c>
      <c r="B3381" s="122">
        <v>1</v>
      </c>
      <c r="C3381" s="122" t="s">
        <v>2209</v>
      </c>
      <c r="D3381" s="122" t="s">
        <v>2109</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2016</v>
      </c>
      <c r="B3382" s="122">
        <v>1</v>
      </c>
      <c r="C3382" s="122" t="s">
        <v>2209</v>
      </c>
      <c r="D3382" s="122" t="s">
        <v>2110</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2016</v>
      </c>
      <c r="B3383" s="122">
        <v>1</v>
      </c>
      <c r="C3383" s="122" t="s">
        <v>2209</v>
      </c>
      <c r="D3383" s="122" t="s">
        <v>2111</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2016</v>
      </c>
      <c r="B3384" s="122">
        <v>1</v>
      </c>
      <c r="C3384" s="122" t="s">
        <v>2209</v>
      </c>
      <c r="D3384" s="122" t="s">
        <v>2112</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2016</v>
      </c>
      <c r="B3385" s="122">
        <v>1</v>
      </c>
      <c r="C3385" s="122" t="s">
        <v>2209</v>
      </c>
      <c r="D3385" s="122" t="s">
        <v>2113</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2016</v>
      </c>
      <c r="B3386" s="122">
        <v>1</v>
      </c>
      <c r="C3386" s="122" t="s">
        <v>2209</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2016</v>
      </c>
      <c r="B3387" s="122">
        <v>1</v>
      </c>
      <c r="C3387" s="122" t="s">
        <v>2209</v>
      </c>
      <c r="D3387" s="122" t="s">
        <v>2114</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2016</v>
      </c>
      <c r="B3388" s="122">
        <v>1</v>
      </c>
      <c r="C3388" s="122" t="s">
        <v>2209</v>
      </c>
      <c r="D3388" s="122" t="s">
        <v>2115</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2016</v>
      </c>
      <c r="B3389" s="122">
        <v>1</v>
      </c>
      <c r="C3389" s="122" t="s">
        <v>2209</v>
      </c>
      <c r="D3389" s="122" t="s">
        <v>2116</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2016</v>
      </c>
      <c r="B3390" s="122">
        <v>1</v>
      </c>
      <c r="C3390" s="122" t="s">
        <v>2209</v>
      </c>
      <c r="D3390" s="122" t="s">
        <v>2117</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2016</v>
      </c>
      <c r="B3391" s="122">
        <v>1</v>
      </c>
      <c r="C3391" s="122" t="s">
        <v>2209</v>
      </c>
      <c r="D3391" s="122" t="s">
        <v>2118</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2016</v>
      </c>
      <c r="B3392" s="122">
        <v>1</v>
      </c>
      <c r="C3392" s="122" t="s">
        <v>2209</v>
      </c>
      <c r="D3392" s="122" t="s">
        <v>2119</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2016</v>
      </c>
      <c r="B3393" s="122">
        <v>1</v>
      </c>
      <c r="C3393" s="122" t="s">
        <v>2209</v>
      </c>
      <c r="D3393" s="122" t="s">
        <v>2120</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2016</v>
      </c>
      <c r="B3394" s="122">
        <v>1</v>
      </c>
      <c r="C3394" s="122" t="s">
        <v>2209</v>
      </c>
      <c r="D3394" s="122" t="s">
        <v>2121</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2016</v>
      </c>
      <c r="B3395" s="122">
        <v>1</v>
      </c>
      <c r="C3395" s="122" t="s">
        <v>2209</v>
      </c>
      <c r="D3395" s="122" t="s">
        <v>2122</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2016</v>
      </c>
      <c r="B3396" s="122">
        <v>1</v>
      </c>
      <c r="C3396" s="122" t="s">
        <v>2209</v>
      </c>
      <c r="D3396" s="122" t="s">
        <v>2123</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2016</v>
      </c>
      <c r="B3397" s="122">
        <v>1</v>
      </c>
      <c r="C3397" s="122" t="s">
        <v>2209</v>
      </c>
      <c r="D3397" s="122" t="s">
        <v>2124</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2016</v>
      </c>
      <c r="B3398" s="122">
        <v>1</v>
      </c>
      <c r="C3398" s="122" t="s">
        <v>2209</v>
      </c>
      <c r="D3398" s="122" t="s">
        <v>2125</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2016</v>
      </c>
      <c r="B3399" s="122">
        <v>1</v>
      </c>
      <c r="C3399" s="122" t="s">
        <v>2209</v>
      </c>
      <c r="D3399" s="122" t="s">
        <v>2126</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2016</v>
      </c>
      <c r="B3400" s="122">
        <v>1</v>
      </c>
      <c r="C3400" s="122" t="s">
        <v>2209</v>
      </c>
      <c r="D3400" s="122" t="s">
        <v>2127</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2016</v>
      </c>
      <c r="B3401" s="122">
        <v>1</v>
      </c>
      <c r="C3401" s="122" t="s">
        <v>2209</v>
      </c>
      <c r="D3401" s="122" t="s">
        <v>2128</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2016</v>
      </c>
      <c r="B3402" s="122">
        <v>1</v>
      </c>
      <c r="C3402" s="122" t="s">
        <v>2209</v>
      </c>
      <c r="D3402" s="122" t="s">
        <v>2129</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2016</v>
      </c>
      <c r="B3403" s="122">
        <v>1</v>
      </c>
      <c r="C3403" s="122" t="s">
        <v>2209</v>
      </c>
      <c r="D3403" s="122" t="s">
        <v>2130</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2016</v>
      </c>
      <c r="B3404" s="122">
        <v>1</v>
      </c>
      <c r="C3404" s="122" t="s">
        <v>2209</v>
      </c>
      <c r="D3404" s="122" t="s">
        <v>2131</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2016</v>
      </c>
      <c r="B3405" s="122">
        <v>1</v>
      </c>
      <c r="C3405" s="122" t="s">
        <v>2209</v>
      </c>
      <c r="D3405" s="122" t="s">
        <v>2132</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2016</v>
      </c>
      <c r="B3406" s="122">
        <v>1</v>
      </c>
      <c r="C3406" s="122" t="s">
        <v>2209</v>
      </c>
      <c r="D3406" s="122" t="s">
        <v>2133</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2016</v>
      </c>
      <c r="B3407" s="122">
        <v>1</v>
      </c>
      <c r="C3407" s="122" t="s">
        <v>2209</v>
      </c>
      <c r="D3407" s="122" t="s">
        <v>2134</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2017</v>
      </c>
      <c r="B3408" s="122">
        <v>1</v>
      </c>
      <c r="C3408" s="122" t="s">
        <v>2211</v>
      </c>
      <c r="D3408" s="122" t="s">
        <v>2086</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2017</v>
      </c>
      <c r="B3409" s="122">
        <v>1</v>
      </c>
      <c r="C3409" s="122" t="s">
        <v>2211</v>
      </c>
      <c r="D3409" s="122" t="s">
        <v>2087</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2017</v>
      </c>
      <c r="B3410" s="122">
        <v>1</v>
      </c>
      <c r="C3410" s="122" t="s">
        <v>2211</v>
      </c>
      <c r="D3410" s="122" t="s">
        <v>2088</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2017</v>
      </c>
      <c r="B3411" s="122">
        <v>1</v>
      </c>
      <c r="C3411" s="122" t="s">
        <v>2211</v>
      </c>
      <c r="D3411" s="122" t="s">
        <v>2141</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2017</v>
      </c>
      <c r="B3412" s="122">
        <v>1</v>
      </c>
      <c r="C3412" s="122" t="s">
        <v>2211</v>
      </c>
      <c r="D3412" s="122" t="s">
        <v>2089</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2017</v>
      </c>
      <c r="B3413" s="122">
        <v>1</v>
      </c>
      <c r="C3413" s="122" t="s">
        <v>2211</v>
      </c>
      <c r="D3413" s="122" t="s">
        <v>2090</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2017</v>
      </c>
      <c r="B3414" s="122">
        <v>1</v>
      </c>
      <c r="C3414" s="122" t="s">
        <v>2211</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2017</v>
      </c>
      <c r="B3415" s="122">
        <v>1</v>
      </c>
      <c r="C3415" s="122" t="s">
        <v>2211</v>
      </c>
      <c r="D3415" s="122" t="s">
        <v>2091</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2017</v>
      </c>
      <c r="B3416" s="122">
        <v>1</v>
      </c>
      <c r="C3416" s="122" t="s">
        <v>2211</v>
      </c>
      <c r="D3416" s="122" t="s">
        <v>2092</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2017</v>
      </c>
      <c r="B3417" s="122">
        <v>1</v>
      </c>
      <c r="C3417" s="122" t="s">
        <v>2211</v>
      </c>
      <c r="D3417" s="122" t="s">
        <v>2093</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2017</v>
      </c>
      <c r="B3418" s="122">
        <v>1</v>
      </c>
      <c r="C3418" s="122" t="s">
        <v>2211</v>
      </c>
      <c r="D3418" s="122" t="s">
        <v>2094</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2017</v>
      </c>
      <c r="B3419" s="122">
        <v>1</v>
      </c>
      <c r="C3419" s="122" t="s">
        <v>2211</v>
      </c>
      <c r="D3419" s="122" t="s">
        <v>2095</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2017</v>
      </c>
      <c r="B3420" s="122">
        <v>1</v>
      </c>
      <c r="C3420" s="122" t="s">
        <v>2211</v>
      </c>
      <c r="D3420" s="122" t="s">
        <v>2142</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2017</v>
      </c>
      <c r="B3421" s="122">
        <v>1</v>
      </c>
      <c r="C3421" s="122" t="s">
        <v>2211</v>
      </c>
      <c r="D3421" s="122" t="s">
        <v>2096</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2017</v>
      </c>
      <c r="B3422" s="122">
        <v>1</v>
      </c>
      <c r="C3422" s="122" t="s">
        <v>2211</v>
      </c>
      <c r="D3422" s="122" t="s">
        <v>2097</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2017</v>
      </c>
      <c r="B3423" s="122">
        <v>1</v>
      </c>
      <c r="C3423" s="122" t="s">
        <v>2211</v>
      </c>
      <c r="D3423" s="122" t="s">
        <v>2098</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2017</v>
      </c>
      <c r="B3424" s="122">
        <v>1</v>
      </c>
      <c r="C3424" s="122" t="s">
        <v>2211</v>
      </c>
      <c r="D3424" s="122" t="s">
        <v>2099</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2017</v>
      </c>
      <c r="B3425" s="122">
        <v>1</v>
      </c>
      <c r="C3425" s="122" t="s">
        <v>2211</v>
      </c>
      <c r="D3425" s="122" t="s">
        <v>2100</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2017</v>
      </c>
      <c r="B3426" s="122">
        <v>1</v>
      </c>
      <c r="C3426" s="122" t="s">
        <v>2211</v>
      </c>
      <c r="D3426" s="122" t="s">
        <v>2101</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2017</v>
      </c>
      <c r="B3427" s="122">
        <v>1</v>
      </c>
      <c r="C3427" s="122" t="s">
        <v>2211</v>
      </c>
      <c r="D3427" s="122" t="s">
        <v>2102</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2017</v>
      </c>
      <c r="B3428" s="122">
        <v>1</v>
      </c>
      <c r="C3428" s="122" t="s">
        <v>2211</v>
      </c>
      <c r="D3428" s="122" t="s">
        <v>2103</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2017</v>
      </c>
      <c r="B3429" s="122">
        <v>1</v>
      </c>
      <c r="C3429" s="122" t="s">
        <v>2211</v>
      </c>
      <c r="D3429" s="122" t="s">
        <v>2104</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2017</v>
      </c>
      <c r="B3430" s="122">
        <v>1</v>
      </c>
      <c r="C3430" s="122" t="s">
        <v>2211</v>
      </c>
      <c r="D3430" s="122" t="s">
        <v>2105</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2017</v>
      </c>
      <c r="B3431" s="122">
        <v>1</v>
      </c>
      <c r="C3431" s="122" t="s">
        <v>2211</v>
      </c>
      <c r="D3431" s="122" t="s">
        <v>2106</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2017</v>
      </c>
      <c r="B3432" s="122">
        <v>1</v>
      </c>
      <c r="C3432" s="122" t="s">
        <v>2211</v>
      </c>
      <c r="D3432" s="122" t="s">
        <v>2107</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2017</v>
      </c>
      <c r="B3433" s="122">
        <v>1</v>
      </c>
      <c r="C3433" s="122" t="s">
        <v>2211</v>
      </c>
      <c r="D3433" s="122" t="s">
        <v>2108</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2017</v>
      </c>
      <c r="B3434" s="122">
        <v>1</v>
      </c>
      <c r="C3434" s="122" t="s">
        <v>2211</v>
      </c>
      <c r="D3434" s="122" t="s">
        <v>2109</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2017</v>
      </c>
      <c r="B3435" s="122">
        <v>1</v>
      </c>
      <c r="C3435" s="122" t="s">
        <v>2211</v>
      </c>
      <c r="D3435" s="122" t="s">
        <v>2143</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2017</v>
      </c>
      <c r="B3436" s="122">
        <v>1</v>
      </c>
      <c r="C3436" s="122" t="s">
        <v>2211</v>
      </c>
      <c r="D3436" s="122" t="s">
        <v>2110</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2017</v>
      </c>
      <c r="B3437" s="122">
        <v>1</v>
      </c>
      <c r="C3437" s="122" t="s">
        <v>2211</v>
      </c>
      <c r="D3437" s="122" t="s">
        <v>2111</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2017</v>
      </c>
      <c r="B3438" s="122">
        <v>1</v>
      </c>
      <c r="C3438" s="122" t="s">
        <v>2211</v>
      </c>
      <c r="D3438" s="122" t="s">
        <v>2112</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2017</v>
      </c>
      <c r="B3439" s="122">
        <v>1</v>
      </c>
      <c r="C3439" s="122" t="s">
        <v>2211</v>
      </c>
      <c r="D3439" s="122" t="s">
        <v>2113</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2017</v>
      </c>
      <c r="B3440" s="122">
        <v>1</v>
      </c>
      <c r="C3440" s="122" t="s">
        <v>2211</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2017</v>
      </c>
      <c r="B3441" s="122">
        <v>1</v>
      </c>
      <c r="C3441" s="122" t="s">
        <v>2211</v>
      </c>
      <c r="D3441" s="122" t="s">
        <v>2114</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2017</v>
      </c>
      <c r="B3442" s="122">
        <v>1</v>
      </c>
      <c r="C3442" s="122" t="s">
        <v>2211</v>
      </c>
      <c r="D3442" s="122" t="s">
        <v>2115</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2017</v>
      </c>
      <c r="B3443" s="122">
        <v>1</v>
      </c>
      <c r="C3443" s="122" t="s">
        <v>2211</v>
      </c>
      <c r="D3443" s="122" t="s">
        <v>2116</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2017</v>
      </c>
      <c r="B3444" s="122">
        <v>1</v>
      </c>
      <c r="C3444" s="122" t="s">
        <v>2211</v>
      </c>
      <c r="D3444" s="122" t="s">
        <v>2117</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2017</v>
      </c>
      <c r="B3445" s="122">
        <v>1</v>
      </c>
      <c r="C3445" s="122" t="s">
        <v>2211</v>
      </c>
      <c r="D3445" s="122" t="s">
        <v>2118</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2017</v>
      </c>
      <c r="B3446" s="122">
        <v>1</v>
      </c>
      <c r="C3446" s="122" t="s">
        <v>2211</v>
      </c>
      <c r="D3446" s="122" t="s">
        <v>2119</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2017</v>
      </c>
      <c r="B3447" s="122">
        <v>1</v>
      </c>
      <c r="C3447" s="122" t="s">
        <v>2211</v>
      </c>
      <c r="D3447" s="122" t="s">
        <v>2120</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2017</v>
      </c>
      <c r="B3448" s="122">
        <v>1</v>
      </c>
      <c r="C3448" s="122" t="s">
        <v>2211</v>
      </c>
      <c r="D3448" s="122" t="s">
        <v>2121</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2017</v>
      </c>
      <c r="B3449" s="122">
        <v>1</v>
      </c>
      <c r="C3449" s="122" t="s">
        <v>2211</v>
      </c>
      <c r="D3449" s="122" t="s">
        <v>2122</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2017</v>
      </c>
      <c r="B3450" s="122">
        <v>1</v>
      </c>
      <c r="C3450" s="122" t="s">
        <v>2211</v>
      </c>
      <c r="D3450" s="122" t="s">
        <v>2144</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2017</v>
      </c>
      <c r="B3451" s="122">
        <v>1</v>
      </c>
      <c r="C3451" s="122" t="s">
        <v>2211</v>
      </c>
      <c r="D3451" s="122" t="s">
        <v>2123</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2017</v>
      </c>
      <c r="B3452" s="122">
        <v>1</v>
      </c>
      <c r="C3452" s="122" t="s">
        <v>2211</v>
      </c>
      <c r="D3452" s="122" t="s">
        <v>2124</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2017</v>
      </c>
      <c r="B3453" s="122">
        <v>1</v>
      </c>
      <c r="C3453" s="122" t="s">
        <v>2211</v>
      </c>
      <c r="D3453" s="122" t="s">
        <v>2125</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2017</v>
      </c>
      <c r="B3454" s="122">
        <v>1</v>
      </c>
      <c r="C3454" s="122" t="s">
        <v>2211</v>
      </c>
      <c r="D3454" s="122" t="s">
        <v>2126</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2017</v>
      </c>
      <c r="B3455" s="122">
        <v>1</v>
      </c>
      <c r="C3455" s="122" t="s">
        <v>2211</v>
      </c>
      <c r="D3455" s="122" t="s">
        <v>2127</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2017</v>
      </c>
      <c r="B3456" s="122">
        <v>1</v>
      </c>
      <c r="C3456" s="122" t="s">
        <v>2211</v>
      </c>
      <c r="D3456" s="122" t="s">
        <v>2145</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2017</v>
      </c>
      <c r="B3457" s="122">
        <v>1</v>
      </c>
      <c r="C3457" s="122" t="s">
        <v>2211</v>
      </c>
      <c r="D3457" s="122" t="s">
        <v>2128</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2017</v>
      </c>
      <c r="B3458" s="122">
        <v>1</v>
      </c>
      <c r="C3458" s="122" t="s">
        <v>2211</v>
      </c>
      <c r="D3458" s="122" t="s">
        <v>2129</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2017</v>
      </c>
      <c r="B3459" s="122">
        <v>1</v>
      </c>
      <c r="C3459" s="122" t="s">
        <v>2211</v>
      </c>
      <c r="D3459" s="122" t="s">
        <v>2146</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2017</v>
      </c>
      <c r="B3460" s="122">
        <v>1</v>
      </c>
      <c r="C3460" s="122" t="s">
        <v>2211</v>
      </c>
      <c r="D3460" s="122" t="s">
        <v>2130</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2017</v>
      </c>
      <c r="B3461" s="122">
        <v>1</v>
      </c>
      <c r="C3461" s="122" t="s">
        <v>2211</v>
      </c>
      <c r="D3461" s="122" t="s">
        <v>2131</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2017</v>
      </c>
      <c r="B3462" s="122">
        <v>1</v>
      </c>
      <c r="C3462" s="122" t="s">
        <v>2211</v>
      </c>
      <c r="D3462" s="122" t="s">
        <v>2132</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2017</v>
      </c>
      <c r="B3463" s="122">
        <v>1</v>
      </c>
      <c r="C3463" s="122" t="s">
        <v>2211</v>
      </c>
      <c r="D3463" s="122" t="s">
        <v>2133</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2017</v>
      </c>
      <c r="B3464" s="122">
        <v>1</v>
      </c>
      <c r="C3464" s="122" t="s">
        <v>2211</v>
      </c>
      <c r="D3464" s="122" t="s">
        <v>2134</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2018</v>
      </c>
      <c r="B3465" s="122">
        <v>1</v>
      </c>
      <c r="C3465" s="122" t="s">
        <v>2212</v>
      </c>
      <c r="D3465" s="122" t="s">
        <v>2086</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2018</v>
      </c>
      <c r="B3466" s="122">
        <v>1</v>
      </c>
      <c r="C3466" s="122" t="s">
        <v>2212</v>
      </c>
      <c r="D3466" s="122" t="s">
        <v>2087</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2018</v>
      </c>
      <c r="B3467" s="122">
        <v>1</v>
      </c>
      <c r="C3467" s="122" t="s">
        <v>2212</v>
      </c>
      <c r="D3467" s="122" t="s">
        <v>2088</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2018</v>
      </c>
      <c r="B3468" s="122">
        <v>1</v>
      </c>
      <c r="C3468" s="122" t="s">
        <v>2212</v>
      </c>
      <c r="D3468" s="122" t="s">
        <v>2141</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2018</v>
      </c>
      <c r="B3469" s="122">
        <v>1</v>
      </c>
      <c r="C3469" s="122" t="s">
        <v>2212</v>
      </c>
      <c r="D3469" s="122" t="s">
        <v>2089</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2018</v>
      </c>
      <c r="B3470" s="122">
        <v>1</v>
      </c>
      <c r="C3470" s="122" t="s">
        <v>2212</v>
      </c>
      <c r="D3470" s="122" t="s">
        <v>2090</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2018</v>
      </c>
      <c r="B3471" s="122">
        <v>1</v>
      </c>
      <c r="C3471" s="122" t="s">
        <v>2212</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2018</v>
      </c>
      <c r="B3472" s="122">
        <v>1</v>
      </c>
      <c r="C3472" s="122" t="s">
        <v>2212</v>
      </c>
      <c r="D3472" s="122" t="s">
        <v>2091</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2018</v>
      </c>
      <c r="B3473" s="122">
        <v>1</v>
      </c>
      <c r="C3473" s="122" t="s">
        <v>2212</v>
      </c>
      <c r="D3473" s="122" t="s">
        <v>2092</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2018</v>
      </c>
      <c r="B3474" s="122">
        <v>1</v>
      </c>
      <c r="C3474" s="122" t="s">
        <v>2212</v>
      </c>
      <c r="D3474" s="122" t="s">
        <v>2093</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2018</v>
      </c>
      <c r="B3475" s="122">
        <v>1</v>
      </c>
      <c r="C3475" s="122" t="s">
        <v>2212</v>
      </c>
      <c r="D3475" s="122" t="s">
        <v>2094</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2018</v>
      </c>
      <c r="B3476" s="122">
        <v>1</v>
      </c>
      <c r="C3476" s="122" t="s">
        <v>2212</v>
      </c>
      <c r="D3476" s="122" t="s">
        <v>2095</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2018</v>
      </c>
      <c r="B3477" s="122">
        <v>1</v>
      </c>
      <c r="C3477" s="122" t="s">
        <v>2212</v>
      </c>
      <c r="D3477" s="122" t="s">
        <v>2142</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2018</v>
      </c>
      <c r="B3478" s="122">
        <v>1</v>
      </c>
      <c r="C3478" s="122" t="s">
        <v>2212</v>
      </c>
      <c r="D3478" s="122" t="s">
        <v>2096</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2018</v>
      </c>
      <c r="B3479" s="122">
        <v>1</v>
      </c>
      <c r="C3479" s="122" t="s">
        <v>2212</v>
      </c>
      <c r="D3479" s="122" t="s">
        <v>2097</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2018</v>
      </c>
      <c r="B3480" s="122">
        <v>1</v>
      </c>
      <c r="C3480" s="122" t="s">
        <v>2212</v>
      </c>
      <c r="D3480" s="122" t="s">
        <v>2098</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2018</v>
      </c>
      <c r="B3481" s="122">
        <v>1</v>
      </c>
      <c r="C3481" s="122" t="s">
        <v>2212</v>
      </c>
      <c r="D3481" s="122" t="s">
        <v>2099</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2018</v>
      </c>
      <c r="B3482" s="122">
        <v>1</v>
      </c>
      <c r="C3482" s="122" t="s">
        <v>2212</v>
      </c>
      <c r="D3482" s="122" t="s">
        <v>2100</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2018</v>
      </c>
      <c r="B3483" s="122">
        <v>1</v>
      </c>
      <c r="C3483" s="122" t="s">
        <v>2212</v>
      </c>
      <c r="D3483" s="122" t="s">
        <v>2101</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2018</v>
      </c>
      <c r="B3484" s="122">
        <v>1</v>
      </c>
      <c r="C3484" s="122" t="s">
        <v>2212</v>
      </c>
      <c r="D3484" s="122" t="s">
        <v>2102</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2018</v>
      </c>
      <c r="B3485" s="122">
        <v>1</v>
      </c>
      <c r="C3485" s="122" t="s">
        <v>2212</v>
      </c>
      <c r="D3485" s="122" t="s">
        <v>2103</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2018</v>
      </c>
      <c r="B3486" s="122">
        <v>1</v>
      </c>
      <c r="C3486" s="122" t="s">
        <v>2212</v>
      </c>
      <c r="D3486" s="122" t="s">
        <v>2104</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2018</v>
      </c>
      <c r="B3487" s="122">
        <v>1</v>
      </c>
      <c r="C3487" s="122" t="s">
        <v>2212</v>
      </c>
      <c r="D3487" s="122" t="s">
        <v>2105</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2018</v>
      </c>
      <c r="B3488" s="122">
        <v>1</v>
      </c>
      <c r="C3488" s="122" t="s">
        <v>2212</v>
      </c>
      <c r="D3488" s="122" t="s">
        <v>2106</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2018</v>
      </c>
      <c r="B3489" s="122">
        <v>1</v>
      </c>
      <c r="C3489" s="122" t="s">
        <v>2212</v>
      </c>
      <c r="D3489" s="122" t="s">
        <v>2107</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2018</v>
      </c>
      <c r="B3490" s="122">
        <v>1</v>
      </c>
      <c r="C3490" s="122" t="s">
        <v>2212</v>
      </c>
      <c r="D3490" s="122" t="s">
        <v>2108</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2018</v>
      </c>
      <c r="B3491" s="122">
        <v>1</v>
      </c>
      <c r="C3491" s="122" t="s">
        <v>2212</v>
      </c>
      <c r="D3491" s="122" t="s">
        <v>2109</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2018</v>
      </c>
      <c r="B3492" s="122">
        <v>1</v>
      </c>
      <c r="C3492" s="122" t="s">
        <v>2212</v>
      </c>
      <c r="D3492" s="122" t="s">
        <v>2143</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2018</v>
      </c>
      <c r="B3493" s="122">
        <v>1</v>
      </c>
      <c r="C3493" s="122" t="s">
        <v>2212</v>
      </c>
      <c r="D3493" s="122" t="s">
        <v>2110</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2018</v>
      </c>
      <c r="B3494" s="122">
        <v>1</v>
      </c>
      <c r="C3494" s="122" t="s">
        <v>2212</v>
      </c>
      <c r="D3494" s="122" t="s">
        <v>2111</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2018</v>
      </c>
      <c r="B3495" s="122">
        <v>1</v>
      </c>
      <c r="C3495" s="122" t="s">
        <v>2212</v>
      </c>
      <c r="D3495" s="122" t="s">
        <v>2112</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2018</v>
      </c>
      <c r="B3496" s="122">
        <v>1</v>
      </c>
      <c r="C3496" s="122" t="s">
        <v>2212</v>
      </c>
      <c r="D3496" s="122" t="s">
        <v>2113</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2018</v>
      </c>
      <c r="B3497" s="122">
        <v>1</v>
      </c>
      <c r="C3497" s="122" t="s">
        <v>2212</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2018</v>
      </c>
      <c r="B3498" s="122">
        <v>1</v>
      </c>
      <c r="C3498" s="122" t="s">
        <v>2212</v>
      </c>
      <c r="D3498" s="122" t="s">
        <v>2114</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2018</v>
      </c>
      <c r="B3499" s="122">
        <v>1</v>
      </c>
      <c r="C3499" s="122" t="s">
        <v>2212</v>
      </c>
      <c r="D3499" s="122" t="s">
        <v>2115</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2018</v>
      </c>
      <c r="B3500" s="122">
        <v>1</v>
      </c>
      <c r="C3500" s="122" t="s">
        <v>2212</v>
      </c>
      <c r="D3500" s="122" t="s">
        <v>2116</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2018</v>
      </c>
      <c r="B3501" s="122">
        <v>1</v>
      </c>
      <c r="C3501" s="122" t="s">
        <v>2212</v>
      </c>
      <c r="D3501" s="122" t="s">
        <v>2117</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2018</v>
      </c>
      <c r="B3502" s="122">
        <v>1</v>
      </c>
      <c r="C3502" s="122" t="s">
        <v>2212</v>
      </c>
      <c r="D3502" s="122" t="s">
        <v>2118</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2018</v>
      </c>
      <c r="B3503" s="122">
        <v>1</v>
      </c>
      <c r="C3503" s="122" t="s">
        <v>2212</v>
      </c>
      <c r="D3503" s="122" t="s">
        <v>2119</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2018</v>
      </c>
      <c r="B3504" s="122">
        <v>1</v>
      </c>
      <c r="C3504" s="122" t="s">
        <v>2212</v>
      </c>
      <c r="D3504" s="122" t="s">
        <v>2120</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2018</v>
      </c>
      <c r="B3505" s="122">
        <v>1</v>
      </c>
      <c r="C3505" s="122" t="s">
        <v>2212</v>
      </c>
      <c r="D3505" s="122" t="s">
        <v>2121</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2018</v>
      </c>
      <c r="B3506" s="122">
        <v>1</v>
      </c>
      <c r="C3506" s="122" t="s">
        <v>2212</v>
      </c>
      <c r="D3506" s="122" t="s">
        <v>2122</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2018</v>
      </c>
      <c r="B3507" s="122">
        <v>1</v>
      </c>
      <c r="C3507" s="122" t="s">
        <v>2212</v>
      </c>
      <c r="D3507" s="122" t="s">
        <v>2144</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2018</v>
      </c>
      <c r="B3508" s="122">
        <v>1</v>
      </c>
      <c r="C3508" s="122" t="s">
        <v>2212</v>
      </c>
      <c r="D3508" s="122" t="s">
        <v>2123</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2018</v>
      </c>
      <c r="B3509" s="122">
        <v>1</v>
      </c>
      <c r="C3509" s="122" t="s">
        <v>2212</v>
      </c>
      <c r="D3509" s="122" t="s">
        <v>2124</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2018</v>
      </c>
      <c r="B3510" s="122">
        <v>1</v>
      </c>
      <c r="C3510" s="122" t="s">
        <v>2212</v>
      </c>
      <c r="D3510" s="122" t="s">
        <v>2125</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2018</v>
      </c>
      <c r="B3511" s="122">
        <v>1</v>
      </c>
      <c r="C3511" s="122" t="s">
        <v>2212</v>
      </c>
      <c r="D3511" s="122" t="s">
        <v>2126</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2018</v>
      </c>
      <c r="B3512" s="122">
        <v>1</v>
      </c>
      <c r="C3512" s="122" t="s">
        <v>2212</v>
      </c>
      <c r="D3512" s="122" t="s">
        <v>2127</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2018</v>
      </c>
      <c r="B3513" s="122">
        <v>1</v>
      </c>
      <c r="C3513" s="122" t="s">
        <v>2212</v>
      </c>
      <c r="D3513" s="122" t="s">
        <v>2145</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2018</v>
      </c>
      <c r="B3514" s="122">
        <v>1</v>
      </c>
      <c r="C3514" s="122" t="s">
        <v>2212</v>
      </c>
      <c r="D3514" s="122" t="s">
        <v>2128</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2018</v>
      </c>
      <c r="B3515" s="122">
        <v>1</v>
      </c>
      <c r="C3515" s="122" t="s">
        <v>2212</v>
      </c>
      <c r="D3515" s="122" t="s">
        <v>2129</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2018</v>
      </c>
      <c r="B3516" s="122">
        <v>1</v>
      </c>
      <c r="C3516" s="122" t="s">
        <v>2212</v>
      </c>
      <c r="D3516" s="122" t="s">
        <v>2146</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2018</v>
      </c>
      <c r="B3517" s="122">
        <v>1</v>
      </c>
      <c r="C3517" s="122" t="s">
        <v>2212</v>
      </c>
      <c r="D3517" s="122" t="s">
        <v>2130</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2018</v>
      </c>
      <c r="B3518" s="122">
        <v>1</v>
      </c>
      <c r="C3518" s="122" t="s">
        <v>2212</v>
      </c>
      <c r="D3518" s="122" t="s">
        <v>2131</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2018</v>
      </c>
      <c r="B3519" s="122">
        <v>1</v>
      </c>
      <c r="C3519" s="122" t="s">
        <v>2212</v>
      </c>
      <c r="D3519" s="122" t="s">
        <v>2132</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2018</v>
      </c>
      <c r="B3520" s="122">
        <v>1</v>
      </c>
      <c r="C3520" s="122" t="s">
        <v>2212</v>
      </c>
      <c r="D3520" s="122" t="s">
        <v>2133</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2018</v>
      </c>
      <c r="B3521" s="122">
        <v>1</v>
      </c>
      <c r="C3521" s="122" t="s">
        <v>2212</v>
      </c>
      <c r="D3521" s="122" t="s">
        <v>2134</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2022</v>
      </c>
      <c r="B3522" s="122">
        <v>1</v>
      </c>
      <c r="C3522" s="122" t="s">
        <v>2213</v>
      </c>
      <c r="D3522" s="122" t="s">
        <v>2086</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2022</v>
      </c>
      <c r="B3523" s="122">
        <v>1</v>
      </c>
      <c r="C3523" s="122" t="s">
        <v>2213</v>
      </c>
      <c r="D3523" s="122" t="s">
        <v>2087</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2022</v>
      </c>
      <c r="B3524" s="122">
        <v>1</v>
      </c>
      <c r="C3524" s="122" t="s">
        <v>2213</v>
      </c>
      <c r="D3524" s="122" t="s">
        <v>2088</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2022</v>
      </c>
      <c r="B3525" s="122">
        <v>1</v>
      </c>
      <c r="C3525" s="122" t="s">
        <v>2213</v>
      </c>
      <c r="D3525" s="122" t="s">
        <v>2141</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2022</v>
      </c>
      <c r="B3526" s="122">
        <v>1</v>
      </c>
      <c r="C3526" s="122" t="s">
        <v>2213</v>
      </c>
      <c r="D3526" s="122" t="s">
        <v>2089</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2022</v>
      </c>
      <c r="B3527" s="122">
        <v>1</v>
      </c>
      <c r="C3527" s="122" t="s">
        <v>2213</v>
      </c>
      <c r="D3527" s="122" t="s">
        <v>2090</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2022</v>
      </c>
      <c r="B3528" s="122">
        <v>1</v>
      </c>
      <c r="C3528" s="122" t="s">
        <v>2213</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2022</v>
      </c>
      <c r="B3529" s="122">
        <v>1</v>
      </c>
      <c r="C3529" s="122" t="s">
        <v>2213</v>
      </c>
      <c r="D3529" s="122" t="s">
        <v>2091</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2022</v>
      </c>
      <c r="B3530" s="122">
        <v>1</v>
      </c>
      <c r="C3530" s="122" t="s">
        <v>2213</v>
      </c>
      <c r="D3530" s="122" t="s">
        <v>2092</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2022</v>
      </c>
      <c r="B3531" s="122">
        <v>1</v>
      </c>
      <c r="C3531" s="122" t="s">
        <v>2213</v>
      </c>
      <c r="D3531" s="122" t="s">
        <v>2093</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2022</v>
      </c>
      <c r="B3532" s="122">
        <v>1</v>
      </c>
      <c r="C3532" s="122" t="s">
        <v>2213</v>
      </c>
      <c r="D3532" s="122" t="s">
        <v>2094</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2022</v>
      </c>
      <c r="B3533" s="122">
        <v>1</v>
      </c>
      <c r="C3533" s="122" t="s">
        <v>2213</v>
      </c>
      <c r="D3533" s="122" t="s">
        <v>2095</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2022</v>
      </c>
      <c r="B3534" s="122">
        <v>1</v>
      </c>
      <c r="C3534" s="122" t="s">
        <v>2213</v>
      </c>
      <c r="D3534" s="122" t="s">
        <v>2142</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2022</v>
      </c>
      <c r="B3535" s="122">
        <v>1</v>
      </c>
      <c r="C3535" s="122" t="s">
        <v>2213</v>
      </c>
      <c r="D3535" s="122" t="s">
        <v>2096</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2022</v>
      </c>
      <c r="B3536" s="122">
        <v>1</v>
      </c>
      <c r="C3536" s="122" t="s">
        <v>2213</v>
      </c>
      <c r="D3536" s="122" t="s">
        <v>2097</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2022</v>
      </c>
      <c r="B3537" s="122">
        <v>1</v>
      </c>
      <c r="C3537" s="122" t="s">
        <v>2213</v>
      </c>
      <c r="D3537" s="122" t="s">
        <v>2098</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2022</v>
      </c>
      <c r="B3538" s="122">
        <v>1</v>
      </c>
      <c r="C3538" s="122" t="s">
        <v>2213</v>
      </c>
      <c r="D3538" s="122" t="s">
        <v>2099</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2022</v>
      </c>
      <c r="B3539" s="122">
        <v>1</v>
      </c>
      <c r="C3539" s="122" t="s">
        <v>2213</v>
      </c>
      <c r="D3539" s="122" t="s">
        <v>2100</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2022</v>
      </c>
      <c r="B3540" s="122">
        <v>1</v>
      </c>
      <c r="C3540" s="122" t="s">
        <v>2213</v>
      </c>
      <c r="D3540" s="122" t="s">
        <v>2101</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2022</v>
      </c>
      <c r="B3541" s="122">
        <v>1</v>
      </c>
      <c r="C3541" s="122" t="s">
        <v>2213</v>
      </c>
      <c r="D3541" s="122" t="s">
        <v>2102</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2022</v>
      </c>
      <c r="B3542" s="122">
        <v>1</v>
      </c>
      <c r="C3542" s="122" t="s">
        <v>2213</v>
      </c>
      <c r="D3542" s="122" t="s">
        <v>2103</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2022</v>
      </c>
      <c r="B3543" s="122">
        <v>1</v>
      </c>
      <c r="C3543" s="122" t="s">
        <v>2213</v>
      </c>
      <c r="D3543" s="122" t="s">
        <v>2104</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2022</v>
      </c>
      <c r="B3544" s="122">
        <v>1</v>
      </c>
      <c r="C3544" s="122" t="s">
        <v>2213</v>
      </c>
      <c r="D3544" s="122" t="s">
        <v>2105</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2022</v>
      </c>
      <c r="B3545" s="122">
        <v>1</v>
      </c>
      <c r="C3545" s="122" t="s">
        <v>2213</v>
      </c>
      <c r="D3545" s="122" t="s">
        <v>2106</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2022</v>
      </c>
      <c r="B3546" s="122">
        <v>1</v>
      </c>
      <c r="C3546" s="122" t="s">
        <v>2213</v>
      </c>
      <c r="D3546" s="122" t="s">
        <v>2107</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2022</v>
      </c>
      <c r="B3547" s="122">
        <v>1</v>
      </c>
      <c r="C3547" s="122" t="s">
        <v>2213</v>
      </c>
      <c r="D3547" s="122" t="s">
        <v>2108</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2022</v>
      </c>
      <c r="B3548" s="122">
        <v>1</v>
      </c>
      <c r="C3548" s="122" t="s">
        <v>2213</v>
      </c>
      <c r="D3548" s="122" t="s">
        <v>2109</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2022</v>
      </c>
      <c r="B3549" s="122">
        <v>1</v>
      </c>
      <c r="C3549" s="122" t="s">
        <v>2213</v>
      </c>
      <c r="D3549" s="122" t="s">
        <v>2143</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2022</v>
      </c>
      <c r="B3550" s="122">
        <v>1</v>
      </c>
      <c r="C3550" s="122" t="s">
        <v>2213</v>
      </c>
      <c r="D3550" s="122" t="s">
        <v>2110</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2022</v>
      </c>
      <c r="B3551" s="122">
        <v>1</v>
      </c>
      <c r="C3551" s="122" t="s">
        <v>2213</v>
      </c>
      <c r="D3551" s="122" t="s">
        <v>2111</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2022</v>
      </c>
      <c r="B3552" s="122">
        <v>1</v>
      </c>
      <c r="C3552" s="122" t="s">
        <v>2213</v>
      </c>
      <c r="D3552" s="122" t="s">
        <v>2112</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2022</v>
      </c>
      <c r="B3553" s="122">
        <v>1</v>
      </c>
      <c r="C3553" s="122" t="s">
        <v>2213</v>
      </c>
      <c r="D3553" s="122" t="s">
        <v>2113</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2022</v>
      </c>
      <c r="B3554" s="122">
        <v>1</v>
      </c>
      <c r="C3554" s="122" t="s">
        <v>2213</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2022</v>
      </c>
      <c r="B3555" s="122">
        <v>1</v>
      </c>
      <c r="C3555" s="122" t="s">
        <v>2213</v>
      </c>
      <c r="D3555" s="122" t="s">
        <v>2114</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2022</v>
      </c>
      <c r="B3556" s="122">
        <v>1</v>
      </c>
      <c r="C3556" s="122" t="s">
        <v>2213</v>
      </c>
      <c r="D3556" s="122" t="s">
        <v>2115</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2022</v>
      </c>
      <c r="B3557" s="122">
        <v>1</v>
      </c>
      <c r="C3557" s="122" t="s">
        <v>2213</v>
      </c>
      <c r="D3557" s="122" t="s">
        <v>2116</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2022</v>
      </c>
      <c r="B3558" s="122">
        <v>1</v>
      </c>
      <c r="C3558" s="122" t="s">
        <v>2213</v>
      </c>
      <c r="D3558" s="122" t="s">
        <v>2117</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2022</v>
      </c>
      <c r="B3559" s="122">
        <v>1</v>
      </c>
      <c r="C3559" s="122" t="s">
        <v>2213</v>
      </c>
      <c r="D3559" s="122" t="s">
        <v>2118</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2022</v>
      </c>
      <c r="B3560" s="122">
        <v>1</v>
      </c>
      <c r="C3560" s="122" t="s">
        <v>2213</v>
      </c>
      <c r="D3560" s="122" t="s">
        <v>2119</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2022</v>
      </c>
      <c r="B3561" s="122">
        <v>1</v>
      </c>
      <c r="C3561" s="122" t="s">
        <v>2213</v>
      </c>
      <c r="D3561" s="122" t="s">
        <v>2120</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2022</v>
      </c>
      <c r="B3562" s="122">
        <v>1</v>
      </c>
      <c r="C3562" s="122" t="s">
        <v>2213</v>
      </c>
      <c r="D3562" s="122" t="s">
        <v>2121</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2022</v>
      </c>
      <c r="B3563" s="122">
        <v>1</v>
      </c>
      <c r="C3563" s="122" t="s">
        <v>2213</v>
      </c>
      <c r="D3563" s="122" t="s">
        <v>2122</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2022</v>
      </c>
      <c r="B3564" s="122">
        <v>1</v>
      </c>
      <c r="C3564" s="122" t="s">
        <v>2213</v>
      </c>
      <c r="D3564" s="122" t="s">
        <v>2144</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2022</v>
      </c>
      <c r="B3565" s="122">
        <v>1</v>
      </c>
      <c r="C3565" s="122" t="s">
        <v>2213</v>
      </c>
      <c r="D3565" s="122" t="s">
        <v>2123</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2022</v>
      </c>
      <c r="B3566" s="122">
        <v>1</v>
      </c>
      <c r="C3566" s="122" t="s">
        <v>2213</v>
      </c>
      <c r="D3566" s="122" t="s">
        <v>2124</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2022</v>
      </c>
      <c r="B3567" s="122">
        <v>1</v>
      </c>
      <c r="C3567" s="122" t="s">
        <v>2213</v>
      </c>
      <c r="D3567" s="122" t="s">
        <v>2125</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2022</v>
      </c>
      <c r="B3568" s="122">
        <v>1</v>
      </c>
      <c r="C3568" s="122" t="s">
        <v>2213</v>
      </c>
      <c r="D3568" s="122" t="s">
        <v>2126</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2022</v>
      </c>
      <c r="B3569" s="122">
        <v>1</v>
      </c>
      <c r="C3569" s="122" t="s">
        <v>2213</v>
      </c>
      <c r="D3569" s="122" t="s">
        <v>2127</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2022</v>
      </c>
      <c r="B3570" s="122">
        <v>1</v>
      </c>
      <c r="C3570" s="122" t="s">
        <v>2213</v>
      </c>
      <c r="D3570" s="122" t="s">
        <v>2145</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2022</v>
      </c>
      <c r="B3571" s="122">
        <v>1</v>
      </c>
      <c r="C3571" s="122" t="s">
        <v>2213</v>
      </c>
      <c r="D3571" s="122" t="s">
        <v>2128</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2022</v>
      </c>
      <c r="B3572" s="122">
        <v>1</v>
      </c>
      <c r="C3572" s="122" t="s">
        <v>2213</v>
      </c>
      <c r="D3572" s="122" t="s">
        <v>2129</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2022</v>
      </c>
      <c r="B3573" s="122">
        <v>1</v>
      </c>
      <c r="C3573" s="122" t="s">
        <v>2213</v>
      </c>
      <c r="D3573" s="122" t="s">
        <v>2146</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2022</v>
      </c>
      <c r="B3574" s="122">
        <v>1</v>
      </c>
      <c r="C3574" s="122" t="s">
        <v>2213</v>
      </c>
      <c r="D3574" s="122" t="s">
        <v>2130</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2022</v>
      </c>
      <c r="B3575" s="122">
        <v>1</v>
      </c>
      <c r="C3575" s="122" t="s">
        <v>2213</v>
      </c>
      <c r="D3575" s="122" t="s">
        <v>2131</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2022</v>
      </c>
      <c r="B3576" s="122">
        <v>1</v>
      </c>
      <c r="C3576" s="122" t="s">
        <v>2213</v>
      </c>
      <c r="D3576" s="122" t="s">
        <v>2132</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2022</v>
      </c>
      <c r="B3577" s="122">
        <v>1</v>
      </c>
      <c r="C3577" s="122" t="s">
        <v>2213</v>
      </c>
      <c r="D3577" s="122" t="s">
        <v>2133</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2022</v>
      </c>
      <c r="B3578" s="122">
        <v>1</v>
      </c>
      <c r="C3578" s="122" t="s">
        <v>2213</v>
      </c>
      <c r="D3578" s="122" t="s">
        <v>2134</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2214</v>
      </c>
      <c r="B3579" s="122">
        <v>1</v>
      </c>
      <c r="C3579" s="122" t="s">
        <v>2215</v>
      </c>
      <c r="D3579" s="122" t="s">
        <v>2086</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2214</v>
      </c>
      <c r="B3580" s="122">
        <v>1</v>
      </c>
      <c r="C3580" s="122" t="s">
        <v>2215</v>
      </c>
      <c r="D3580" s="122" t="s">
        <v>2087</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2214</v>
      </c>
      <c r="B3581" s="122">
        <v>1</v>
      </c>
      <c r="C3581" s="122" t="s">
        <v>2215</v>
      </c>
      <c r="D3581" s="122" t="s">
        <v>2088</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2214</v>
      </c>
      <c r="B3582" s="122">
        <v>1</v>
      </c>
      <c r="C3582" s="122" t="s">
        <v>2215</v>
      </c>
      <c r="D3582" s="122" t="s">
        <v>2141</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2214</v>
      </c>
      <c r="B3583" s="122">
        <v>1</v>
      </c>
      <c r="C3583" s="122" t="s">
        <v>2215</v>
      </c>
      <c r="D3583" s="122" t="s">
        <v>2089</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2214</v>
      </c>
      <c r="B3584" s="122">
        <v>1</v>
      </c>
      <c r="C3584" s="122" t="s">
        <v>2215</v>
      </c>
      <c r="D3584" s="122" t="s">
        <v>2090</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2214</v>
      </c>
      <c r="B3585" s="122">
        <v>1</v>
      </c>
      <c r="C3585" s="122" t="s">
        <v>2215</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2214</v>
      </c>
      <c r="B3586" s="122">
        <v>1</v>
      </c>
      <c r="C3586" s="122" t="s">
        <v>2215</v>
      </c>
      <c r="D3586" s="122" t="s">
        <v>2091</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2214</v>
      </c>
      <c r="B3587" s="122">
        <v>1</v>
      </c>
      <c r="C3587" s="122" t="s">
        <v>2215</v>
      </c>
      <c r="D3587" s="122" t="s">
        <v>2092</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2214</v>
      </c>
      <c r="B3588" s="122">
        <v>1</v>
      </c>
      <c r="C3588" s="122" t="s">
        <v>2215</v>
      </c>
      <c r="D3588" s="122" t="s">
        <v>2093</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2214</v>
      </c>
      <c r="B3589" s="122">
        <v>1</v>
      </c>
      <c r="C3589" s="122" t="s">
        <v>2215</v>
      </c>
      <c r="D3589" s="122" t="s">
        <v>2094</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2214</v>
      </c>
      <c r="B3590" s="122">
        <v>1</v>
      </c>
      <c r="C3590" s="122" t="s">
        <v>2215</v>
      </c>
      <c r="D3590" s="122" t="s">
        <v>2095</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2214</v>
      </c>
      <c r="B3591" s="122">
        <v>1</v>
      </c>
      <c r="C3591" s="122" t="s">
        <v>2215</v>
      </c>
      <c r="D3591" s="122" t="s">
        <v>2142</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2214</v>
      </c>
      <c r="B3592" s="122">
        <v>1</v>
      </c>
      <c r="C3592" s="122" t="s">
        <v>2215</v>
      </c>
      <c r="D3592" s="122" t="s">
        <v>2096</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2214</v>
      </c>
      <c r="B3593" s="122">
        <v>1</v>
      </c>
      <c r="C3593" s="122" t="s">
        <v>2215</v>
      </c>
      <c r="D3593" s="122" t="s">
        <v>2097</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2214</v>
      </c>
      <c r="B3594" s="122">
        <v>1</v>
      </c>
      <c r="C3594" s="122" t="s">
        <v>2215</v>
      </c>
      <c r="D3594" s="122" t="s">
        <v>2098</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2214</v>
      </c>
      <c r="B3595" s="122">
        <v>1</v>
      </c>
      <c r="C3595" s="122" t="s">
        <v>2215</v>
      </c>
      <c r="D3595" s="122" t="s">
        <v>2099</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2214</v>
      </c>
      <c r="B3596" s="122">
        <v>1</v>
      </c>
      <c r="C3596" s="122" t="s">
        <v>2215</v>
      </c>
      <c r="D3596" s="122" t="s">
        <v>2100</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2214</v>
      </c>
      <c r="B3597" s="122">
        <v>1</v>
      </c>
      <c r="C3597" s="122" t="s">
        <v>2215</v>
      </c>
      <c r="D3597" s="122" t="s">
        <v>2101</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2214</v>
      </c>
      <c r="B3598" s="122">
        <v>1</v>
      </c>
      <c r="C3598" s="122" t="s">
        <v>2215</v>
      </c>
      <c r="D3598" s="122" t="s">
        <v>2102</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2214</v>
      </c>
      <c r="B3599" s="122">
        <v>1</v>
      </c>
      <c r="C3599" s="122" t="s">
        <v>2215</v>
      </c>
      <c r="D3599" s="122" t="s">
        <v>2103</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2214</v>
      </c>
      <c r="B3600" s="122">
        <v>1</v>
      </c>
      <c r="C3600" s="122" t="s">
        <v>2215</v>
      </c>
      <c r="D3600" s="122" t="s">
        <v>2104</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2214</v>
      </c>
      <c r="B3601" s="122">
        <v>1</v>
      </c>
      <c r="C3601" s="122" t="s">
        <v>2215</v>
      </c>
      <c r="D3601" s="122" t="s">
        <v>2105</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2214</v>
      </c>
      <c r="B3602" s="122">
        <v>1</v>
      </c>
      <c r="C3602" s="122" t="s">
        <v>2215</v>
      </c>
      <c r="D3602" s="122" t="s">
        <v>2106</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2214</v>
      </c>
      <c r="B3603" s="122">
        <v>1</v>
      </c>
      <c r="C3603" s="122" t="s">
        <v>2215</v>
      </c>
      <c r="D3603" s="122" t="s">
        <v>2107</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2214</v>
      </c>
      <c r="B3604" s="122">
        <v>1</v>
      </c>
      <c r="C3604" s="122" t="s">
        <v>2215</v>
      </c>
      <c r="D3604" s="122" t="s">
        <v>2108</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2214</v>
      </c>
      <c r="B3605" s="122">
        <v>1</v>
      </c>
      <c r="C3605" s="122" t="s">
        <v>2215</v>
      </c>
      <c r="D3605" s="122" t="s">
        <v>2109</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2214</v>
      </c>
      <c r="B3606" s="122">
        <v>1</v>
      </c>
      <c r="C3606" s="122" t="s">
        <v>2215</v>
      </c>
      <c r="D3606" s="122" t="s">
        <v>2143</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2214</v>
      </c>
      <c r="B3607" s="122">
        <v>1</v>
      </c>
      <c r="C3607" s="122" t="s">
        <v>2215</v>
      </c>
      <c r="D3607" s="122" t="s">
        <v>2110</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2214</v>
      </c>
      <c r="B3608" s="122">
        <v>1</v>
      </c>
      <c r="C3608" s="122" t="s">
        <v>2215</v>
      </c>
      <c r="D3608" s="122" t="s">
        <v>2111</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2214</v>
      </c>
      <c r="B3609" s="122">
        <v>1</v>
      </c>
      <c r="C3609" s="122" t="s">
        <v>2215</v>
      </c>
      <c r="D3609" s="122" t="s">
        <v>2112</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2214</v>
      </c>
      <c r="B3610" s="122">
        <v>1</v>
      </c>
      <c r="C3610" s="122" t="s">
        <v>2215</v>
      </c>
      <c r="D3610" s="122" t="s">
        <v>2113</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2214</v>
      </c>
      <c r="B3611" s="122">
        <v>1</v>
      </c>
      <c r="C3611" s="122" t="s">
        <v>2215</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2214</v>
      </c>
      <c r="B3612" s="122">
        <v>1</v>
      </c>
      <c r="C3612" s="122" t="s">
        <v>2215</v>
      </c>
      <c r="D3612" s="122" t="s">
        <v>2114</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2214</v>
      </c>
      <c r="B3613" s="122">
        <v>1</v>
      </c>
      <c r="C3613" s="122" t="s">
        <v>2215</v>
      </c>
      <c r="D3613" s="122" t="s">
        <v>2115</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2214</v>
      </c>
      <c r="B3614" s="122">
        <v>1</v>
      </c>
      <c r="C3614" s="122" t="s">
        <v>2215</v>
      </c>
      <c r="D3614" s="122" t="s">
        <v>2116</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2214</v>
      </c>
      <c r="B3615" s="122">
        <v>1</v>
      </c>
      <c r="C3615" s="122" t="s">
        <v>2215</v>
      </c>
      <c r="D3615" s="122" t="s">
        <v>2117</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2214</v>
      </c>
      <c r="B3616" s="122">
        <v>1</v>
      </c>
      <c r="C3616" s="122" t="s">
        <v>2215</v>
      </c>
      <c r="D3616" s="122" t="s">
        <v>2118</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2214</v>
      </c>
      <c r="B3617" s="122">
        <v>1</v>
      </c>
      <c r="C3617" s="122" t="s">
        <v>2215</v>
      </c>
      <c r="D3617" s="122" t="s">
        <v>2119</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2214</v>
      </c>
      <c r="B3618" s="122">
        <v>1</v>
      </c>
      <c r="C3618" s="122" t="s">
        <v>2215</v>
      </c>
      <c r="D3618" s="122" t="s">
        <v>2120</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2214</v>
      </c>
      <c r="B3619" s="122">
        <v>1</v>
      </c>
      <c r="C3619" s="122" t="s">
        <v>2215</v>
      </c>
      <c r="D3619" s="122" t="s">
        <v>2121</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2214</v>
      </c>
      <c r="B3620" s="122">
        <v>1</v>
      </c>
      <c r="C3620" s="122" t="s">
        <v>2215</v>
      </c>
      <c r="D3620" s="122" t="s">
        <v>2122</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2214</v>
      </c>
      <c r="B3621" s="122">
        <v>1</v>
      </c>
      <c r="C3621" s="122" t="s">
        <v>2215</v>
      </c>
      <c r="D3621" s="122" t="s">
        <v>2144</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2214</v>
      </c>
      <c r="B3622" s="122">
        <v>1</v>
      </c>
      <c r="C3622" s="122" t="s">
        <v>2215</v>
      </c>
      <c r="D3622" s="122" t="s">
        <v>2123</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2214</v>
      </c>
      <c r="B3623" s="122">
        <v>1</v>
      </c>
      <c r="C3623" s="122" t="s">
        <v>2215</v>
      </c>
      <c r="D3623" s="122" t="s">
        <v>2124</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2214</v>
      </c>
      <c r="B3624" s="122">
        <v>1</v>
      </c>
      <c r="C3624" s="122" t="s">
        <v>2215</v>
      </c>
      <c r="D3624" s="122" t="s">
        <v>2125</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2214</v>
      </c>
      <c r="B3625" s="122">
        <v>1</v>
      </c>
      <c r="C3625" s="122" t="s">
        <v>2215</v>
      </c>
      <c r="D3625" s="122" t="s">
        <v>2126</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2214</v>
      </c>
      <c r="B3626" s="122">
        <v>1</v>
      </c>
      <c r="C3626" s="122" t="s">
        <v>2215</v>
      </c>
      <c r="D3626" s="122" t="s">
        <v>2127</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2214</v>
      </c>
      <c r="B3627" s="122">
        <v>1</v>
      </c>
      <c r="C3627" s="122" t="s">
        <v>2215</v>
      </c>
      <c r="D3627" s="122" t="s">
        <v>2145</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2214</v>
      </c>
      <c r="B3628" s="122">
        <v>1</v>
      </c>
      <c r="C3628" s="122" t="s">
        <v>2215</v>
      </c>
      <c r="D3628" s="122" t="s">
        <v>2128</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2214</v>
      </c>
      <c r="B3629" s="122">
        <v>1</v>
      </c>
      <c r="C3629" s="122" t="s">
        <v>2215</v>
      </c>
      <c r="D3629" s="122" t="s">
        <v>2129</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2214</v>
      </c>
      <c r="B3630" s="122">
        <v>1</v>
      </c>
      <c r="C3630" s="122" t="s">
        <v>2215</v>
      </c>
      <c r="D3630" s="122" t="s">
        <v>2146</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2214</v>
      </c>
      <c r="B3631" s="122">
        <v>1</v>
      </c>
      <c r="C3631" s="122" t="s">
        <v>2215</v>
      </c>
      <c r="D3631" s="122" t="s">
        <v>2130</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2214</v>
      </c>
      <c r="B3632" s="122">
        <v>1</v>
      </c>
      <c r="C3632" s="122" t="s">
        <v>2215</v>
      </c>
      <c r="D3632" s="122" t="s">
        <v>2131</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2214</v>
      </c>
      <c r="B3633" s="122">
        <v>1</v>
      </c>
      <c r="C3633" s="122" t="s">
        <v>2215</v>
      </c>
      <c r="D3633" s="122" t="s">
        <v>2132</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2214</v>
      </c>
      <c r="B3634" s="122">
        <v>1</v>
      </c>
      <c r="C3634" s="122" t="s">
        <v>2215</v>
      </c>
      <c r="D3634" s="122" t="s">
        <v>2133</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2214</v>
      </c>
      <c r="B3635" s="122">
        <v>1</v>
      </c>
      <c r="C3635" s="122" t="s">
        <v>2215</v>
      </c>
      <c r="D3635" s="122" t="s">
        <v>2134</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2026</v>
      </c>
      <c r="B3636" s="122">
        <v>1</v>
      </c>
      <c r="C3636" s="122" t="s">
        <v>2216</v>
      </c>
      <c r="D3636" s="122" t="s">
        <v>2086</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2026</v>
      </c>
      <c r="B3637" s="122">
        <v>1</v>
      </c>
      <c r="C3637" s="122" t="s">
        <v>2216</v>
      </c>
      <c r="D3637" s="122" t="s">
        <v>2087</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2026</v>
      </c>
      <c r="B3638" s="122">
        <v>1</v>
      </c>
      <c r="C3638" s="122" t="s">
        <v>2216</v>
      </c>
      <c r="D3638" s="122" t="s">
        <v>2088</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2026</v>
      </c>
      <c r="B3639" s="122">
        <v>1</v>
      </c>
      <c r="C3639" s="122" t="s">
        <v>2216</v>
      </c>
      <c r="D3639" s="122" t="s">
        <v>2141</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2026</v>
      </c>
      <c r="B3640" s="122">
        <v>1</v>
      </c>
      <c r="C3640" s="122" t="s">
        <v>2216</v>
      </c>
      <c r="D3640" s="122" t="s">
        <v>2089</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2026</v>
      </c>
      <c r="B3641" s="122">
        <v>1</v>
      </c>
      <c r="C3641" s="122" t="s">
        <v>2216</v>
      </c>
      <c r="D3641" s="122" t="s">
        <v>2090</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2026</v>
      </c>
      <c r="B3642" s="122">
        <v>1</v>
      </c>
      <c r="C3642" s="122" t="s">
        <v>2216</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2026</v>
      </c>
      <c r="B3643" s="122">
        <v>1</v>
      </c>
      <c r="C3643" s="122" t="s">
        <v>2216</v>
      </c>
      <c r="D3643" s="122" t="s">
        <v>2091</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2026</v>
      </c>
      <c r="B3644" s="122">
        <v>1</v>
      </c>
      <c r="C3644" s="122" t="s">
        <v>2216</v>
      </c>
      <c r="D3644" s="122" t="s">
        <v>2092</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2026</v>
      </c>
      <c r="B3645" s="122">
        <v>1</v>
      </c>
      <c r="C3645" s="122" t="s">
        <v>2216</v>
      </c>
      <c r="D3645" s="122" t="s">
        <v>2093</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2026</v>
      </c>
      <c r="B3646" s="122">
        <v>1</v>
      </c>
      <c r="C3646" s="122" t="s">
        <v>2216</v>
      </c>
      <c r="D3646" s="122" t="s">
        <v>2094</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2026</v>
      </c>
      <c r="B3647" s="122">
        <v>1</v>
      </c>
      <c r="C3647" s="122" t="s">
        <v>2216</v>
      </c>
      <c r="D3647" s="122" t="s">
        <v>2176</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2026</v>
      </c>
      <c r="B3648" s="122">
        <v>1</v>
      </c>
      <c r="C3648" s="122" t="s">
        <v>2216</v>
      </c>
      <c r="D3648" s="122" t="s">
        <v>2095</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2026</v>
      </c>
      <c r="B3649" s="122">
        <v>1</v>
      </c>
      <c r="C3649" s="122" t="s">
        <v>2216</v>
      </c>
      <c r="D3649" s="122" t="s">
        <v>2142</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2026</v>
      </c>
      <c r="B3650" s="122">
        <v>1</v>
      </c>
      <c r="C3650" s="122" t="s">
        <v>2216</v>
      </c>
      <c r="D3650" s="122" t="s">
        <v>2096</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2026</v>
      </c>
      <c r="B3651" s="122">
        <v>1</v>
      </c>
      <c r="C3651" s="122" t="s">
        <v>2216</v>
      </c>
      <c r="D3651" s="122" t="s">
        <v>2097</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2026</v>
      </c>
      <c r="B3652" s="122">
        <v>1</v>
      </c>
      <c r="C3652" s="122" t="s">
        <v>2216</v>
      </c>
      <c r="D3652" s="122" t="s">
        <v>2098</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2026</v>
      </c>
      <c r="B3653" s="122">
        <v>1</v>
      </c>
      <c r="C3653" s="122" t="s">
        <v>2216</v>
      </c>
      <c r="D3653" s="122" t="s">
        <v>2099</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2026</v>
      </c>
      <c r="B3654" s="122">
        <v>1</v>
      </c>
      <c r="C3654" s="122" t="s">
        <v>2216</v>
      </c>
      <c r="D3654" s="122" t="s">
        <v>2100</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2026</v>
      </c>
      <c r="B3655" s="122">
        <v>1</v>
      </c>
      <c r="C3655" s="122" t="s">
        <v>2216</v>
      </c>
      <c r="D3655" s="122" t="s">
        <v>2101</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2026</v>
      </c>
      <c r="B3656" s="122">
        <v>1</v>
      </c>
      <c r="C3656" s="122" t="s">
        <v>2216</v>
      </c>
      <c r="D3656" s="122" t="s">
        <v>2102</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2026</v>
      </c>
      <c r="B3657" s="122">
        <v>1</v>
      </c>
      <c r="C3657" s="122" t="s">
        <v>2216</v>
      </c>
      <c r="D3657" s="122" t="s">
        <v>2103</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2026</v>
      </c>
      <c r="B3658" s="122">
        <v>1</v>
      </c>
      <c r="C3658" s="122" t="s">
        <v>2216</v>
      </c>
      <c r="D3658" s="122" t="s">
        <v>2104</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2026</v>
      </c>
      <c r="B3659" s="122">
        <v>1</v>
      </c>
      <c r="C3659" s="122" t="s">
        <v>2216</v>
      </c>
      <c r="D3659" s="122" t="s">
        <v>2105</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2026</v>
      </c>
      <c r="B3660" s="122">
        <v>1</v>
      </c>
      <c r="C3660" s="122" t="s">
        <v>2216</v>
      </c>
      <c r="D3660" s="122" t="s">
        <v>2106</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2026</v>
      </c>
      <c r="B3661" s="122">
        <v>1</v>
      </c>
      <c r="C3661" s="122" t="s">
        <v>2216</v>
      </c>
      <c r="D3661" s="122" t="s">
        <v>2177</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2026</v>
      </c>
      <c r="B3662" s="122">
        <v>1</v>
      </c>
      <c r="C3662" s="122" t="s">
        <v>2216</v>
      </c>
      <c r="D3662" s="122" t="s">
        <v>2107</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2026</v>
      </c>
      <c r="B3663" s="122">
        <v>1</v>
      </c>
      <c r="C3663" s="122" t="s">
        <v>2216</v>
      </c>
      <c r="D3663" s="122" t="s">
        <v>2108</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2026</v>
      </c>
      <c r="B3664" s="122">
        <v>1</v>
      </c>
      <c r="C3664" s="122" t="s">
        <v>2216</v>
      </c>
      <c r="D3664" s="122" t="s">
        <v>2109</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2026</v>
      </c>
      <c r="B3665" s="122">
        <v>1</v>
      </c>
      <c r="C3665" s="122" t="s">
        <v>2216</v>
      </c>
      <c r="D3665" s="122" t="s">
        <v>2143</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2026</v>
      </c>
      <c r="B3666" s="122">
        <v>1</v>
      </c>
      <c r="C3666" s="122" t="s">
        <v>2216</v>
      </c>
      <c r="D3666" s="122" t="s">
        <v>2110</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2026</v>
      </c>
      <c r="B3667" s="122">
        <v>1</v>
      </c>
      <c r="C3667" s="122" t="s">
        <v>2216</v>
      </c>
      <c r="D3667" s="122" t="s">
        <v>2111</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2026</v>
      </c>
      <c r="B3668" s="122">
        <v>1</v>
      </c>
      <c r="C3668" s="122" t="s">
        <v>2216</v>
      </c>
      <c r="D3668" s="122" t="s">
        <v>2112</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2026</v>
      </c>
      <c r="B3669" s="122">
        <v>1</v>
      </c>
      <c r="C3669" s="122" t="s">
        <v>2216</v>
      </c>
      <c r="D3669" s="122" t="s">
        <v>2113</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2026</v>
      </c>
      <c r="B3670" s="122">
        <v>1</v>
      </c>
      <c r="C3670" s="122" t="s">
        <v>2216</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2026</v>
      </c>
      <c r="B3671" s="122">
        <v>1</v>
      </c>
      <c r="C3671" s="122" t="s">
        <v>2216</v>
      </c>
      <c r="D3671" s="122" t="s">
        <v>2114</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2026</v>
      </c>
      <c r="B3672" s="122">
        <v>1</v>
      </c>
      <c r="C3672" s="122" t="s">
        <v>2216</v>
      </c>
      <c r="D3672" s="122" t="s">
        <v>2115</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2026</v>
      </c>
      <c r="B3673" s="122">
        <v>1</v>
      </c>
      <c r="C3673" s="122" t="s">
        <v>2216</v>
      </c>
      <c r="D3673" s="122" t="s">
        <v>2116</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2026</v>
      </c>
      <c r="B3674" s="122">
        <v>1</v>
      </c>
      <c r="C3674" s="122" t="s">
        <v>2216</v>
      </c>
      <c r="D3674" s="122" t="s">
        <v>2117</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2026</v>
      </c>
      <c r="B3675" s="122">
        <v>1</v>
      </c>
      <c r="C3675" s="122" t="s">
        <v>2216</v>
      </c>
      <c r="D3675" s="122" t="s">
        <v>2118</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2026</v>
      </c>
      <c r="B3676" s="122">
        <v>1</v>
      </c>
      <c r="C3676" s="122" t="s">
        <v>2216</v>
      </c>
      <c r="D3676" s="122" t="s">
        <v>2119</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2026</v>
      </c>
      <c r="B3677" s="122">
        <v>1</v>
      </c>
      <c r="C3677" s="122" t="s">
        <v>2216</v>
      </c>
      <c r="D3677" s="122" t="s">
        <v>2120</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2026</v>
      </c>
      <c r="B3678" s="122">
        <v>1</v>
      </c>
      <c r="C3678" s="122" t="s">
        <v>2216</v>
      </c>
      <c r="D3678" s="122" t="s">
        <v>2121</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2026</v>
      </c>
      <c r="B3679" s="122">
        <v>1</v>
      </c>
      <c r="C3679" s="122" t="s">
        <v>2216</v>
      </c>
      <c r="D3679" s="122" t="s">
        <v>2122</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2026</v>
      </c>
      <c r="B3680" s="122">
        <v>1</v>
      </c>
      <c r="C3680" s="122" t="s">
        <v>2216</v>
      </c>
      <c r="D3680" s="122" t="s">
        <v>2144</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2026</v>
      </c>
      <c r="B3681" s="122">
        <v>1</v>
      </c>
      <c r="C3681" s="122" t="s">
        <v>2216</v>
      </c>
      <c r="D3681" s="122" t="s">
        <v>2178</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2026</v>
      </c>
      <c r="B3682" s="122">
        <v>1</v>
      </c>
      <c r="C3682" s="122" t="s">
        <v>2216</v>
      </c>
      <c r="D3682" s="122" t="s">
        <v>2123</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2026</v>
      </c>
      <c r="B3683" s="122">
        <v>1</v>
      </c>
      <c r="C3683" s="122" t="s">
        <v>2216</v>
      </c>
      <c r="D3683" s="122" t="s">
        <v>2124</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2026</v>
      </c>
      <c r="B3684" s="122">
        <v>1</v>
      </c>
      <c r="C3684" s="122" t="s">
        <v>2216</v>
      </c>
      <c r="D3684" s="122" t="s">
        <v>2125</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2026</v>
      </c>
      <c r="B3685" s="122">
        <v>1</v>
      </c>
      <c r="C3685" s="122" t="s">
        <v>2216</v>
      </c>
      <c r="D3685" s="122" t="s">
        <v>2126</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2026</v>
      </c>
      <c r="B3686" s="122">
        <v>1</v>
      </c>
      <c r="C3686" s="122" t="s">
        <v>2216</v>
      </c>
      <c r="D3686" s="122" t="s">
        <v>2127</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2026</v>
      </c>
      <c r="B3687" s="122">
        <v>1</v>
      </c>
      <c r="C3687" s="122" t="s">
        <v>2216</v>
      </c>
      <c r="D3687" s="122" t="s">
        <v>2128</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2026</v>
      </c>
      <c r="B3688" s="122">
        <v>1</v>
      </c>
      <c r="C3688" s="122" t="s">
        <v>2216</v>
      </c>
      <c r="D3688" s="122" t="s">
        <v>2129</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2026</v>
      </c>
      <c r="B3689" s="122">
        <v>1</v>
      </c>
      <c r="C3689" s="122" t="s">
        <v>2216</v>
      </c>
      <c r="D3689" s="122" t="s">
        <v>2146</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2026</v>
      </c>
      <c r="B3690" s="122">
        <v>1</v>
      </c>
      <c r="C3690" s="122" t="s">
        <v>2216</v>
      </c>
      <c r="D3690" s="122" t="s">
        <v>2130</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2026</v>
      </c>
      <c r="B3691" s="122">
        <v>1</v>
      </c>
      <c r="C3691" s="122" t="s">
        <v>2216</v>
      </c>
      <c r="D3691" s="122" t="s">
        <v>2131</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2026</v>
      </c>
      <c r="B3692" s="122">
        <v>1</v>
      </c>
      <c r="C3692" s="122" t="s">
        <v>2216</v>
      </c>
      <c r="D3692" s="122" t="s">
        <v>2132</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2026</v>
      </c>
      <c r="B3693" s="122">
        <v>1</v>
      </c>
      <c r="C3693" s="122" t="s">
        <v>2216</v>
      </c>
      <c r="D3693" s="122" t="s">
        <v>2133</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2026</v>
      </c>
      <c r="B3694" s="122">
        <v>1</v>
      </c>
      <c r="C3694" s="122" t="s">
        <v>2216</v>
      </c>
      <c r="D3694" s="122" t="s">
        <v>2134</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2024</v>
      </c>
      <c r="B3695" s="122">
        <v>1</v>
      </c>
      <c r="C3695" s="122" t="s">
        <v>2217</v>
      </c>
      <c r="D3695" s="122" t="s">
        <v>2086</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2024</v>
      </c>
      <c r="B3696" s="122">
        <v>1</v>
      </c>
      <c r="C3696" s="122" t="s">
        <v>2217</v>
      </c>
      <c r="D3696" s="122" t="s">
        <v>2087</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2024</v>
      </c>
      <c r="B3697" s="122">
        <v>1</v>
      </c>
      <c r="C3697" s="122" t="s">
        <v>2217</v>
      </c>
      <c r="D3697" s="122" t="s">
        <v>2088</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2024</v>
      </c>
      <c r="B3698" s="122">
        <v>1</v>
      </c>
      <c r="C3698" s="122" t="s">
        <v>2217</v>
      </c>
      <c r="D3698" s="122" t="s">
        <v>2141</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2024</v>
      </c>
      <c r="B3699" s="122">
        <v>1</v>
      </c>
      <c r="C3699" s="122" t="s">
        <v>2217</v>
      </c>
      <c r="D3699" s="122" t="s">
        <v>2089</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2024</v>
      </c>
      <c r="B3700" s="122">
        <v>1</v>
      </c>
      <c r="C3700" s="122" t="s">
        <v>2217</v>
      </c>
      <c r="D3700" s="122" t="s">
        <v>2090</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2024</v>
      </c>
      <c r="B3701" s="122">
        <v>1</v>
      </c>
      <c r="C3701" s="122" t="s">
        <v>2217</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2024</v>
      </c>
      <c r="B3702" s="122">
        <v>1</v>
      </c>
      <c r="C3702" s="122" t="s">
        <v>2217</v>
      </c>
      <c r="D3702" s="122" t="s">
        <v>2091</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2024</v>
      </c>
      <c r="B3703" s="122">
        <v>1</v>
      </c>
      <c r="C3703" s="122" t="s">
        <v>2217</v>
      </c>
      <c r="D3703" s="122" t="s">
        <v>2092</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2024</v>
      </c>
      <c r="B3704" s="122">
        <v>1</v>
      </c>
      <c r="C3704" s="122" t="s">
        <v>2217</v>
      </c>
      <c r="D3704" s="122" t="s">
        <v>2093</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2024</v>
      </c>
      <c r="B3705" s="122">
        <v>1</v>
      </c>
      <c r="C3705" s="122" t="s">
        <v>2217</v>
      </c>
      <c r="D3705" s="122" t="s">
        <v>2094</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2024</v>
      </c>
      <c r="B3706" s="122">
        <v>1</v>
      </c>
      <c r="C3706" s="122" t="s">
        <v>2217</v>
      </c>
      <c r="D3706" s="122" t="s">
        <v>2095</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2024</v>
      </c>
      <c r="B3707" s="122">
        <v>1</v>
      </c>
      <c r="C3707" s="122" t="s">
        <v>2217</v>
      </c>
      <c r="D3707" s="122" t="s">
        <v>2142</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2024</v>
      </c>
      <c r="B3708" s="122">
        <v>1</v>
      </c>
      <c r="C3708" s="122" t="s">
        <v>2217</v>
      </c>
      <c r="D3708" s="122" t="s">
        <v>2096</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2024</v>
      </c>
      <c r="B3709" s="122">
        <v>1</v>
      </c>
      <c r="C3709" s="122" t="s">
        <v>2217</v>
      </c>
      <c r="D3709" s="122" t="s">
        <v>2097</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2024</v>
      </c>
      <c r="B3710" s="122">
        <v>1</v>
      </c>
      <c r="C3710" s="122" t="s">
        <v>2217</v>
      </c>
      <c r="D3710" s="122" t="s">
        <v>2098</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2024</v>
      </c>
      <c r="B3711" s="122">
        <v>1</v>
      </c>
      <c r="C3711" s="122" t="s">
        <v>2217</v>
      </c>
      <c r="D3711" s="122" t="s">
        <v>2099</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2024</v>
      </c>
      <c r="B3712" s="122">
        <v>1</v>
      </c>
      <c r="C3712" s="122" t="s">
        <v>2217</v>
      </c>
      <c r="D3712" s="122" t="s">
        <v>2100</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2024</v>
      </c>
      <c r="B3713" s="122">
        <v>1</v>
      </c>
      <c r="C3713" s="122" t="s">
        <v>2217</v>
      </c>
      <c r="D3713" s="122" t="s">
        <v>2101</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2024</v>
      </c>
      <c r="B3714" s="122">
        <v>1</v>
      </c>
      <c r="C3714" s="122" t="s">
        <v>2217</v>
      </c>
      <c r="D3714" s="122" t="s">
        <v>2102</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2024</v>
      </c>
      <c r="B3715" s="122">
        <v>1</v>
      </c>
      <c r="C3715" s="122" t="s">
        <v>2217</v>
      </c>
      <c r="D3715" s="122" t="s">
        <v>2103</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2024</v>
      </c>
      <c r="B3716" s="122">
        <v>1</v>
      </c>
      <c r="C3716" s="122" t="s">
        <v>2217</v>
      </c>
      <c r="D3716" s="122" t="s">
        <v>2104</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2024</v>
      </c>
      <c r="B3717" s="122">
        <v>1</v>
      </c>
      <c r="C3717" s="122" t="s">
        <v>2217</v>
      </c>
      <c r="D3717" s="122" t="s">
        <v>2105</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2024</v>
      </c>
      <c r="B3718" s="122">
        <v>1</v>
      </c>
      <c r="C3718" s="122" t="s">
        <v>2217</v>
      </c>
      <c r="D3718" s="122" t="s">
        <v>2106</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2024</v>
      </c>
      <c r="B3719" s="122">
        <v>1</v>
      </c>
      <c r="C3719" s="122" t="s">
        <v>2217</v>
      </c>
      <c r="D3719" s="122" t="s">
        <v>2107</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2024</v>
      </c>
      <c r="B3720" s="122">
        <v>1</v>
      </c>
      <c r="C3720" s="122" t="s">
        <v>2217</v>
      </c>
      <c r="D3720" s="122" t="s">
        <v>2108</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2024</v>
      </c>
      <c r="B3721" s="122">
        <v>1</v>
      </c>
      <c r="C3721" s="122" t="s">
        <v>2217</v>
      </c>
      <c r="D3721" s="122" t="s">
        <v>2109</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2024</v>
      </c>
      <c r="B3722" s="122">
        <v>1</v>
      </c>
      <c r="C3722" s="122" t="s">
        <v>2217</v>
      </c>
      <c r="D3722" s="122" t="s">
        <v>2143</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2024</v>
      </c>
      <c r="B3723" s="122">
        <v>1</v>
      </c>
      <c r="C3723" s="122" t="s">
        <v>2217</v>
      </c>
      <c r="D3723" s="122" t="s">
        <v>2110</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2024</v>
      </c>
      <c r="B3724" s="122">
        <v>1</v>
      </c>
      <c r="C3724" s="122" t="s">
        <v>2217</v>
      </c>
      <c r="D3724" s="122" t="s">
        <v>2111</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2024</v>
      </c>
      <c r="B3725" s="122">
        <v>1</v>
      </c>
      <c r="C3725" s="122" t="s">
        <v>2217</v>
      </c>
      <c r="D3725" s="122" t="s">
        <v>2112</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2024</v>
      </c>
      <c r="B3726" s="122">
        <v>1</v>
      </c>
      <c r="C3726" s="122" t="s">
        <v>2217</v>
      </c>
      <c r="D3726" s="122" t="s">
        <v>2113</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2024</v>
      </c>
      <c r="B3727" s="122">
        <v>1</v>
      </c>
      <c r="C3727" s="122" t="s">
        <v>2217</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2024</v>
      </c>
      <c r="B3728" s="122">
        <v>1</v>
      </c>
      <c r="C3728" s="122" t="s">
        <v>2217</v>
      </c>
      <c r="D3728" s="122" t="s">
        <v>2114</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2024</v>
      </c>
      <c r="B3729" s="122">
        <v>1</v>
      </c>
      <c r="C3729" s="122" t="s">
        <v>2217</v>
      </c>
      <c r="D3729" s="122" t="s">
        <v>2115</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2024</v>
      </c>
      <c r="B3730" s="122">
        <v>1</v>
      </c>
      <c r="C3730" s="122" t="s">
        <v>2217</v>
      </c>
      <c r="D3730" s="122" t="s">
        <v>2116</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2024</v>
      </c>
      <c r="B3731" s="122">
        <v>1</v>
      </c>
      <c r="C3731" s="122" t="s">
        <v>2217</v>
      </c>
      <c r="D3731" s="122" t="s">
        <v>2117</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2024</v>
      </c>
      <c r="B3732" s="122">
        <v>1</v>
      </c>
      <c r="C3732" s="122" t="s">
        <v>2217</v>
      </c>
      <c r="D3732" s="122" t="s">
        <v>2118</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2024</v>
      </c>
      <c r="B3733" s="122">
        <v>1</v>
      </c>
      <c r="C3733" s="122" t="s">
        <v>2217</v>
      </c>
      <c r="D3733" s="122" t="s">
        <v>2119</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2024</v>
      </c>
      <c r="B3734" s="122">
        <v>1</v>
      </c>
      <c r="C3734" s="122" t="s">
        <v>2217</v>
      </c>
      <c r="D3734" s="122" t="s">
        <v>2120</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2024</v>
      </c>
      <c r="B3735" s="122">
        <v>1</v>
      </c>
      <c r="C3735" s="122" t="s">
        <v>2217</v>
      </c>
      <c r="D3735" s="122" t="s">
        <v>2121</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2024</v>
      </c>
      <c r="B3736" s="122">
        <v>1</v>
      </c>
      <c r="C3736" s="122" t="s">
        <v>2217</v>
      </c>
      <c r="D3736" s="122" t="s">
        <v>2122</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2024</v>
      </c>
      <c r="B3737" s="122">
        <v>1</v>
      </c>
      <c r="C3737" s="122" t="s">
        <v>2217</v>
      </c>
      <c r="D3737" s="122" t="s">
        <v>2144</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2024</v>
      </c>
      <c r="B3738" s="122">
        <v>1</v>
      </c>
      <c r="C3738" s="122" t="s">
        <v>2217</v>
      </c>
      <c r="D3738" s="122" t="s">
        <v>2123</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2024</v>
      </c>
      <c r="B3739" s="122">
        <v>1</v>
      </c>
      <c r="C3739" s="122" t="s">
        <v>2217</v>
      </c>
      <c r="D3739" s="122" t="s">
        <v>2124</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2024</v>
      </c>
      <c r="B3740" s="122">
        <v>1</v>
      </c>
      <c r="C3740" s="122" t="s">
        <v>2217</v>
      </c>
      <c r="D3740" s="122" t="s">
        <v>2125</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2024</v>
      </c>
      <c r="B3741" s="122">
        <v>1</v>
      </c>
      <c r="C3741" s="122" t="s">
        <v>2217</v>
      </c>
      <c r="D3741" s="122" t="s">
        <v>2126</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2024</v>
      </c>
      <c r="B3742" s="122">
        <v>1</v>
      </c>
      <c r="C3742" s="122" t="s">
        <v>2217</v>
      </c>
      <c r="D3742" s="122" t="s">
        <v>2127</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2024</v>
      </c>
      <c r="B3743" s="122">
        <v>1</v>
      </c>
      <c r="C3743" s="122" t="s">
        <v>2217</v>
      </c>
      <c r="D3743" s="122" t="s">
        <v>2145</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2024</v>
      </c>
      <c r="B3744" s="122">
        <v>1</v>
      </c>
      <c r="C3744" s="122" t="s">
        <v>2217</v>
      </c>
      <c r="D3744" s="122" t="s">
        <v>2128</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2024</v>
      </c>
      <c r="B3745" s="122">
        <v>1</v>
      </c>
      <c r="C3745" s="122" t="s">
        <v>2217</v>
      </c>
      <c r="D3745" s="122" t="s">
        <v>2129</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2024</v>
      </c>
      <c r="B3746" s="122">
        <v>1</v>
      </c>
      <c r="C3746" s="122" t="s">
        <v>2217</v>
      </c>
      <c r="D3746" s="122" t="s">
        <v>2146</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2024</v>
      </c>
      <c r="B3747" s="122">
        <v>1</v>
      </c>
      <c r="C3747" s="122" t="s">
        <v>2217</v>
      </c>
      <c r="D3747" s="122" t="s">
        <v>2130</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2024</v>
      </c>
      <c r="B3748" s="122">
        <v>1</v>
      </c>
      <c r="C3748" s="122" t="s">
        <v>2217</v>
      </c>
      <c r="D3748" s="122" t="s">
        <v>2131</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2024</v>
      </c>
      <c r="B3749" s="122">
        <v>1</v>
      </c>
      <c r="C3749" s="122" t="s">
        <v>2217</v>
      </c>
      <c r="D3749" s="122" t="s">
        <v>2132</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2024</v>
      </c>
      <c r="B3750" s="122">
        <v>1</v>
      </c>
      <c r="C3750" s="122" t="s">
        <v>2217</v>
      </c>
      <c r="D3750" s="122" t="s">
        <v>2133</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2024</v>
      </c>
      <c r="B3751" s="122">
        <v>1</v>
      </c>
      <c r="C3751" s="122" t="s">
        <v>2217</v>
      </c>
      <c r="D3751" s="122" t="s">
        <v>2134</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2025</v>
      </c>
      <c r="B3752" s="122">
        <v>1</v>
      </c>
      <c r="C3752" s="122" t="s">
        <v>2218</v>
      </c>
      <c r="D3752" s="122" t="s">
        <v>2086</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2025</v>
      </c>
      <c r="B3753" s="122">
        <v>1</v>
      </c>
      <c r="C3753" s="122" t="s">
        <v>2218</v>
      </c>
      <c r="D3753" s="122" t="s">
        <v>2087</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2025</v>
      </c>
      <c r="B3754" s="122">
        <v>1</v>
      </c>
      <c r="C3754" s="122" t="s">
        <v>2218</v>
      </c>
      <c r="D3754" s="122" t="s">
        <v>2088</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2025</v>
      </c>
      <c r="B3755" s="122">
        <v>1</v>
      </c>
      <c r="C3755" s="122" t="s">
        <v>2218</v>
      </c>
      <c r="D3755" s="122" t="s">
        <v>2089</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2025</v>
      </c>
      <c r="B3756" s="122">
        <v>1</v>
      </c>
      <c r="C3756" s="122" t="s">
        <v>2218</v>
      </c>
      <c r="D3756" s="122" t="s">
        <v>2090</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2025</v>
      </c>
      <c r="B3757" s="122">
        <v>1</v>
      </c>
      <c r="C3757" s="122" t="s">
        <v>2218</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2025</v>
      </c>
      <c r="B3758" s="122">
        <v>1</v>
      </c>
      <c r="C3758" s="122" t="s">
        <v>2218</v>
      </c>
      <c r="D3758" s="122" t="s">
        <v>2091</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2025</v>
      </c>
      <c r="B3759" s="122">
        <v>1</v>
      </c>
      <c r="C3759" s="122" t="s">
        <v>2218</v>
      </c>
      <c r="D3759" s="122" t="s">
        <v>2092</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2025</v>
      </c>
      <c r="B3760" s="122">
        <v>1</v>
      </c>
      <c r="C3760" s="122" t="s">
        <v>2218</v>
      </c>
      <c r="D3760" s="122" t="s">
        <v>2093</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2025</v>
      </c>
      <c r="B3761" s="122">
        <v>1</v>
      </c>
      <c r="C3761" s="122" t="s">
        <v>2218</v>
      </c>
      <c r="D3761" s="122" t="s">
        <v>2094</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2025</v>
      </c>
      <c r="B3762" s="122">
        <v>1</v>
      </c>
      <c r="C3762" s="122" t="s">
        <v>2218</v>
      </c>
      <c r="D3762" s="122" t="s">
        <v>2095</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2025</v>
      </c>
      <c r="B3763" s="122">
        <v>1</v>
      </c>
      <c r="C3763" s="122" t="s">
        <v>2218</v>
      </c>
      <c r="D3763" s="122" t="s">
        <v>2096</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2025</v>
      </c>
      <c r="B3764" s="122">
        <v>1</v>
      </c>
      <c r="C3764" s="122" t="s">
        <v>2218</v>
      </c>
      <c r="D3764" s="122" t="s">
        <v>2097</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2025</v>
      </c>
      <c r="B3765" s="122">
        <v>1</v>
      </c>
      <c r="C3765" s="122" t="s">
        <v>2218</v>
      </c>
      <c r="D3765" s="122" t="s">
        <v>2098</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2025</v>
      </c>
      <c r="B3766" s="122">
        <v>1</v>
      </c>
      <c r="C3766" s="122" t="s">
        <v>2218</v>
      </c>
      <c r="D3766" s="122" t="s">
        <v>2099</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2025</v>
      </c>
      <c r="B3767" s="122">
        <v>1</v>
      </c>
      <c r="C3767" s="122" t="s">
        <v>2218</v>
      </c>
      <c r="D3767" s="122" t="s">
        <v>2100</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2025</v>
      </c>
      <c r="B3768" s="122">
        <v>1</v>
      </c>
      <c r="C3768" s="122" t="s">
        <v>2218</v>
      </c>
      <c r="D3768" s="122" t="s">
        <v>2101</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2025</v>
      </c>
      <c r="B3769" s="122">
        <v>1</v>
      </c>
      <c r="C3769" s="122" t="s">
        <v>2218</v>
      </c>
      <c r="D3769" s="122" t="s">
        <v>2102</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2025</v>
      </c>
      <c r="B3770" s="122">
        <v>1</v>
      </c>
      <c r="C3770" s="122" t="s">
        <v>2218</v>
      </c>
      <c r="D3770" s="122" t="s">
        <v>2103</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2025</v>
      </c>
      <c r="B3771" s="122">
        <v>1</v>
      </c>
      <c r="C3771" s="122" t="s">
        <v>2218</v>
      </c>
      <c r="D3771" s="122" t="s">
        <v>2104</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2025</v>
      </c>
      <c r="B3772" s="122">
        <v>1</v>
      </c>
      <c r="C3772" s="122" t="s">
        <v>2218</v>
      </c>
      <c r="D3772" s="122" t="s">
        <v>2105</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2025</v>
      </c>
      <c r="B3773" s="122">
        <v>1</v>
      </c>
      <c r="C3773" s="122" t="s">
        <v>2218</v>
      </c>
      <c r="D3773" s="122" t="s">
        <v>2106</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2025</v>
      </c>
      <c r="B3774" s="122">
        <v>1</v>
      </c>
      <c r="C3774" s="122" t="s">
        <v>2218</v>
      </c>
      <c r="D3774" s="122" t="s">
        <v>2107</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2025</v>
      </c>
      <c r="B3775" s="122">
        <v>1</v>
      </c>
      <c r="C3775" s="122" t="s">
        <v>2218</v>
      </c>
      <c r="D3775" s="122" t="s">
        <v>2108</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2025</v>
      </c>
      <c r="B3776" s="122">
        <v>1</v>
      </c>
      <c r="C3776" s="122" t="s">
        <v>2218</v>
      </c>
      <c r="D3776" s="122" t="s">
        <v>2109</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2025</v>
      </c>
      <c r="B3777" s="122">
        <v>1</v>
      </c>
      <c r="C3777" s="122" t="s">
        <v>2218</v>
      </c>
      <c r="D3777" s="122" t="s">
        <v>2110</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2025</v>
      </c>
      <c r="B3778" s="122">
        <v>1</v>
      </c>
      <c r="C3778" s="122" t="s">
        <v>2218</v>
      </c>
      <c r="D3778" s="122" t="s">
        <v>2111</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2025</v>
      </c>
      <c r="B3779" s="122">
        <v>1</v>
      </c>
      <c r="C3779" s="122" t="s">
        <v>2218</v>
      </c>
      <c r="D3779" s="122" t="s">
        <v>2112</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2025</v>
      </c>
      <c r="B3780" s="122">
        <v>1</v>
      </c>
      <c r="C3780" s="122" t="s">
        <v>2218</v>
      </c>
      <c r="D3780" s="122" t="s">
        <v>2113</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2025</v>
      </c>
      <c r="B3781" s="122">
        <v>1</v>
      </c>
      <c r="C3781" s="122" t="s">
        <v>2218</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2025</v>
      </c>
      <c r="B3782" s="122">
        <v>1</v>
      </c>
      <c r="C3782" s="122" t="s">
        <v>2218</v>
      </c>
      <c r="D3782" s="122" t="s">
        <v>2114</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2025</v>
      </c>
      <c r="B3783" s="122">
        <v>1</v>
      </c>
      <c r="C3783" s="122" t="s">
        <v>2218</v>
      </c>
      <c r="D3783" s="122" t="s">
        <v>2115</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2025</v>
      </c>
      <c r="B3784" s="122">
        <v>1</v>
      </c>
      <c r="C3784" s="122" t="s">
        <v>2218</v>
      </c>
      <c r="D3784" s="122" t="s">
        <v>2116</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2025</v>
      </c>
      <c r="B3785" s="122">
        <v>1</v>
      </c>
      <c r="C3785" s="122" t="s">
        <v>2218</v>
      </c>
      <c r="D3785" s="122" t="s">
        <v>2117</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2025</v>
      </c>
      <c r="B3786" s="122">
        <v>1</v>
      </c>
      <c r="C3786" s="122" t="s">
        <v>2218</v>
      </c>
      <c r="D3786" s="122" t="s">
        <v>2118</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2025</v>
      </c>
      <c r="B3787" s="122">
        <v>1</v>
      </c>
      <c r="C3787" s="122" t="s">
        <v>2218</v>
      </c>
      <c r="D3787" s="122" t="s">
        <v>2119</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2025</v>
      </c>
      <c r="B3788" s="122">
        <v>1</v>
      </c>
      <c r="C3788" s="122" t="s">
        <v>2218</v>
      </c>
      <c r="D3788" s="122" t="s">
        <v>2120</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2025</v>
      </c>
      <c r="B3789" s="122">
        <v>1</v>
      </c>
      <c r="C3789" s="122" t="s">
        <v>2218</v>
      </c>
      <c r="D3789" s="122" t="s">
        <v>2121</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2025</v>
      </c>
      <c r="B3790" s="122">
        <v>1</v>
      </c>
      <c r="C3790" s="122" t="s">
        <v>2218</v>
      </c>
      <c r="D3790" s="122" t="s">
        <v>2122</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2025</v>
      </c>
      <c r="B3791" s="122">
        <v>1</v>
      </c>
      <c r="C3791" s="122" t="s">
        <v>2218</v>
      </c>
      <c r="D3791" s="122" t="s">
        <v>2123</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2025</v>
      </c>
      <c r="B3792" s="122">
        <v>1</v>
      </c>
      <c r="C3792" s="122" t="s">
        <v>2218</v>
      </c>
      <c r="D3792" s="122" t="s">
        <v>2124</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2025</v>
      </c>
      <c r="B3793" s="122">
        <v>1</v>
      </c>
      <c r="C3793" s="122" t="s">
        <v>2218</v>
      </c>
      <c r="D3793" s="122" t="s">
        <v>2125</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2025</v>
      </c>
      <c r="B3794" s="122">
        <v>1</v>
      </c>
      <c r="C3794" s="122" t="s">
        <v>2218</v>
      </c>
      <c r="D3794" s="122" t="s">
        <v>2126</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2025</v>
      </c>
      <c r="B3795" s="122">
        <v>1</v>
      </c>
      <c r="C3795" s="122" t="s">
        <v>2218</v>
      </c>
      <c r="D3795" s="122" t="s">
        <v>2127</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2025</v>
      </c>
      <c r="B3796" s="122">
        <v>1</v>
      </c>
      <c r="C3796" s="122" t="s">
        <v>2218</v>
      </c>
      <c r="D3796" s="122" t="s">
        <v>2128</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2025</v>
      </c>
      <c r="B3797" s="122">
        <v>1</v>
      </c>
      <c r="C3797" s="122" t="s">
        <v>2218</v>
      </c>
      <c r="D3797" s="122" t="s">
        <v>2129</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2025</v>
      </c>
      <c r="B3798" s="122">
        <v>1</v>
      </c>
      <c r="C3798" s="122" t="s">
        <v>2218</v>
      </c>
      <c r="D3798" s="122" t="s">
        <v>2130</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2025</v>
      </c>
      <c r="B3799" s="122">
        <v>1</v>
      </c>
      <c r="C3799" s="122" t="s">
        <v>2218</v>
      </c>
      <c r="D3799" s="122" t="s">
        <v>2131</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2025</v>
      </c>
      <c r="B3800" s="122">
        <v>1</v>
      </c>
      <c r="C3800" s="122" t="s">
        <v>2218</v>
      </c>
      <c r="D3800" s="122" t="s">
        <v>2132</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2025</v>
      </c>
      <c r="B3801" s="122">
        <v>1</v>
      </c>
      <c r="C3801" s="122" t="s">
        <v>2218</v>
      </c>
      <c r="D3801" s="122" t="s">
        <v>2133</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2025</v>
      </c>
      <c r="B3802" s="122">
        <v>1</v>
      </c>
      <c r="C3802" s="122" t="s">
        <v>2218</v>
      </c>
      <c r="D3802" s="122" t="s">
        <v>2134</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2027</v>
      </c>
      <c r="B3803" s="122">
        <v>1</v>
      </c>
      <c r="C3803" s="122" t="s">
        <v>2219</v>
      </c>
      <c r="D3803" s="122" t="s">
        <v>2086</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2027</v>
      </c>
      <c r="B3804" s="122">
        <v>1</v>
      </c>
      <c r="C3804" s="122" t="s">
        <v>2219</v>
      </c>
      <c r="D3804" s="122" t="s">
        <v>2087</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2027</v>
      </c>
      <c r="B3805" s="122">
        <v>1</v>
      </c>
      <c r="C3805" s="122" t="s">
        <v>2219</v>
      </c>
      <c r="D3805" s="122" t="s">
        <v>2088</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2027</v>
      </c>
      <c r="B3806" s="122">
        <v>1</v>
      </c>
      <c r="C3806" s="122" t="s">
        <v>2219</v>
      </c>
      <c r="D3806" s="122" t="s">
        <v>2141</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2027</v>
      </c>
      <c r="B3807" s="122">
        <v>1</v>
      </c>
      <c r="C3807" s="122" t="s">
        <v>2219</v>
      </c>
      <c r="D3807" s="122" t="s">
        <v>2089</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2027</v>
      </c>
      <c r="B3808" s="122">
        <v>1</v>
      </c>
      <c r="C3808" s="122" t="s">
        <v>2219</v>
      </c>
      <c r="D3808" s="122" t="s">
        <v>2090</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2027</v>
      </c>
      <c r="B3809" s="122">
        <v>1</v>
      </c>
      <c r="C3809" s="122" t="s">
        <v>2219</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2027</v>
      </c>
      <c r="B3810" s="122">
        <v>1</v>
      </c>
      <c r="C3810" s="122" t="s">
        <v>2219</v>
      </c>
      <c r="D3810" s="122" t="s">
        <v>2091</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2027</v>
      </c>
      <c r="B3811" s="122">
        <v>1</v>
      </c>
      <c r="C3811" s="122" t="s">
        <v>2219</v>
      </c>
      <c r="D3811" s="122" t="s">
        <v>2092</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2027</v>
      </c>
      <c r="B3812" s="122">
        <v>1</v>
      </c>
      <c r="C3812" s="122" t="s">
        <v>2219</v>
      </c>
      <c r="D3812" s="122" t="s">
        <v>2093</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2027</v>
      </c>
      <c r="B3813" s="122">
        <v>1</v>
      </c>
      <c r="C3813" s="122" t="s">
        <v>2219</v>
      </c>
      <c r="D3813" s="122" t="s">
        <v>2094</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2027</v>
      </c>
      <c r="B3814" s="122">
        <v>1</v>
      </c>
      <c r="C3814" s="122" t="s">
        <v>2219</v>
      </c>
      <c r="D3814" s="122" t="s">
        <v>2176</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2027</v>
      </c>
      <c r="B3815" s="122">
        <v>1</v>
      </c>
      <c r="C3815" s="122" t="s">
        <v>2219</v>
      </c>
      <c r="D3815" s="122" t="s">
        <v>2095</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2027</v>
      </c>
      <c r="B3816" s="122">
        <v>1</v>
      </c>
      <c r="C3816" s="122" t="s">
        <v>2219</v>
      </c>
      <c r="D3816" s="122" t="s">
        <v>2142</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2027</v>
      </c>
      <c r="B3817" s="122">
        <v>1</v>
      </c>
      <c r="C3817" s="122" t="s">
        <v>2219</v>
      </c>
      <c r="D3817" s="122" t="s">
        <v>2096</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2027</v>
      </c>
      <c r="B3818" s="122">
        <v>1</v>
      </c>
      <c r="C3818" s="122" t="s">
        <v>2219</v>
      </c>
      <c r="D3818" s="122" t="s">
        <v>2097</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2027</v>
      </c>
      <c r="B3819" s="122">
        <v>1</v>
      </c>
      <c r="C3819" s="122" t="s">
        <v>2219</v>
      </c>
      <c r="D3819" s="122" t="s">
        <v>2098</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2027</v>
      </c>
      <c r="B3820" s="122">
        <v>1</v>
      </c>
      <c r="C3820" s="122" t="s">
        <v>2219</v>
      </c>
      <c r="D3820" s="122" t="s">
        <v>2099</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2027</v>
      </c>
      <c r="B3821" s="122">
        <v>1</v>
      </c>
      <c r="C3821" s="122" t="s">
        <v>2219</v>
      </c>
      <c r="D3821" s="122" t="s">
        <v>2100</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2027</v>
      </c>
      <c r="B3822" s="122">
        <v>1</v>
      </c>
      <c r="C3822" s="122" t="s">
        <v>2219</v>
      </c>
      <c r="D3822" s="122" t="s">
        <v>2101</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2027</v>
      </c>
      <c r="B3823" s="122">
        <v>1</v>
      </c>
      <c r="C3823" s="122" t="s">
        <v>2219</v>
      </c>
      <c r="D3823" s="122" t="s">
        <v>2102</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2027</v>
      </c>
      <c r="B3824" s="122">
        <v>1</v>
      </c>
      <c r="C3824" s="122" t="s">
        <v>2219</v>
      </c>
      <c r="D3824" s="122" t="s">
        <v>2103</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2027</v>
      </c>
      <c r="B3825" s="122">
        <v>1</v>
      </c>
      <c r="C3825" s="122" t="s">
        <v>2219</v>
      </c>
      <c r="D3825" s="122" t="s">
        <v>2104</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2027</v>
      </c>
      <c r="B3826" s="122">
        <v>1</v>
      </c>
      <c r="C3826" s="122" t="s">
        <v>2219</v>
      </c>
      <c r="D3826" s="122" t="s">
        <v>2105</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2027</v>
      </c>
      <c r="B3827" s="122">
        <v>1</v>
      </c>
      <c r="C3827" s="122" t="s">
        <v>2219</v>
      </c>
      <c r="D3827" s="122" t="s">
        <v>2106</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2027</v>
      </c>
      <c r="B3828" s="122">
        <v>1</v>
      </c>
      <c r="C3828" s="122" t="s">
        <v>2219</v>
      </c>
      <c r="D3828" s="122" t="s">
        <v>2177</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2027</v>
      </c>
      <c r="B3829" s="122">
        <v>1</v>
      </c>
      <c r="C3829" s="122" t="s">
        <v>2219</v>
      </c>
      <c r="D3829" s="122" t="s">
        <v>2107</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2027</v>
      </c>
      <c r="B3830" s="122">
        <v>1</v>
      </c>
      <c r="C3830" s="122" t="s">
        <v>2219</v>
      </c>
      <c r="D3830" s="122" t="s">
        <v>2108</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2027</v>
      </c>
      <c r="B3831" s="122">
        <v>1</v>
      </c>
      <c r="C3831" s="122" t="s">
        <v>2219</v>
      </c>
      <c r="D3831" s="122" t="s">
        <v>2109</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2027</v>
      </c>
      <c r="B3832" s="122">
        <v>1</v>
      </c>
      <c r="C3832" s="122" t="s">
        <v>2219</v>
      </c>
      <c r="D3832" s="122" t="s">
        <v>2143</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2027</v>
      </c>
      <c r="B3833" s="122">
        <v>1</v>
      </c>
      <c r="C3833" s="122" t="s">
        <v>2219</v>
      </c>
      <c r="D3833" s="122" t="s">
        <v>2110</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2027</v>
      </c>
      <c r="B3834" s="122">
        <v>1</v>
      </c>
      <c r="C3834" s="122" t="s">
        <v>2219</v>
      </c>
      <c r="D3834" s="122" t="s">
        <v>2111</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2027</v>
      </c>
      <c r="B3835" s="122">
        <v>1</v>
      </c>
      <c r="C3835" s="122" t="s">
        <v>2219</v>
      </c>
      <c r="D3835" s="122" t="s">
        <v>2112</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2027</v>
      </c>
      <c r="B3836" s="122">
        <v>1</v>
      </c>
      <c r="C3836" s="122" t="s">
        <v>2219</v>
      </c>
      <c r="D3836" s="122" t="s">
        <v>2113</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2027</v>
      </c>
      <c r="B3837" s="122">
        <v>1</v>
      </c>
      <c r="C3837" s="122" t="s">
        <v>2219</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2027</v>
      </c>
      <c r="B3838" s="122">
        <v>1</v>
      </c>
      <c r="C3838" s="122" t="s">
        <v>2219</v>
      </c>
      <c r="D3838" s="122" t="s">
        <v>2114</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2027</v>
      </c>
      <c r="B3839" s="122">
        <v>1</v>
      </c>
      <c r="C3839" s="122" t="s">
        <v>2219</v>
      </c>
      <c r="D3839" s="122" t="s">
        <v>2115</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2027</v>
      </c>
      <c r="B3840" s="122">
        <v>1</v>
      </c>
      <c r="C3840" s="122" t="s">
        <v>2219</v>
      </c>
      <c r="D3840" s="122" t="s">
        <v>2116</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2027</v>
      </c>
      <c r="B3841" s="122">
        <v>1</v>
      </c>
      <c r="C3841" s="122" t="s">
        <v>2219</v>
      </c>
      <c r="D3841" s="122" t="s">
        <v>2117</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2027</v>
      </c>
      <c r="B3842" s="122">
        <v>1</v>
      </c>
      <c r="C3842" s="122" t="s">
        <v>2219</v>
      </c>
      <c r="D3842" s="122" t="s">
        <v>2118</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2027</v>
      </c>
      <c r="B3843" s="122">
        <v>1</v>
      </c>
      <c r="C3843" s="122" t="s">
        <v>2219</v>
      </c>
      <c r="D3843" s="122" t="s">
        <v>2119</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2027</v>
      </c>
      <c r="B3844" s="122">
        <v>1</v>
      </c>
      <c r="C3844" s="122" t="s">
        <v>2219</v>
      </c>
      <c r="D3844" s="122" t="s">
        <v>2120</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2027</v>
      </c>
      <c r="B3845" s="122">
        <v>1</v>
      </c>
      <c r="C3845" s="122" t="s">
        <v>2219</v>
      </c>
      <c r="D3845" s="122" t="s">
        <v>2121</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2027</v>
      </c>
      <c r="B3846" s="122">
        <v>1</v>
      </c>
      <c r="C3846" s="122" t="s">
        <v>2219</v>
      </c>
      <c r="D3846" s="122" t="s">
        <v>2122</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2027</v>
      </c>
      <c r="B3847" s="122">
        <v>1</v>
      </c>
      <c r="C3847" s="122" t="s">
        <v>2219</v>
      </c>
      <c r="D3847" s="122" t="s">
        <v>2144</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2027</v>
      </c>
      <c r="B3848" s="122">
        <v>1</v>
      </c>
      <c r="C3848" s="122" t="s">
        <v>2219</v>
      </c>
      <c r="D3848" s="122" t="s">
        <v>2178</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2027</v>
      </c>
      <c r="B3849" s="122">
        <v>1</v>
      </c>
      <c r="C3849" s="122" t="s">
        <v>2219</v>
      </c>
      <c r="D3849" s="122" t="s">
        <v>2123</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2027</v>
      </c>
      <c r="B3850" s="122">
        <v>1</v>
      </c>
      <c r="C3850" s="122" t="s">
        <v>2219</v>
      </c>
      <c r="D3850" s="122" t="s">
        <v>2124</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2027</v>
      </c>
      <c r="B3851" s="122">
        <v>1</v>
      </c>
      <c r="C3851" s="122" t="s">
        <v>2219</v>
      </c>
      <c r="D3851" s="122" t="s">
        <v>2125</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2027</v>
      </c>
      <c r="B3852" s="122">
        <v>1</v>
      </c>
      <c r="C3852" s="122" t="s">
        <v>2219</v>
      </c>
      <c r="D3852" s="122" t="s">
        <v>2126</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2027</v>
      </c>
      <c r="B3853" s="122">
        <v>1</v>
      </c>
      <c r="C3853" s="122" t="s">
        <v>2219</v>
      </c>
      <c r="D3853" s="122" t="s">
        <v>2127</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2027</v>
      </c>
      <c r="B3854" s="122">
        <v>1</v>
      </c>
      <c r="C3854" s="122" t="s">
        <v>2219</v>
      </c>
      <c r="D3854" s="122" t="s">
        <v>2128</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2027</v>
      </c>
      <c r="B3855" s="122">
        <v>1</v>
      </c>
      <c r="C3855" s="122" t="s">
        <v>2219</v>
      </c>
      <c r="D3855" s="122" t="s">
        <v>2129</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2027</v>
      </c>
      <c r="B3856" s="122">
        <v>1</v>
      </c>
      <c r="C3856" s="122" t="s">
        <v>2219</v>
      </c>
      <c r="D3856" s="122" t="s">
        <v>2146</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2027</v>
      </c>
      <c r="B3857" s="122">
        <v>1</v>
      </c>
      <c r="C3857" s="122" t="s">
        <v>2219</v>
      </c>
      <c r="D3857" s="122" t="s">
        <v>2130</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2027</v>
      </c>
      <c r="B3858" s="122">
        <v>1</v>
      </c>
      <c r="C3858" s="122" t="s">
        <v>2219</v>
      </c>
      <c r="D3858" s="122" t="s">
        <v>2131</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2027</v>
      </c>
      <c r="B3859" s="122">
        <v>1</v>
      </c>
      <c r="C3859" s="122" t="s">
        <v>2219</v>
      </c>
      <c r="D3859" s="122" t="s">
        <v>2132</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2027</v>
      </c>
      <c r="B3860" s="122">
        <v>1</v>
      </c>
      <c r="C3860" s="122" t="s">
        <v>2219</v>
      </c>
      <c r="D3860" s="122" t="s">
        <v>2133</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2027</v>
      </c>
      <c r="B3861" s="122">
        <v>1</v>
      </c>
      <c r="C3861" s="122" t="s">
        <v>2219</v>
      </c>
      <c r="D3861" s="122" t="s">
        <v>2134</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2021</v>
      </c>
      <c r="B3862" s="122">
        <v>1</v>
      </c>
      <c r="C3862" s="122" t="s">
        <v>2220</v>
      </c>
      <c r="D3862" s="122" t="s">
        <v>2087</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2021</v>
      </c>
      <c r="B3863" s="122">
        <v>1</v>
      </c>
      <c r="C3863" s="122" t="s">
        <v>2220</v>
      </c>
      <c r="D3863" s="122" t="s">
        <v>2088</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2021</v>
      </c>
      <c r="B3864" s="122">
        <v>1</v>
      </c>
      <c r="C3864" s="122" t="s">
        <v>2220</v>
      </c>
      <c r="D3864" s="122" t="s">
        <v>2141</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2021</v>
      </c>
      <c r="B3865" s="122">
        <v>1</v>
      </c>
      <c r="C3865" s="122" t="s">
        <v>2220</v>
      </c>
      <c r="D3865" s="122" t="s">
        <v>2089</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2021</v>
      </c>
      <c r="B3866" s="122">
        <v>1</v>
      </c>
      <c r="C3866" s="122" t="s">
        <v>2220</v>
      </c>
      <c r="D3866" s="122" t="s">
        <v>2090</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2021</v>
      </c>
      <c r="B3867" s="122">
        <v>1</v>
      </c>
      <c r="C3867" s="122" t="s">
        <v>2220</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2021</v>
      </c>
      <c r="B3868" s="122">
        <v>1</v>
      </c>
      <c r="C3868" s="122" t="s">
        <v>2220</v>
      </c>
      <c r="D3868" s="122" t="s">
        <v>2091</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2021</v>
      </c>
      <c r="B3869" s="122">
        <v>1</v>
      </c>
      <c r="C3869" s="122" t="s">
        <v>2220</v>
      </c>
      <c r="D3869" s="122" t="s">
        <v>2093</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2021</v>
      </c>
      <c r="B3870" s="122">
        <v>1</v>
      </c>
      <c r="C3870" s="122" t="s">
        <v>2220</v>
      </c>
      <c r="D3870" s="122" t="s">
        <v>2094</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2021</v>
      </c>
      <c r="B3871" s="122">
        <v>1</v>
      </c>
      <c r="C3871" s="122" t="s">
        <v>2220</v>
      </c>
      <c r="D3871" s="122" t="s">
        <v>2095</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2021</v>
      </c>
      <c r="B3872" s="122">
        <v>1</v>
      </c>
      <c r="C3872" s="122" t="s">
        <v>2220</v>
      </c>
      <c r="D3872" s="122" t="s">
        <v>2142</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2021</v>
      </c>
      <c r="B3873" s="122">
        <v>1</v>
      </c>
      <c r="C3873" s="122" t="s">
        <v>2220</v>
      </c>
      <c r="D3873" s="122" t="s">
        <v>2097</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2021</v>
      </c>
      <c r="B3874" s="122">
        <v>1</v>
      </c>
      <c r="C3874" s="122" t="s">
        <v>2220</v>
      </c>
      <c r="D3874" s="122" t="s">
        <v>2098</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2021</v>
      </c>
      <c r="B3875" s="122">
        <v>1</v>
      </c>
      <c r="C3875" s="122" t="s">
        <v>2220</v>
      </c>
      <c r="D3875" s="122" t="s">
        <v>2099</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2021</v>
      </c>
      <c r="B3876" s="122">
        <v>1</v>
      </c>
      <c r="C3876" s="122" t="s">
        <v>2220</v>
      </c>
      <c r="D3876" s="122" t="s">
        <v>2100</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2021</v>
      </c>
      <c r="B3877" s="122">
        <v>1</v>
      </c>
      <c r="C3877" s="122" t="s">
        <v>2220</v>
      </c>
      <c r="D3877" s="122" t="s">
        <v>2101</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2021</v>
      </c>
      <c r="B3878" s="122">
        <v>1</v>
      </c>
      <c r="C3878" s="122" t="s">
        <v>2220</v>
      </c>
      <c r="D3878" s="122" t="s">
        <v>2102</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2021</v>
      </c>
      <c r="B3879" s="122">
        <v>1</v>
      </c>
      <c r="C3879" s="122" t="s">
        <v>2220</v>
      </c>
      <c r="D3879" s="122" t="s">
        <v>2103</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2021</v>
      </c>
      <c r="B3880" s="122">
        <v>1</v>
      </c>
      <c r="C3880" s="122" t="s">
        <v>2220</v>
      </c>
      <c r="D3880" s="122" t="s">
        <v>2104</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2021</v>
      </c>
      <c r="B3881" s="122">
        <v>1</v>
      </c>
      <c r="C3881" s="122" t="s">
        <v>2220</v>
      </c>
      <c r="D3881" s="122" t="s">
        <v>2105</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2021</v>
      </c>
      <c r="B3882" s="122">
        <v>1</v>
      </c>
      <c r="C3882" s="122" t="s">
        <v>2220</v>
      </c>
      <c r="D3882" s="122" t="s">
        <v>2106</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2021</v>
      </c>
      <c r="B3883" s="122">
        <v>1</v>
      </c>
      <c r="C3883" s="122" t="s">
        <v>2220</v>
      </c>
      <c r="D3883" s="122" t="s">
        <v>2107</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2021</v>
      </c>
      <c r="B3884" s="122">
        <v>1</v>
      </c>
      <c r="C3884" s="122" t="s">
        <v>2220</v>
      </c>
      <c r="D3884" s="122" t="s">
        <v>2108</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2021</v>
      </c>
      <c r="B3885" s="122">
        <v>1</v>
      </c>
      <c r="C3885" s="122" t="s">
        <v>2220</v>
      </c>
      <c r="D3885" s="122" t="s">
        <v>2109</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2021</v>
      </c>
      <c r="B3886" s="122">
        <v>1</v>
      </c>
      <c r="C3886" s="122" t="s">
        <v>2220</v>
      </c>
      <c r="D3886" s="122" t="s">
        <v>2143</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2021</v>
      </c>
      <c r="B3887" s="122">
        <v>1</v>
      </c>
      <c r="C3887" s="122" t="s">
        <v>2220</v>
      </c>
      <c r="D3887" s="122" t="s">
        <v>2110</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2021</v>
      </c>
      <c r="B3888" s="122">
        <v>1</v>
      </c>
      <c r="C3888" s="122" t="s">
        <v>2220</v>
      </c>
      <c r="D3888" s="122" t="s">
        <v>2111</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2021</v>
      </c>
      <c r="B3889" s="122">
        <v>1</v>
      </c>
      <c r="C3889" s="122" t="s">
        <v>2220</v>
      </c>
      <c r="D3889" s="122" t="s">
        <v>2112</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2021</v>
      </c>
      <c r="B3890" s="122">
        <v>1</v>
      </c>
      <c r="C3890" s="122" t="s">
        <v>2220</v>
      </c>
      <c r="D3890" s="122" t="s">
        <v>2113</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2021</v>
      </c>
      <c r="B3891" s="122">
        <v>1</v>
      </c>
      <c r="C3891" s="122" t="s">
        <v>2220</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2021</v>
      </c>
      <c r="B3892" s="122">
        <v>1</v>
      </c>
      <c r="C3892" s="122" t="s">
        <v>2220</v>
      </c>
      <c r="D3892" s="122" t="s">
        <v>2114</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2021</v>
      </c>
      <c r="B3893" s="122">
        <v>1</v>
      </c>
      <c r="C3893" s="122" t="s">
        <v>2220</v>
      </c>
      <c r="D3893" s="122" t="s">
        <v>2115</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2021</v>
      </c>
      <c r="B3894" s="122">
        <v>1</v>
      </c>
      <c r="C3894" s="122" t="s">
        <v>2220</v>
      </c>
      <c r="D3894" s="122" t="s">
        <v>2116</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2021</v>
      </c>
      <c r="B3895" s="122">
        <v>1</v>
      </c>
      <c r="C3895" s="122" t="s">
        <v>2220</v>
      </c>
      <c r="D3895" s="122" t="s">
        <v>2117</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2021</v>
      </c>
      <c r="B3896" s="122">
        <v>1</v>
      </c>
      <c r="C3896" s="122" t="s">
        <v>2220</v>
      </c>
      <c r="D3896" s="122" t="s">
        <v>2118</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2021</v>
      </c>
      <c r="B3897" s="122">
        <v>1</v>
      </c>
      <c r="C3897" s="122" t="s">
        <v>2220</v>
      </c>
      <c r="D3897" s="122" t="s">
        <v>2119</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2021</v>
      </c>
      <c r="B3898" s="122">
        <v>1</v>
      </c>
      <c r="C3898" s="122" t="s">
        <v>2220</v>
      </c>
      <c r="D3898" s="122" t="s">
        <v>2120</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2021</v>
      </c>
      <c r="B3899" s="122">
        <v>1</v>
      </c>
      <c r="C3899" s="122" t="s">
        <v>2220</v>
      </c>
      <c r="D3899" s="122" t="s">
        <v>2121</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2021</v>
      </c>
      <c r="B3900" s="122">
        <v>1</v>
      </c>
      <c r="C3900" s="122" t="s">
        <v>2220</v>
      </c>
      <c r="D3900" s="122" t="s">
        <v>2122</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2021</v>
      </c>
      <c r="B3901" s="122">
        <v>1</v>
      </c>
      <c r="C3901" s="122" t="s">
        <v>2220</v>
      </c>
      <c r="D3901" s="122" t="s">
        <v>2144</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2021</v>
      </c>
      <c r="B3902" s="122">
        <v>1</v>
      </c>
      <c r="C3902" s="122" t="s">
        <v>2220</v>
      </c>
      <c r="D3902" s="122" t="s">
        <v>2123</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2021</v>
      </c>
      <c r="B3903" s="122">
        <v>1</v>
      </c>
      <c r="C3903" s="122" t="s">
        <v>2220</v>
      </c>
      <c r="D3903" s="122" t="s">
        <v>2124</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2021</v>
      </c>
      <c r="B3904" s="122">
        <v>1</v>
      </c>
      <c r="C3904" s="122" t="s">
        <v>2220</v>
      </c>
      <c r="D3904" s="122" t="s">
        <v>2125</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2021</v>
      </c>
      <c r="B3905" s="122">
        <v>1</v>
      </c>
      <c r="C3905" s="122" t="s">
        <v>2220</v>
      </c>
      <c r="D3905" s="122" t="s">
        <v>2126</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2021</v>
      </c>
      <c r="B3906" s="122">
        <v>1</v>
      </c>
      <c r="C3906" s="122" t="s">
        <v>2220</v>
      </c>
      <c r="D3906" s="122" t="s">
        <v>2127</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2021</v>
      </c>
      <c r="B3907" s="122">
        <v>1</v>
      </c>
      <c r="C3907" s="122" t="s">
        <v>2220</v>
      </c>
      <c r="D3907" s="122" t="s">
        <v>2145</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2021</v>
      </c>
      <c r="B3908" s="122">
        <v>1</v>
      </c>
      <c r="C3908" s="122" t="s">
        <v>2220</v>
      </c>
      <c r="D3908" s="122" t="s">
        <v>2128</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2021</v>
      </c>
      <c r="B3909" s="122">
        <v>1</v>
      </c>
      <c r="C3909" s="122" t="s">
        <v>2220</v>
      </c>
      <c r="D3909" s="122" t="s">
        <v>2129</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2021</v>
      </c>
      <c r="B3910" s="122">
        <v>1</v>
      </c>
      <c r="C3910" s="122" t="s">
        <v>2220</v>
      </c>
      <c r="D3910" s="122" t="s">
        <v>2146</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2021</v>
      </c>
      <c r="B3911" s="122">
        <v>1</v>
      </c>
      <c r="C3911" s="122" t="s">
        <v>2220</v>
      </c>
      <c r="D3911" s="122" t="s">
        <v>2130</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2021</v>
      </c>
      <c r="B3912" s="122">
        <v>1</v>
      </c>
      <c r="C3912" s="122" t="s">
        <v>2220</v>
      </c>
      <c r="D3912" s="122" t="s">
        <v>2131</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2021</v>
      </c>
      <c r="B3913" s="122">
        <v>1</v>
      </c>
      <c r="C3913" s="122" t="s">
        <v>2220</v>
      </c>
      <c r="D3913" s="122" t="s">
        <v>2132</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2021</v>
      </c>
      <c r="B3914" s="122">
        <v>1</v>
      </c>
      <c r="C3914" s="122" t="s">
        <v>2220</v>
      </c>
      <c r="D3914" s="122" t="s">
        <v>2133</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2021</v>
      </c>
      <c r="B3915" s="122">
        <v>1</v>
      </c>
      <c r="C3915" s="122" t="s">
        <v>2220</v>
      </c>
      <c r="D3915" s="122" t="s">
        <v>2134</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2029</v>
      </c>
      <c r="B3916" s="122">
        <v>1</v>
      </c>
      <c r="C3916" s="122" t="s">
        <v>2221</v>
      </c>
      <c r="D3916" s="122" t="s">
        <v>2086</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2029</v>
      </c>
      <c r="B3917" s="122">
        <v>1</v>
      </c>
      <c r="C3917" s="122" t="s">
        <v>2221</v>
      </c>
      <c r="D3917" s="122" t="s">
        <v>2087</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2029</v>
      </c>
      <c r="B3918" s="122">
        <v>1</v>
      </c>
      <c r="C3918" s="122" t="s">
        <v>2221</v>
      </c>
      <c r="D3918" s="122" t="s">
        <v>2088</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2029</v>
      </c>
      <c r="B3919" s="122">
        <v>1</v>
      </c>
      <c r="C3919" s="122" t="s">
        <v>2221</v>
      </c>
      <c r="D3919" s="122" t="s">
        <v>2141</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2029</v>
      </c>
      <c r="B3920" s="122">
        <v>1</v>
      </c>
      <c r="C3920" s="122" t="s">
        <v>2221</v>
      </c>
      <c r="D3920" s="122" t="s">
        <v>2089</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2029</v>
      </c>
      <c r="B3921" s="122">
        <v>1</v>
      </c>
      <c r="C3921" s="122" t="s">
        <v>2221</v>
      </c>
      <c r="D3921" s="122" t="s">
        <v>2090</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2029</v>
      </c>
      <c r="B3922" s="122">
        <v>1</v>
      </c>
      <c r="C3922" s="122" t="s">
        <v>2221</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2029</v>
      </c>
      <c r="B3923" s="122">
        <v>1</v>
      </c>
      <c r="C3923" s="122" t="s">
        <v>2221</v>
      </c>
      <c r="D3923" s="122" t="s">
        <v>2091</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2029</v>
      </c>
      <c r="B3924" s="122">
        <v>1</v>
      </c>
      <c r="C3924" s="122" t="s">
        <v>2221</v>
      </c>
      <c r="D3924" s="122" t="s">
        <v>2092</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2029</v>
      </c>
      <c r="B3925" s="122">
        <v>1</v>
      </c>
      <c r="C3925" s="122" t="s">
        <v>2221</v>
      </c>
      <c r="D3925" s="122" t="s">
        <v>2093</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2029</v>
      </c>
      <c r="B3926" s="122">
        <v>1</v>
      </c>
      <c r="C3926" s="122" t="s">
        <v>2221</v>
      </c>
      <c r="D3926" s="122" t="s">
        <v>2094</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2029</v>
      </c>
      <c r="B3927" s="122">
        <v>1</v>
      </c>
      <c r="C3927" s="122" t="s">
        <v>2221</v>
      </c>
      <c r="D3927" s="122" t="s">
        <v>2151</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2029</v>
      </c>
      <c r="B3928" s="122">
        <v>1</v>
      </c>
      <c r="C3928" s="122" t="s">
        <v>2221</v>
      </c>
      <c r="D3928" s="122" t="s">
        <v>2095</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2029</v>
      </c>
      <c r="B3929" s="122">
        <v>1</v>
      </c>
      <c r="C3929" s="122" t="s">
        <v>2221</v>
      </c>
      <c r="D3929" s="122" t="s">
        <v>2142</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2029</v>
      </c>
      <c r="B3930" s="122">
        <v>1</v>
      </c>
      <c r="C3930" s="122" t="s">
        <v>2221</v>
      </c>
      <c r="D3930" s="122" t="s">
        <v>2096</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2029</v>
      </c>
      <c r="B3931" s="122">
        <v>1</v>
      </c>
      <c r="C3931" s="122" t="s">
        <v>2221</v>
      </c>
      <c r="D3931" s="122" t="s">
        <v>2097</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2029</v>
      </c>
      <c r="B3932" s="122">
        <v>1</v>
      </c>
      <c r="C3932" s="122" t="s">
        <v>2221</v>
      </c>
      <c r="D3932" s="122" t="s">
        <v>2098</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2029</v>
      </c>
      <c r="B3933" s="122">
        <v>1</v>
      </c>
      <c r="C3933" s="122" t="s">
        <v>2221</v>
      </c>
      <c r="D3933" s="122" t="s">
        <v>2099</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2029</v>
      </c>
      <c r="B3934" s="122">
        <v>1</v>
      </c>
      <c r="C3934" s="122" t="s">
        <v>2221</v>
      </c>
      <c r="D3934" s="122" t="s">
        <v>2100</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2029</v>
      </c>
      <c r="B3935" s="122">
        <v>1</v>
      </c>
      <c r="C3935" s="122" t="s">
        <v>2221</v>
      </c>
      <c r="D3935" s="122" t="s">
        <v>2101</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2029</v>
      </c>
      <c r="B3936" s="122">
        <v>1</v>
      </c>
      <c r="C3936" s="122" t="s">
        <v>2221</v>
      </c>
      <c r="D3936" s="122" t="s">
        <v>2102</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2029</v>
      </c>
      <c r="B3937" s="122">
        <v>1</v>
      </c>
      <c r="C3937" s="122" t="s">
        <v>2221</v>
      </c>
      <c r="D3937" s="122" t="s">
        <v>2103</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2029</v>
      </c>
      <c r="B3938" s="122">
        <v>1</v>
      </c>
      <c r="C3938" s="122" t="s">
        <v>2221</v>
      </c>
      <c r="D3938" s="122" t="s">
        <v>2104</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2029</v>
      </c>
      <c r="B3939" s="122">
        <v>1</v>
      </c>
      <c r="C3939" s="122" t="s">
        <v>2221</v>
      </c>
      <c r="D3939" s="122" t="s">
        <v>2105</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2029</v>
      </c>
      <c r="B3940" s="122">
        <v>1</v>
      </c>
      <c r="C3940" s="122" t="s">
        <v>2221</v>
      </c>
      <c r="D3940" s="122" t="s">
        <v>2106</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2029</v>
      </c>
      <c r="B3941" s="122">
        <v>1</v>
      </c>
      <c r="C3941" s="122" t="s">
        <v>2221</v>
      </c>
      <c r="D3941" s="122" t="s">
        <v>2107</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2029</v>
      </c>
      <c r="B3942" s="122">
        <v>1</v>
      </c>
      <c r="C3942" s="122" t="s">
        <v>2221</v>
      </c>
      <c r="D3942" s="122" t="s">
        <v>2108</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2029</v>
      </c>
      <c r="B3943" s="122">
        <v>1</v>
      </c>
      <c r="C3943" s="122" t="s">
        <v>2221</v>
      </c>
      <c r="D3943" s="122" t="s">
        <v>2109</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2029</v>
      </c>
      <c r="B3944" s="122">
        <v>1</v>
      </c>
      <c r="C3944" s="122" t="s">
        <v>2221</v>
      </c>
      <c r="D3944" s="122" t="s">
        <v>2143</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2029</v>
      </c>
      <c r="B3945" s="122">
        <v>1</v>
      </c>
      <c r="C3945" s="122" t="s">
        <v>2221</v>
      </c>
      <c r="D3945" s="122" t="s">
        <v>2110</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2029</v>
      </c>
      <c r="B3946" s="122">
        <v>1</v>
      </c>
      <c r="C3946" s="122" t="s">
        <v>2221</v>
      </c>
      <c r="D3946" s="122" t="s">
        <v>2111</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2029</v>
      </c>
      <c r="B3947" s="122">
        <v>1</v>
      </c>
      <c r="C3947" s="122" t="s">
        <v>2221</v>
      </c>
      <c r="D3947" s="122" t="s">
        <v>2112</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2029</v>
      </c>
      <c r="B3948" s="122">
        <v>1</v>
      </c>
      <c r="C3948" s="122" t="s">
        <v>2221</v>
      </c>
      <c r="D3948" s="122" t="s">
        <v>2113</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2029</v>
      </c>
      <c r="B3949" s="122">
        <v>1</v>
      </c>
      <c r="C3949" s="122" t="s">
        <v>2221</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2029</v>
      </c>
      <c r="B3950" s="122">
        <v>1</v>
      </c>
      <c r="C3950" s="122" t="s">
        <v>2221</v>
      </c>
      <c r="D3950" s="122" t="s">
        <v>2114</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2029</v>
      </c>
      <c r="B3951" s="122">
        <v>1</v>
      </c>
      <c r="C3951" s="122" t="s">
        <v>2221</v>
      </c>
      <c r="D3951" s="122" t="s">
        <v>2115</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2029</v>
      </c>
      <c r="B3952" s="122">
        <v>1</v>
      </c>
      <c r="C3952" s="122" t="s">
        <v>2221</v>
      </c>
      <c r="D3952" s="122" t="s">
        <v>2116</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2029</v>
      </c>
      <c r="B3953" s="122">
        <v>1</v>
      </c>
      <c r="C3953" s="122" t="s">
        <v>2221</v>
      </c>
      <c r="D3953" s="122" t="s">
        <v>2117</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2029</v>
      </c>
      <c r="B3954" s="122">
        <v>1</v>
      </c>
      <c r="C3954" s="122" t="s">
        <v>2221</v>
      </c>
      <c r="D3954" s="122" t="s">
        <v>2118</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2029</v>
      </c>
      <c r="B3955" s="122">
        <v>1</v>
      </c>
      <c r="C3955" s="122" t="s">
        <v>2221</v>
      </c>
      <c r="D3955" s="122" t="s">
        <v>2119</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2029</v>
      </c>
      <c r="B3956" s="122">
        <v>1</v>
      </c>
      <c r="C3956" s="122" t="s">
        <v>2221</v>
      </c>
      <c r="D3956" s="122" t="s">
        <v>2120</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2029</v>
      </c>
      <c r="B3957" s="122">
        <v>1</v>
      </c>
      <c r="C3957" s="122" t="s">
        <v>2221</v>
      </c>
      <c r="D3957" s="122" t="s">
        <v>2121</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2029</v>
      </c>
      <c r="B3958" s="122">
        <v>1</v>
      </c>
      <c r="C3958" s="122" t="s">
        <v>2221</v>
      </c>
      <c r="D3958" s="122" t="s">
        <v>2122</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2029</v>
      </c>
      <c r="B3959" s="122">
        <v>1</v>
      </c>
      <c r="C3959" s="122" t="s">
        <v>2221</v>
      </c>
      <c r="D3959" s="122" t="s">
        <v>2144</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2029</v>
      </c>
      <c r="B3960" s="122">
        <v>1</v>
      </c>
      <c r="C3960" s="122" t="s">
        <v>2221</v>
      </c>
      <c r="D3960" s="122" t="s">
        <v>2123</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2029</v>
      </c>
      <c r="B3961" s="122">
        <v>1</v>
      </c>
      <c r="C3961" s="122" t="s">
        <v>2221</v>
      </c>
      <c r="D3961" s="122" t="s">
        <v>2124</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2029</v>
      </c>
      <c r="B3962" s="122">
        <v>1</v>
      </c>
      <c r="C3962" s="122" t="s">
        <v>2221</v>
      </c>
      <c r="D3962" s="122" t="s">
        <v>2125</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2029</v>
      </c>
      <c r="B3963" s="122">
        <v>1</v>
      </c>
      <c r="C3963" s="122" t="s">
        <v>2221</v>
      </c>
      <c r="D3963" s="122" t="s">
        <v>2126</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2029</v>
      </c>
      <c r="B3964" s="122">
        <v>1</v>
      </c>
      <c r="C3964" s="122" t="s">
        <v>2221</v>
      </c>
      <c r="D3964" s="122" t="s">
        <v>2127</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2029</v>
      </c>
      <c r="B3965" s="122">
        <v>1</v>
      </c>
      <c r="C3965" s="122" t="s">
        <v>2221</v>
      </c>
      <c r="D3965" s="122" t="s">
        <v>2145</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2029</v>
      </c>
      <c r="B3966" s="122">
        <v>1</v>
      </c>
      <c r="C3966" s="122" t="s">
        <v>2221</v>
      </c>
      <c r="D3966" s="122" t="s">
        <v>2128</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2029</v>
      </c>
      <c r="B3967" s="122">
        <v>1</v>
      </c>
      <c r="C3967" s="122" t="s">
        <v>2221</v>
      </c>
      <c r="D3967" s="122" t="s">
        <v>2129</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2029</v>
      </c>
      <c r="B3968" s="122">
        <v>1</v>
      </c>
      <c r="C3968" s="122" t="s">
        <v>2221</v>
      </c>
      <c r="D3968" s="122" t="s">
        <v>2146</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2029</v>
      </c>
      <c r="B3969" s="122">
        <v>1</v>
      </c>
      <c r="C3969" s="122" t="s">
        <v>2221</v>
      </c>
      <c r="D3969" s="122" t="s">
        <v>2130</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2029</v>
      </c>
      <c r="B3970" s="122">
        <v>1</v>
      </c>
      <c r="C3970" s="122" t="s">
        <v>2221</v>
      </c>
      <c r="D3970" s="122" t="s">
        <v>2131</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2029</v>
      </c>
      <c r="B3971" s="122">
        <v>1</v>
      </c>
      <c r="C3971" s="122" t="s">
        <v>2221</v>
      </c>
      <c r="D3971" s="122" t="s">
        <v>2132</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2029</v>
      </c>
      <c r="B3972" s="122">
        <v>1</v>
      </c>
      <c r="C3972" s="122" t="s">
        <v>2221</v>
      </c>
      <c r="D3972" s="122" t="s">
        <v>2133</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2029</v>
      </c>
      <c r="B3973" s="122">
        <v>1</v>
      </c>
      <c r="C3973" s="122" t="s">
        <v>2221</v>
      </c>
      <c r="D3973" s="122" t="s">
        <v>2134</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2028</v>
      </c>
      <c r="B3974" s="122">
        <v>1</v>
      </c>
      <c r="C3974" s="122" t="s">
        <v>2222</v>
      </c>
      <c r="D3974" s="122" t="s">
        <v>2086</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2028</v>
      </c>
      <c r="B3975" s="122">
        <v>1</v>
      </c>
      <c r="C3975" s="122" t="s">
        <v>2222</v>
      </c>
      <c r="D3975" s="122" t="s">
        <v>2087</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2028</v>
      </c>
      <c r="B3976" s="122">
        <v>1</v>
      </c>
      <c r="C3976" s="122" t="s">
        <v>2222</v>
      </c>
      <c r="D3976" s="122" t="s">
        <v>2088</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2028</v>
      </c>
      <c r="B3977" s="122">
        <v>1</v>
      </c>
      <c r="C3977" s="122" t="s">
        <v>2222</v>
      </c>
      <c r="D3977" s="122" t="s">
        <v>2141</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2028</v>
      </c>
      <c r="B3978" s="122">
        <v>1</v>
      </c>
      <c r="C3978" s="122" t="s">
        <v>2222</v>
      </c>
      <c r="D3978" s="122" t="s">
        <v>2089</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2028</v>
      </c>
      <c r="B3979" s="122">
        <v>1</v>
      </c>
      <c r="C3979" s="122" t="s">
        <v>2222</v>
      </c>
      <c r="D3979" s="122" t="s">
        <v>2090</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2028</v>
      </c>
      <c r="B3980" s="122">
        <v>1</v>
      </c>
      <c r="C3980" s="122" t="s">
        <v>2222</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2028</v>
      </c>
      <c r="B3981" s="122">
        <v>1</v>
      </c>
      <c r="C3981" s="122" t="s">
        <v>2222</v>
      </c>
      <c r="D3981" s="122" t="s">
        <v>2091</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2028</v>
      </c>
      <c r="B3982" s="122">
        <v>1</v>
      </c>
      <c r="C3982" s="122" t="s">
        <v>2222</v>
      </c>
      <c r="D3982" s="122" t="s">
        <v>2092</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2028</v>
      </c>
      <c r="B3983" s="122">
        <v>1</v>
      </c>
      <c r="C3983" s="122" t="s">
        <v>2222</v>
      </c>
      <c r="D3983" s="122" t="s">
        <v>2093</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2028</v>
      </c>
      <c r="B3984" s="122">
        <v>1</v>
      </c>
      <c r="C3984" s="122" t="s">
        <v>2222</v>
      </c>
      <c r="D3984" s="122" t="s">
        <v>2094</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2028</v>
      </c>
      <c r="B3985" s="122">
        <v>1</v>
      </c>
      <c r="C3985" s="122" t="s">
        <v>2222</v>
      </c>
      <c r="D3985" s="122" t="s">
        <v>2151</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2028</v>
      </c>
      <c r="B3986" s="122">
        <v>1</v>
      </c>
      <c r="C3986" s="122" t="s">
        <v>2222</v>
      </c>
      <c r="D3986" s="122" t="s">
        <v>2095</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2028</v>
      </c>
      <c r="B3987" s="122">
        <v>1</v>
      </c>
      <c r="C3987" s="122" t="s">
        <v>2222</v>
      </c>
      <c r="D3987" s="122" t="s">
        <v>2142</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2028</v>
      </c>
      <c r="B3988" s="122">
        <v>1</v>
      </c>
      <c r="C3988" s="122" t="s">
        <v>2222</v>
      </c>
      <c r="D3988" s="122" t="s">
        <v>2096</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2028</v>
      </c>
      <c r="B3989" s="122">
        <v>1</v>
      </c>
      <c r="C3989" s="122" t="s">
        <v>2222</v>
      </c>
      <c r="D3989" s="122" t="s">
        <v>2097</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2028</v>
      </c>
      <c r="B3990" s="122">
        <v>1</v>
      </c>
      <c r="C3990" s="122" t="s">
        <v>2222</v>
      </c>
      <c r="D3990" s="122" t="s">
        <v>2098</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2028</v>
      </c>
      <c r="B3991" s="122">
        <v>1</v>
      </c>
      <c r="C3991" s="122" t="s">
        <v>2222</v>
      </c>
      <c r="D3991" s="122" t="s">
        <v>2099</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2028</v>
      </c>
      <c r="B3992" s="122">
        <v>1</v>
      </c>
      <c r="C3992" s="122" t="s">
        <v>2222</v>
      </c>
      <c r="D3992" s="122" t="s">
        <v>2100</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2028</v>
      </c>
      <c r="B3993" s="122">
        <v>1</v>
      </c>
      <c r="C3993" s="122" t="s">
        <v>2222</v>
      </c>
      <c r="D3993" s="122" t="s">
        <v>2101</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2028</v>
      </c>
      <c r="B3994" s="122">
        <v>1</v>
      </c>
      <c r="C3994" s="122" t="s">
        <v>2222</v>
      </c>
      <c r="D3994" s="122" t="s">
        <v>2102</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2028</v>
      </c>
      <c r="B3995" s="122">
        <v>1</v>
      </c>
      <c r="C3995" s="122" t="s">
        <v>2222</v>
      </c>
      <c r="D3995" s="122" t="s">
        <v>2103</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2028</v>
      </c>
      <c r="B3996" s="122">
        <v>1</v>
      </c>
      <c r="C3996" s="122" t="s">
        <v>2222</v>
      </c>
      <c r="D3996" s="122" t="s">
        <v>2104</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2028</v>
      </c>
      <c r="B3997" s="122">
        <v>1</v>
      </c>
      <c r="C3997" s="122" t="s">
        <v>2222</v>
      </c>
      <c r="D3997" s="122" t="s">
        <v>2105</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2028</v>
      </c>
      <c r="B3998" s="122">
        <v>1</v>
      </c>
      <c r="C3998" s="122" t="s">
        <v>2222</v>
      </c>
      <c r="D3998" s="122" t="s">
        <v>2106</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2028</v>
      </c>
      <c r="B3999" s="122">
        <v>1</v>
      </c>
      <c r="C3999" s="122" t="s">
        <v>2222</v>
      </c>
      <c r="D3999" s="122" t="s">
        <v>2107</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2028</v>
      </c>
      <c r="B4000" s="122">
        <v>1</v>
      </c>
      <c r="C4000" s="122" t="s">
        <v>2222</v>
      </c>
      <c r="D4000" s="122" t="s">
        <v>2108</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2028</v>
      </c>
      <c r="B4001" s="122">
        <v>1</v>
      </c>
      <c r="C4001" s="122" t="s">
        <v>2222</v>
      </c>
      <c r="D4001" s="122" t="s">
        <v>2109</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2028</v>
      </c>
      <c r="B4002" s="122">
        <v>1</v>
      </c>
      <c r="C4002" s="122" t="s">
        <v>2222</v>
      </c>
      <c r="D4002" s="122" t="s">
        <v>2143</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2028</v>
      </c>
      <c r="B4003" s="122">
        <v>1</v>
      </c>
      <c r="C4003" s="122" t="s">
        <v>2222</v>
      </c>
      <c r="D4003" s="122" t="s">
        <v>2110</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2028</v>
      </c>
      <c r="B4004" s="122">
        <v>1</v>
      </c>
      <c r="C4004" s="122" t="s">
        <v>2222</v>
      </c>
      <c r="D4004" s="122" t="s">
        <v>2111</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2028</v>
      </c>
      <c r="B4005" s="122">
        <v>1</v>
      </c>
      <c r="C4005" s="122" t="s">
        <v>2222</v>
      </c>
      <c r="D4005" s="122" t="s">
        <v>2112</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2028</v>
      </c>
      <c r="B4006" s="122">
        <v>1</v>
      </c>
      <c r="C4006" s="122" t="s">
        <v>2222</v>
      </c>
      <c r="D4006" s="122" t="s">
        <v>2113</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2028</v>
      </c>
      <c r="B4007" s="122">
        <v>1</v>
      </c>
      <c r="C4007" s="122" t="s">
        <v>2222</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2028</v>
      </c>
      <c r="B4008" s="122">
        <v>1</v>
      </c>
      <c r="C4008" s="122" t="s">
        <v>2222</v>
      </c>
      <c r="D4008" s="122" t="s">
        <v>2114</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2028</v>
      </c>
      <c r="B4009" s="122">
        <v>1</v>
      </c>
      <c r="C4009" s="122" t="s">
        <v>2222</v>
      </c>
      <c r="D4009" s="122" t="s">
        <v>2115</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2028</v>
      </c>
      <c r="B4010" s="122">
        <v>1</v>
      </c>
      <c r="C4010" s="122" t="s">
        <v>2222</v>
      </c>
      <c r="D4010" s="122" t="s">
        <v>2116</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2028</v>
      </c>
      <c r="B4011" s="122">
        <v>1</v>
      </c>
      <c r="C4011" s="122" t="s">
        <v>2222</v>
      </c>
      <c r="D4011" s="122" t="s">
        <v>2117</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2028</v>
      </c>
      <c r="B4012" s="122">
        <v>1</v>
      </c>
      <c r="C4012" s="122" t="s">
        <v>2222</v>
      </c>
      <c r="D4012" s="122" t="s">
        <v>2118</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2028</v>
      </c>
      <c r="B4013" s="122">
        <v>1</v>
      </c>
      <c r="C4013" s="122" t="s">
        <v>2222</v>
      </c>
      <c r="D4013" s="122" t="s">
        <v>2119</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2028</v>
      </c>
      <c r="B4014" s="122">
        <v>1</v>
      </c>
      <c r="C4014" s="122" t="s">
        <v>2222</v>
      </c>
      <c r="D4014" s="122" t="s">
        <v>2120</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2028</v>
      </c>
      <c r="B4015" s="122">
        <v>1</v>
      </c>
      <c r="C4015" s="122" t="s">
        <v>2222</v>
      </c>
      <c r="D4015" s="122" t="s">
        <v>2121</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2028</v>
      </c>
      <c r="B4016" s="122">
        <v>1</v>
      </c>
      <c r="C4016" s="122" t="s">
        <v>2222</v>
      </c>
      <c r="D4016" s="122" t="s">
        <v>2122</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2028</v>
      </c>
      <c r="B4017" s="122">
        <v>1</v>
      </c>
      <c r="C4017" s="122" t="s">
        <v>2222</v>
      </c>
      <c r="D4017" s="122" t="s">
        <v>2144</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2028</v>
      </c>
      <c r="B4018" s="122">
        <v>1</v>
      </c>
      <c r="C4018" s="122" t="s">
        <v>2222</v>
      </c>
      <c r="D4018" s="122" t="s">
        <v>2123</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2028</v>
      </c>
      <c r="B4019" s="122">
        <v>1</v>
      </c>
      <c r="C4019" s="122" t="s">
        <v>2222</v>
      </c>
      <c r="D4019" s="122" t="s">
        <v>2124</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2028</v>
      </c>
      <c r="B4020" s="122">
        <v>1</v>
      </c>
      <c r="C4020" s="122" t="s">
        <v>2222</v>
      </c>
      <c r="D4020" s="122" t="s">
        <v>2125</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2028</v>
      </c>
      <c r="B4021" s="122">
        <v>1</v>
      </c>
      <c r="C4021" s="122" t="s">
        <v>2222</v>
      </c>
      <c r="D4021" s="122" t="s">
        <v>2126</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2028</v>
      </c>
      <c r="B4022" s="122">
        <v>1</v>
      </c>
      <c r="C4022" s="122" t="s">
        <v>2222</v>
      </c>
      <c r="D4022" s="122" t="s">
        <v>2127</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2028</v>
      </c>
      <c r="B4023" s="122">
        <v>1</v>
      </c>
      <c r="C4023" s="122" t="s">
        <v>2222</v>
      </c>
      <c r="D4023" s="122" t="s">
        <v>2145</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2028</v>
      </c>
      <c r="B4024" s="122">
        <v>1</v>
      </c>
      <c r="C4024" s="122" t="s">
        <v>2222</v>
      </c>
      <c r="D4024" s="122" t="s">
        <v>2128</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2028</v>
      </c>
      <c r="B4025" s="122">
        <v>1</v>
      </c>
      <c r="C4025" s="122" t="s">
        <v>2222</v>
      </c>
      <c r="D4025" s="122" t="s">
        <v>2129</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2028</v>
      </c>
      <c r="B4026" s="122">
        <v>1</v>
      </c>
      <c r="C4026" s="122" t="s">
        <v>2222</v>
      </c>
      <c r="D4026" s="122" t="s">
        <v>2146</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2028</v>
      </c>
      <c r="B4027" s="122">
        <v>1</v>
      </c>
      <c r="C4027" s="122" t="s">
        <v>2222</v>
      </c>
      <c r="D4027" s="122" t="s">
        <v>2130</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2028</v>
      </c>
      <c r="B4028" s="122">
        <v>1</v>
      </c>
      <c r="C4028" s="122" t="s">
        <v>2222</v>
      </c>
      <c r="D4028" s="122" t="s">
        <v>2131</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2028</v>
      </c>
      <c r="B4029" s="122">
        <v>1</v>
      </c>
      <c r="C4029" s="122" t="s">
        <v>2222</v>
      </c>
      <c r="D4029" s="122" t="s">
        <v>2132</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2028</v>
      </c>
      <c r="B4030" s="122">
        <v>1</v>
      </c>
      <c r="C4030" s="122" t="s">
        <v>2222</v>
      </c>
      <c r="D4030" s="122" t="s">
        <v>2133</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2028</v>
      </c>
      <c r="B4031" s="122">
        <v>1</v>
      </c>
      <c r="C4031" s="122" t="s">
        <v>2222</v>
      </c>
      <c r="D4031" s="122" t="s">
        <v>2134</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2223</v>
      </c>
      <c r="B4032" s="122">
        <v>1</v>
      </c>
      <c r="C4032" s="122" t="s">
        <v>2224</v>
      </c>
      <c r="D4032" s="122" t="s">
        <v>2086</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2223</v>
      </c>
      <c r="B4033" s="122">
        <v>1</v>
      </c>
      <c r="C4033" s="122" t="s">
        <v>2224</v>
      </c>
      <c r="D4033" s="122" t="s">
        <v>2087</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2223</v>
      </c>
      <c r="B4034" s="122">
        <v>1</v>
      </c>
      <c r="C4034" s="122" t="s">
        <v>2224</v>
      </c>
      <c r="D4034" s="122" t="s">
        <v>2088</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2223</v>
      </c>
      <c r="B4035" s="122">
        <v>1</v>
      </c>
      <c r="C4035" s="122" t="s">
        <v>2224</v>
      </c>
      <c r="D4035" s="122" t="s">
        <v>2089</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2223</v>
      </c>
      <c r="B4036" s="122">
        <v>1</v>
      </c>
      <c r="C4036" s="122" t="s">
        <v>2224</v>
      </c>
      <c r="D4036" s="122" t="s">
        <v>2090</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2223</v>
      </c>
      <c r="B4037" s="122">
        <v>1</v>
      </c>
      <c r="C4037" s="122" t="s">
        <v>2224</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2223</v>
      </c>
      <c r="B4038" s="122">
        <v>1</v>
      </c>
      <c r="C4038" s="122" t="s">
        <v>2224</v>
      </c>
      <c r="D4038" s="122" t="s">
        <v>2091</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2223</v>
      </c>
      <c r="B4039" s="122">
        <v>1</v>
      </c>
      <c r="C4039" s="122" t="s">
        <v>2224</v>
      </c>
      <c r="D4039" s="122" t="s">
        <v>2092</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2223</v>
      </c>
      <c r="B4040" s="122">
        <v>1</v>
      </c>
      <c r="C4040" s="122" t="s">
        <v>2224</v>
      </c>
      <c r="D4040" s="122" t="s">
        <v>2093</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2223</v>
      </c>
      <c r="B4041" s="122">
        <v>1</v>
      </c>
      <c r="C4041" s="122" t="s">
        <v>2224</v>
      </c>
      <c r="D4041" s="122" t="s">
        <v>2094</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2223</v>
      </c>
      <c r="B4042" s="122">
        <v>1</v>
      </c>
      <c r="C4042" s="122" t="s">
        <v>2224</v>
      </c>
      <c r="D4042" s="122" t="s">
        <v>2095</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2223</v>
      </c>
      <c r="B4043" s="122">
        <v>1</v>
      </c>
      <c r="C4043" s="122" t="s">
        <v>2224</v>
      </c>
      <c r="D4043" s="122" t="s">
        <v>2096</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2223</v>
      </c>
      <c r="B4044" s="122">
        <v>1</v>
      </c>
      <c r="C4044" s="122" t="s">
        <v>2224</v>
      </c>
      <c r="D4044" s="122" t="s">
        <v>2097</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2223</v>
      </c>
      <c r="B4045" s="122">
        <v>1</v>
      </c>
      <c r="C4045" s="122" t="s">
        <v>2224</v>
      </c>
      <c r="D4045" s="122" t="s">
        <v>2098</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2223</v>
      </c>
      <c r="B4046" s="122">
        <v>1</v>
      </c>
      <c r="C4046" s="122" t="s">
        <v>2224</v>
      </c>
      <c r="D4046" s="122" t="s">
        <v>2099</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2223</v>
      </c>
      <c r="B4047" s="122">
        <v>1</v>
      </c>
      <c r="C4047" s="122" t="s">
        <v>2224</v>
      </c>
      <c r="D4047" s="122" t="s">
        <v>2100</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2223</v>
      </c>
      <c r="B4048" s="122">
        <v>1</v>
      </c>
      <c r="C4048" s="122" t="s">
        <v>2224</v>
      </c>
      <c r="D4048" s="122" t="s">
        <v>2101</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2223</v>
      </c>
      <c r="B4049" s="122">
        <v>1</v>
      </c>
      <c r="C4049" s="122" t="s">
        <v>2224</v>
      </c>
      <c r="D4049" s="122" t="s">
        <v>2102</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2223</v>
      </c>
      <c r="B4050" s="122">
        <v>1</v>
      </c>
      <c r="C4050" s="122" t="s">
        <v>2224</v>
      </c>
      <c r="D4050" s="122" t="s">
        <v>2103</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2223</v>
      </c>
      <c r="B4051" s="122">
        <v>1</v>
      </c>
      <c r="C4051" s="122" t="s">
        <v>2224</v>
      </c>
      <c r="D4051" s="122" t="s">
        <v>2104</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2223</v>
      </c>
      <c r="B4052" s="122">
        <v>1</v>
      </c>
      <c r="C4052" s="122" t="s">
        <v>2224</v>
      </c>
      <c r="D4052" s="122" t="s">
        <v>2105</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2223</v>
      </c>
      <c r="B4053" s="122">
        <v>1</v>
      </c>
      <c r="C4053" s="122" t="s">
        <v>2224</v>
      </c>
      <c r="D4053" s="122" t="s">
        <v>2106</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2223</v>
      </c>
      <c r="B4054" s="122">
        <v>1</v>
      </c>
      <c r="C4054" s="122" t="s">
        <v>2224</v>
      </c>
      <c r="D4054" s="122" t="s">
        <v>2107</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2223</v>
      </c>
      <c r="B4055" s="122">
        <v>1</v>
      </c>
      <c r="C4055" s="122" t="s">
        <v>2224</v>
      </c>
      <c r="D4055" s="122" t="s">
        <v>2108</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2223</v>
      </c>
      <c r="B4056" s="122">
        <v>1</v>
      </c>
      <c r="C4056" s="122" t="s">
        <v>2224</v>
      </c>
      <c r="D4056" s="122" t="s">
        <v>2109</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2223</v>
      </c>
      <c r="B4057" s="122">
        <v>1</v>
      </c>
      <c r="C4057" s="122" t="s">
        <v>2224</v>
      </c>
      <c r="D4057" s="122" t="s">
        <v>2110</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2223</v>
      </c>
      <c r="B4058" s="122">
        <v>1</v>
      </c>
      <c r="C4058" s="122" t="s">
        <v>2224</v>
      </c>
      <c r="D4058" s="122" t="s">
        <v>2111</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2223</v>
      </c>
      <c r="B4059" s="122">
        <v>1</v>
      </c>
      <c r="C4059" s="122" t="s">
        <v>2224</v>
      </c>
      <c r="D4059" s="122" t="s">
        <v>2112</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2223</v>
      </c>
      <c r="B4060" s="122">
        <v>1</v>
      </c>
      <c r="C4060" s="122" t="s">
        <v>2224</v>
      </c>
      <c r="D4060" s="122" t="s">
        <v>2113</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2223</v>
      </c>
      <c r="B4061" s="122">
        <v>1</v>
      </c>
      <c r="C4061" s="122" t="s">
        <v>2224</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2223</v>
      </c>
      <c r="B4062" s="122">
        <v>1</v>
      </c>
      <c r="C4062" s="122" t="s">
        <v>2224</v>
      </c>
      <c r="D4062" s="122" t="s">
        <v>2114</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2223</v>
      </c>
      <c r="B4063" s="122">
        <v>1</v>
      </c>
      <c r="C4063" s="122" t="s">
        <v>2224</v>
      </c>
      <c r="D4063" s="122" t="s">
        <v>2115</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2223</v>
      </c>
      <c r="B4064" s="122">
        <v>1</v>
      </c>
      <c r="C4064" s="122" t="s">
        <v>2224</v>
      </c>
      <c r="D4064" s="122" t="s">
        <v>2116</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2223</v>
      </c>
      <c r="B4065" s="122">
        <v>1</v>
      </c>
      <c r="C4065" s="122" t="s">
        <v>2224</v>
      </c>
      <c r="D4065" s="122" t="s">
        <v>2117</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2223</v>
      </c>
      <c r="B4066" s="122">
        <v>1</v>
      </c>
      <c r="C4066" s="122" t="s">
        <v>2224</v>
      </c>
      <c r="D4066" s="122" t="s">
        <v>2118</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2223</v>
      </c>
      <c r="B4067" s="122">
        <v>1</v>
      </c>
      <c r="C4067" s="122" t="s">
        <v>2224</v>
      </c>
      <c r="D4067" s="122" t="s">
        <v>2119</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2223</v>
      </c>
      <c r="B4068" s="122">
        <v>1</v>
      </c>
      <c r="C4068" s="122" t="s">
        <v>2224</v>
      </c>
      <c r="D4068" s="122" t="s">
        <v>2120</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2223</v>
      </c>
      <c r="B4069" s="122">
        <v>1</v>
      </c>
      <c r="C4069" s="122" t="s">
        <v>2224</v>
      </c>
      <c r="D4069" s="122" t="s">
        <v>2121</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2223</v>
      </c>
      <c r="B4070" s="122">
        <v>1</v>
      </c>
      <c r="C4070" s="122" t="s">
        <v>2224</v>
      </c>
      <c r="D4070" s="122" t="s">
        <v>2122</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2223</v>
      </c>
      <c r="B4071" s="122">
        <v>1</v>
      </c>
      <c r="C4071" s="122" t="s">
        <v>2224</v>
      </c>
      <c r="D4071" s="122" t="s">
        <v>2123</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2223</v>
      </c>
      <c r="B4072" s="122">
        <v>1</v>
      </c>
      <c r="C4072" s="122" t="s">
        <v>2224</v>
      </c>
      <c r="D4072" s="122" t="s">
        <v>2124</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2223</v>
      </c>
      <c r="B4073" s="122">
        <v>1</v>
      </c>
      <c r="C4073" s="122" t="s">
        <v>2224</v>
      </c>
      <c r="D4073" s="122" t="s">
        <v>2125</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2223</v>
      </c>
      <c r="B4074" s="122">
        <v>1</v>
      </c>
      <c r="C4074" s="122" t="s">
        <v>2224</v>
      </c>
      <c r="D4074" s="122" t="s">
        <v>2126</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2223</v>
      </c>
      <c r="B4075" s="122">
        <v>1</v>
      </c>
      <c r="C4075" s="122" t="s">
        <v>2224</v>
      </c>
      <c r="D4075" s="122" t="s">
        <v>2127</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2223</v>
      </c>
      <c r="B4076" s="122">
        <v>1</v>
      </c>
      <c r="C4076" s="122" t="s">
        <v>2224</v>
      </c>
      <c r="D4076" s="122" t="s">
        <v>2128</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2223</v>
      </c>
      <c r="B4077" s="122">
        <v>1</v>
      </c>
      <c r="C4077" s="122" t="s">
        <v>2224</v>
      </c>
      <c r="D4077" s="122" t="s">
        <v>2129</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2223</v>
      </c>
      <c r="B4078" s="122">
        <v>1</v>
      </c>
      <c r="C4078" s="122" t="s">
        <v>2224</v>
      </c>
      <c r="D4078" s="122" t="s">
        <v>2130</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2223</v>
      </c>
      <c r="B4079" s="122">
        <v>1</v>
      </c>
      <c r="C4079" s="122" t="s">
        <v>2224</v>
      </c>
      <c r="D4079" s="122" t="s">
        <v>2131</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2223</v>
      </c>
      <c r="B4080" s="122">
        <v>1</v>
      </c>
      <c r="C4080" s="122" t="s">
        <v>2224</v>
      </c>
      <c r="D4080" s="122" t="s">
        <v>2132</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2223</v>
      </c>
      <c r="B4081" s="122">
        <v>1</v>
      </c>
      <c r="C4081" s="122" t="s">
        <v>2224</v>
      </c>
      <c r="D4081" s="122" t="s">
        <v>2133</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2223</v>
      </c>
      <c r="B4082" s="122">
        <v>1</v>
      </c>
      <c r="C4082" s="122" t="s">
        <v>2224</v>
      </c>
      <c r="D4082" s="122" t="s">
        <v>2134</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2033</v>
      </c>
      <c r="B4083" s="122">
        <v>1</v>
      </c>
      <c r="C4083" s="122" t="s">
        <v>2225</v>
      </c>
      <c r="D4083" s="122" t="s">
        <v>2086</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2033</v>
      </c>
      <c r="B4084" s="122">
        <v>1</v>
      </c>
      <c r="C4084" s="122" t="s">
        <v>2225</v>
      </c>
      <c r="D4084" s="122" t="s">
        <v>2087</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2033</v>
      </c>
      <c r="B4085" s="122">
        <v>1</v>
      </c>
      <c r="C4085" s="122" t="s">
        <v>2225</v>
      </c>
      <c r="D4085" s="122" t="s">
        <v>2088</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2033</v>
      </c>
      <c r="B4086" s="122">
        <v>1</v>
      </c>
      <c r="C4086" s="122" t="s">
        <v>2225</v>
      </c>
      <c r="D4086" s="122" t="s">
        <v>2141</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2033</v>
      </c>
      <c r="B4087" s="122">
        <v>1</v>
      </c>
      <c r="C4087" s="122" t="s">
        <v>2225</v>
      </c>
      <c r="D4087" s="122" t="s">
        <v>2089</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2033</v>
      </c>
      <c r="B4088" s="122">
        <v>1</v>
      </c>
      <c r="C4088" s="122" t="s">
        <v>2225</v>
      </c>
      <c r="D4088" s="122" t="s">
        <v>2090</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2033</v>
      </c>
      <c r="B4089" s="122">
        <v>1</v>
      </c>
      <c r="C4089" s="122" t="s">
        <v>2225</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2033</v>
      </c>
      <c r="B4090" s="122">
        <v>1</v>
      </c>
      <c r="C4090" s="122" t="s">
        <v>2225</v>
      </c>
      <c r="D4090" s="122" t="s">
        <v>2091</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2033</v>
      </c>
      <c r="B4091" s="122">
        <v>1</v>
      </c>
      <c r="C4091" s="122" t="s">
        <v>2225</v>
      </c>
      <c r="D4091" s="122" t="s">
        <v>2092</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2033</v>
      </c>
      <c r="B4092" s="122">
        <v>1</v>
      </c>
      <c r="C4092" s="122" t="s">
        <v>2225</v>
      </c>
      <c r="D4092" s="122" t="s">
        <v>2093</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2033</v>
      </c>
      <c r="B4093" s="122">
        <v>1</v>
      </c>
      <c r="C4093" s="122" t="s">
        <v>2225</v>
      </c>
      <c r="D4093" s="122" t="s">
        <v>2094</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2033</v>
      </c>
      <c r="B4094" s="122">
        <v>1</v>
      </c>
      <c r="C4094" s="122" t="s">
        <v>2225</v>
      </c>
      <c r="D4094" s="122" t="s">
        <v>2095</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2033</v>
      </c>
      <c r="B4095" s="122">
        <v>1</v>
      </c>
      <c r="C4095" s="122" t="s">
        <v>2225</v>
      </c>
      <c r="D4095" s="122" t="s">
        <v>2142</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2033</v>
      </c>
      <c r="B4096" s="122">
        <v>1</v>
      </c>
      <c r="C4096" s="122" t="s">
        <v>2225</v>
      </c>
      <c r="D4096" s="122" t="s">
        <v>2096</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2033</v>
      </c>
      <c r="B4097" s="122">
        <v>1</v>
      </c>
      <c r="C4097" s="122" t="s">
        <v>2225</v>
      </c>
      <c r="D4097" s="122" t="s">
        <v>2097</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2033</v>
      </c>
      <c r="B4098" s="122">
        <v>1</v>
      </c>
      <c r="C4098" s="122" t="s">
        <v>2225</v>
      </c>
      <c r="D4098" s="122" t="s">
        <v>2098</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2033</v>
      </c>
      <c r="B4099" s="122">
        <v>1</v>
      </c>
      <c r="C4099" s="122" t="s">
        <v>2225</v>
      </c>
      <c r="D4099" s="122" t="s">
        <v>2099</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2033</v>
      </c>
      <c r="B4100" s="122">
        <v>1</v>
      </c>
      <c r="C4100" s="122" t="s">
        <v>2225</v>
      </c>
      <c r="D4100" s="122" t="s">
        <v>2100</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2033</v>
      </c>
      <c r="B4101" s="122">
        <v>1</v>
      </c>
      <c r="C4101" s="122" t="s">
        <v>2225</v>
      </c>
      <c r="D4101" s="122" t="s">
        <v>2101</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2033</v>
      </c>
      <c r="B4102" s="122">
        <v>1</v>
      </c>
      <c r="C4102" s="122" t="s">
        <v>2225</v>
      </c>
      <c r="D4102" s="122" t="s">
        <v>2102</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2033</v>
      </c>
      <c r="B4103" s="122">
        <v>1</v>
      </c>
      <c r="C4103" s="122" t="s">
        <v>2225</v>
      </c>
      <c r="D4103" s="122" t="s">
        <v>2103</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2033</v>
      </c>
      <c r="B4104" s="122">
        <v>1</v>
      </c>
      <c r="C4104" s="122" t="s">
        <v>2225</v>
      </c>
      <c r="D4104" s="122" t="s">
        <v>2104</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2033</v>
      </c>
      <c r="B4105" s="122">
        <v>1</v>
      </c>
      <c r="C4105" s="122" t="s">
        <v>2225</v>
      </c>
      <c r="D4105" s="122" t="s">
        <v>2105</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2033</v>
      </c>
      <c r="B4106" s="122">
        <v>1</v>
      </c>
      <c r="C4106" s="122" t="s">
        <v>2225</v>
      </c>
      <c r="D4106" s="122" t="s">
        <v>2106</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2033</v>
      </c>
      <c r="B4107" s="122">
        <v>1</v>
      </c>
      <c r="C4107" s="122" t="s">
        <v>2225</v>
      </c>
      <c r="D4107" s="122" t="s">
        <v>2107</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2033</v>
      </c>
      <c r="B4108" s="122">
        <v>1</v>
      </c>
      <c r="C4108" s="122" t="s">
        <v>2225</v>
      </c>
      <c r="D4108" s="122" t="s">
        <v>2108</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2033</v>
      </c>
      <c r="B4109" s="122">
        <v>1</v>
      </c>
      <c r="C4109" s="122" t="s">
        <v>2225</v>
      </c>
      <c r="D4109" s="122" t="s">
        <v>2109</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2033</v>
      </c>
      <c r="B4110" s="122">
        <v>1</v>
      </c>
      <c r="C4110" s="122" t="s">
        <v>2225</v>
      </c>
      <c r="D4110" s="122" t="s">
        <v>2143</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2033</v>
      </c>
      <c r="B4111" s="122">
        <v>1</v>
      </c>
      <c r="C4111" s="122" t="s">
        <v>2225</v>
      </c>
      <c r="D4111" s="122" t="s">
        <v>2110</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2033</v>
      </c>
      <c r="B4112" s="122">
        <v>1</v>
      </c>
      <c r="C4112" s="122" t="s">
        <v>2225</v>
      </c>
      <c r="D4112" s="122" t="s">
        <v>2111</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2033</v>
      </c>
      <c r="B4113" s="122">
        <v>1</v>
      </c>
      <c r="C4113" s="122" t="s">
        <v>2225</v>
      </c>
      <c r="D4113" s="122" t="s">
        <v>2112</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2033</v>
      </c>
      <c r="B4114" s="122">
        <v>1</v>
      </c>
      <c r="C4114" s="122" t="s">
        <v>2225</v>
      </c>
      <c r="D4114" s="122" t="s">
        <v>2113</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2033</v>
      </c>
      <c r="B4115" s="122">
        <v>1</v>
      </c>
      <c r="C4115" s="122" t="s">
        <v>2225</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2033</v>
      </c>
      <c r="B4116" s="122">
        <v>1</v>
      </c>
      <c r="C4116" s="122" t="s">
        <v>2225</v>
      </c>
      <c r="D4116" s="122" t="s">
        <v>2114</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2033</v>
      </c>
      <c r="B4117" s="122">
        <v>1</v>
      </c>
      <c r="C4117" s="122" t="s">
        <v>2225</v>
      </c>
      <c r="D4117" s="122" t="s">
        <v>2115</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2033</v>
      </c>
      <c r="B4118" s="122">
        <v>1</v>
      </c>
      <c r="C4118" s="122" t="s">
        <v>2225</v>
      </c>
      <c r="D4118" s="122" t="s">
        <v>2116</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2033</v>
      </c>
      <c r="B4119" s="122">
        <v>1</v>
      </c>
      <c r="C4119" s="122" t="s">
        <v>2225</v>
      </c>
      <c r="D4119" s="122" t="s">
        <v>2117</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2033</v>
      </c>
      <c r="B4120" s="122">
        <v>1</v>
      </c>
      <c r="C4120" s="122" t="s">
        <v>2225</v>
      </c>
      <c r="D4120" s="122" t="s">
        <v>2118</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2033</v>
      </c>
      <c r="B4121" s="122">
        <v>1</v>
      </c>
      <c r="C4121" s="122" t="s">
        <v>2225</v>
      </c>
      <c r="D4121" s="122" t="s">
        <v>2119</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2033</v>
      </c>
      <c r="B4122" s="122">
        <v>1</v>
      </c>
      <c r="C4122" s="122" t="s">
        <v>2225</v>
      </c>
      <c r="D4122" s="122" t="s">
        <v>2120</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2033</v>
      </c>
      <c r="B4123" s="122">
        <v>1</v>
      </c>
      <c r="C4123" s="122" t="s">
        <v>2225</v>
      </c>
      <c r="D4123" s="122" t="s">
        <v>2121</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2033</v>
      </c>
      <c r="B4124" s="122">
        <v>1</v>
      </c>
      <c r="C4124" s="122" t="s">
        <v>2225</v>
      </c>
      <c r="D4124" s="122" t="s">
        <v>2122</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2033</v>
      </c>
      <c r="B4125" s="122">
        <v>1</v>
      </c>
      <c r="C4125" s="122" t="s">
        <v>2225</v>
      </c>
      <c r="D4125" s="122" t="s">
        <v>2144</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2033</v>
      </c>
      <c r="B4126" s="122">
        <v>1</v>
      </c>
      <c r="C4126" s="122" t="s">
        <v>2225</v>
      </c>
      <c r="D4126" s="122" t="s">
        <v>2123</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2033</v>
      </c>
      <c r="B4127" s="122">
        <v>1</v>
      </c>
      <c r="C4127" s="122" t="s">
        <v>2225</v>
      </c>
      <c r="D4127" s="122" t="s">
        <v>2124</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2033</v>
      </c>
      <c r="B4128" s="122">
        <v>1</v>
      </c>
      <c r="C4128" s="122" t="s">
        <v>2225</v>
      </c>
      <c r="D4128" s="122" t="s">
        <v>2125</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2033</v>
      </c>
      <c r="B4129" s="122">
        <v>1</v>
      </c>
      <c r="C4129" s="122" t="s">
        <v>2225</v>
      </c>
      <c r="D4129" s="122" t="s">
        <v>2126</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2033</v>
      </c>
      <c r="B4130" s="122">
        <v>1</v>
      </c>
      <c r="C4130" s="122" t="s">
        <v>2225</v>
      </c>
      <c r="D4130" s="122" t="s">
        <v>2127</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2033</v>
      </c>
      <c r="B4131" s="122">
        <v>1</v>
      </c>
      <c r="C4131" s="122" t="s">
        <v>2225</v>
      </c>
      <c r="D4131" s="122" t="s">
        <v>2128</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2033</v>
      </c>
      <c r="B4132" s="122">
        <v>1</v>
      </c>
      <c r="C4132" s="122" t="s">
        <v>2225</v>
      </c>
      <c r="D4132" s="122" t="s">
        <v>2129</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2033</v>
      </c>
      <c r="B4133" s="122">
        <v>1</v>
      </c>
      <c r="C4133" s="122" t="s">
        <v>2225</v>
      </c>
      <c r="D4133" s="122" t="s">
        <v>2146</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2033</v>
      </c>
      <c r="B4134" s="122">
        <v>1</v>
      </c>
      <c r="C4134" s="122" t="s">
        <v>2225</v>
      </c>
      <c r="D4134" s="122" t="s">
        <v>2130</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2033</v>
      </c>
      <c r="B4135" s="122">
        <v>1</v>
      </c>
      <c r="C4135" s="122" t="s">
        <v>2225</v>
      </c>
      <c r="D4135" s="122" t="s">
        <v>2131</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2033</v>
      </c>
      <c r="B4136" s="122">
        <v>1</v>
      </c>
      <c r="C4136" s="122" t="s">
        <v>2225</v>
      </c>
      <c r="D4136" s="122" t="s">
        <v>2132</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2033</v>
      </c>
      <c r="B4137" s="122">
        <v>1</v>
      </c>
      <c r="C4137" s="122" t="s">
        <v>2225</v>
      </c>
      <c r="D4137" s="122" t="s">
        <v>2133</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2033</v>
      </c>
      <c r="B4138" s="122">
        <v>1</v>
      </c>
      <c r="C4138" s="122" t="s">
        <v>2225</v>
      </c>
      <c r="D4138" s="122" t="s">
        <v>2134</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2033</v>
      </c>
      <c r="B4139" s="122">
        <v>1</v>
      </c>
      <c r="C4139" s="122" t="s">
        <v>2226</v>
      </c>
      <c r="D4139" s="122" t="s">
        <v>2086</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2033</v>
      </c>
      <c r="B4140" s="122">
        <v>1</v>
      </c>
      <c r="C4140" s="122" t="s">
        <v>2226</v>
      </c>
      <c r="D4140" s="122" t="s">
        <v>2087</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2033</v>
      </c>
      <c r="B4141" s="122">
        <v>1</v>
      </c>
      <c r="C4141" s="122" t="s">
        <v>2226</v>
      </c>
      <c r="D4141" s="122" t="s">
        <v>2088</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2033</v>
      </c>
      <c r="B4142" s="122">
        <v>1</v>
      </c>
      <c r="C4142" s="122" t="s">
        <v>2226</v>
      </c>
      <c r="D4142" s="122" t="s">
        <v>2141</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2033</v>
      </c>
      <c r="B4143" s="122">
        <v>1</v>
      </c>
      <c r="C4143" s="122" t="s">
        <v>2226</v>
      </c>
      <c r="D4143" s="122" t="s">
        <v>2089</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2033</v>
      </c>
      <c r="B4144" s="122">
        <v>1</v>
      </c>
      <c r="C4144" s="122" t="s">
        <v>2226</v>
      </c>
      <c r="D4144" s="122" t="s">
        <v>2090</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2033</v>
      </c>
      <c r="B4145" s="122">
        <v>1</v>
      </c>
      <c r="C4145" s="122" t="s">
        <v>2226</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2033</v>
      </c>
      <c r="B4146" s="122">
        <v>1</v>
      </c>
      <c r="C4146" s="122" t="s">
        <v>2226</v>
      </c>
      <c r="D4146" s="122" t="s">
        <v>2091</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2033</v>
      </c>
      <c r="B4147" s="122">
        <v>1</v>
      </c>
      <c r="C4147" s="122" t="s">
        <v>2226</v>
      </c>
      <c r="D4147" s="122" t="s">
        <v>2092</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2033</v>
      </c>
      <c r="B4148" s="122">
        <v>1</v>
      </c>
      <c r="C4148" s="122" t="s">
        <v>2226</v>
      </c>
      <c r="D4148" s="122" t="s">
        <v>2093</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2033</v>
      </c>
      <c r="B4149" s="122">
        <v>1</v>
      </c>
      <c r="C4149" s="122" t="s">
        <v>2226</v>
      </c>
      <c r="D4149" s="122" t="s">
        <v>2094</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2033</v>
      </c>
      <c r="B4150" s="122">
        <v>1</v>
      </c>
      <c r="C4150" s="122" t="s">
        <v>2226</v>
      </c>
      <c r="D4150" s="122" t="s">
        <v>2095</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2033</v>
      </c>
      <c r="B4151" s="122">
        <v>1</v>
      </c>
      <c r="C4151" s="122" t="s">
        <v>2226</v>
      </c>
      <c r="D4151" s="122" t="s">
        <v>2142</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2033</v>
      </c>
      <c r="B4152" s="122">
        <v>1</v>
      </c>
      <c r="C4152" s="122" t="s">
        <v>2226</v>
      </c>
      <c r="D4152" s="122" t="s">
        <v>2096</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2033</v>
      </c>
      <c r="B4153" s="122">
        <v>1</v>
      </c>
      <c r="C4153" s="122" t="s">
        <v>2226</v>
      </c>
      <c r="D4153" s="122" t="s">
        <v>2097</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2033</v>
      </c>
      <c r="B4154" s="122">
        <v>1</v>
      </c>
      <c r="C4154" s="122" t="s">
        <v>2226</v>
      </c>
      <c r="D4154" s="122" t="s">
        <v>2098</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2033</v>
      </c>
      <c r="B4155" s="122">
        <v>1</v>
      </c>
      <c r="C4155" s="122" t="s">
        <v>2226</v>
      </c>
      <c r="D4155" s="122" t="s">
        <v>2099</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2033</v>
      </c>
      <c r="B4156" s="122">
        <v>1</v>
      </c>
      <c r="C4156" s="122" t="s">
        <v>2226</v>
      </c>
      <c r="D4156" s="122" t="s">
        <v>2100</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2033</v>
      </c>
      <c r="B4157" s="122">
        <v>1</v>
      </c>
      <c r="C4157" s="122" t="s">
        <v>2226</v>
      </c>
      <c r="D4157" s="122" t="s">
        <v>2101</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2033</v>
      </c>
      <c r="B4158" s="122">
        <v>1</v>
      </c>
      <c r="C4158" s="122" t="s">
        <v>2226</v>
      </c>
      <c r="D4158" s="122" t="s">
        <v>2102</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2033</v>
      </c>
      <c r="B4159" s="122">
        <v>1</v>
      </c>
      <c r="C4159" s="122" t="s">
        <v>2226</v>
      </c>
      <c r="D4159" s="122" t="s">
        <v>2103</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2033</v>
      </c>
      <c r="B4160" s="122">
        <v>1</v>
      </c>
      <c r="C4160" s="122" t="s">
        <v>2226</v>
      </c>
      <c r="D4160" s="122" t="s">
        <v>2104</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2033</v>
      </c>
      <c r="B4161" s="122">
        <v>1</v>
      </c>
      <c r="C4161" s="122" t="s">
        <v>2226</v>
      </c>
      <c r="D4161" s="122" t="s">
        <v>2105</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2033</v>
      </c>
      <c r="B4162" s="122">
        <v>1</v>
      </c>
      <c r="C4162" s="122" t="s">
        <v>2226</v>
      </c>
      <c r="D4162" s="122" t="s">
        <v>2106</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2033</v>
      </c>
      <c r="B4163" s="122">
        <v>1</v>
      </c>
      <c r="C4163" s="122" t="s">
        <v>2226</v>
      </c>
      <c r="D4163" s="122" t="s">
        <v>2107</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2033</v>
      </c>
      <c r="B4164" s="122">
        <v>1</v>
      </c>
      <c r="C4164" s="122" t="s">
        <v>2226</v>
      </c>
      <c r="D4164" s="122" t="s">
        <v>2108</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2033</v>
      </c>
      <c r="B4165" s="122">
        <v>1</v>
      </c>
      <c r="C4165" s="122" t="s">
        <v>2226</v>
      </c>
      <c r="D4165" s="122" t="s">
        <v>2109</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2033</v>
      </c>
      <c r="B4166" s="122">
        <v>1</v>
      </c>
      <c r="C4166" s="122" t="s">
        <v>2226</v>
      </c>
      <c r="D4166" s="122" t="s">
        <v>2143</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2033</v>
      </c>
      <c r="B4167" s="122">
        <v>1</v>
      </c>
      <c r="C4167" s="122" t="s">
        <v>2226</v>
      </c>
      <c r="D4167" s="122" t="s">
        <v>2110</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2033</v>
      </c>
      <c r="B4168" s="122">
        <v>1</v>
      </c>
      <c r="C4168" s="122" t="s">
        <v>2226</v>
      </c>
      <c r="D4168" s="122" t="s">
        <v>2111</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2033</v>
      </c>
      <c r="B4169" s="122">
        <v>1</v>
      </c>
      <c r="C4169" s="122" t="s">
        <v>2226</v>
      </c>
      <c r="D4169" s="122" t="s">
        <v>2112</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2033</v>
      </c>
      <c r="B4170" s="122">
        <v>1</v>
      </c>
      <c r="C4170" s="122" t="s">
        <v>2226</v>
      </c>
      <c r="D4170" s="122" t="s">
        <v>2113</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2033</v>
      </c>
      <c r="B4171" s="122">
        <v>1</v>
      </c>
      <c r="C4171" s="122" t="s">
        <v>2226</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2033</v>
      </c>
      <c r="B4172" s="122">
        <v>1</v>
      </c>
      <c r="C4172" s="122" t="s">
        <v>2226</v>
      </c>
      <c r="D4172" s="122" t="s">
        <v>2114</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2033</v>
      </c>
      <c r="B4173" s="122">
        <v>1</v>
      </c>
      <c r="C4173" s="122" t="s">
        <v>2226</v>
      </c>
      <c r="D4173" s="122" t="s">
        <v>2115</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2033</v>
      </c>
      <c r="B4174" s="122">
        <v>1</v>
      </c>
      <c r="C4174" s="122" t="s">
        <v>2226</v>
      </c>
      <c r="D4174" s="122" t="s">
        <v>2116</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2033</v>
      </c>
      <c r="B4175" s="122">
        <v>1</v>
      </c>
      <c r="C4175" s="122" t="s">
        <v>2226</v>
      </c>
      <c r="D4175" s="122" t="s">
        <v>2117</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2033</v>
      </c>
      <c r="B4176" s="122">
        <v>1</v>
      </c>
      <c r="C4176" s="122" t="s">
        <v>2226</v>
      </c>
      <c r="D4176" s="122" t="s">
        <v>2118</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2033</v>
      </c>
      <c r="B4177" s="122">
        <v>1</v>
      </c>
      <c r="C4177" s="122" t="s">
        <v>2226</v>
      </c>
      <c r="D4177" s="122" t="s">
        <v>2119</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2033</v>
      </c>
      <c r="B4178" s="122">
        <v>1</v>
      </c>
      <c r="C4178" s="122" t="s">
        <v>2226</v>
      </c>
      <c r="D4178" s="122" t="s">
        <v>2120</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2033</v>
      </c>
      <c r="B4179" s="122">
        <v>1</v>
      </c>
      <c r="C4179" s="122" t="s">
        <v>2226</v>
      </c>
      <c r="D4179" s="122" t="s">
        <v>2121</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2033</v>
      </c>
      <c r="B4180" s="122">
        <v>1</v>
      </c>
      <c r="C4180" s="122" t="s">
        <v>2226</v>
      </c>
      <c r="D4180" s="122" t="s">
        <v>2122</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2033</v>
      </c>
      <c r="B4181" s="122">
        <v>1</v>
      </c>
      <c r="C4181" s="122" t="s">
        <v>2226</v>
      </c>
      <c r="D4181" s="122" t="s">
        <v>2144</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2033</v>
      </c>
      <c r="B4182" s="122">
        <v>1</v>
      </c>
      <c r="C4182" s="122" t="s">
        <v>2226</v>
      </c>
      <c r="D4182" s="122" t="s">
        <v>2123</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2033</v>
      </c>
      <c r="B4183" s="122">
        <v>1</v>
      </c>
      <c r="C4183" s="122" t="s">
        <v>2226</v>
      </c>
      <c r="D4183" s="122" t="s">
        <v>2124</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2033</v>
      </c>
      <c r="B4184" s="122">
        <v>1</v>
      </c>
      <c r="C4184" s="122" t="s">
        <v>2226</v>
      </c>
      <c r="D4184" s="122" t="s">
        <v>2125</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2033</v>
      </c>
      <c r="B4185" s="122">
        <v>1</v>
      </c>
      <c r="C4185" s="122" t="s">
        <v>2226</v>
      </c>
      <c r="D4185" s="122" t="s">
        <v>2126</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2033</v>
      </c>
      <c r="B4186" s="122">
        <v>1</v>
      </c>
      <c r="C4186" s="122" t="s">
        <v>2226</v>
      </c>
      <c r="D4186" s="122" t="s">
        <v>2127</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2033</v>
      </c>
      <c r="B4187" s="122">
        <v>1</v>
      </c>
      <c r="C4187" s="122" t="s">
        <v>2226</v>
      </c>
      <c r="D4187" s="122" t="s">
        <v>2128</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2033</v>
      </c>
      <c r="B4188" s="122">
        <v>1</v>
      </c>
      <c r="C4188" s="122" t="s">
        <v>2226</v>
      </c>
      <c r="D4188" s="122" t="s">
        <v>2129</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2033</v>
      </c>
      <c r="B4189" s="122">
        <v>1</v>
      </c>
      <c r="C4189" s="122" t="s">
        <v>2226</v>
      </c>
      <c r="D4189" s="122" t="s">
        <v>2146</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2033</v>
      </c>
      <c r="B4190" s="122">
        <v>1</v>
      </c>
      <c r="C4190" s="122" t="s">
        <v>2226</v>
      </c>
      <c r="D4190" s="122" t="s">
        <v>2130</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2033</v>
      </c>
      <c r="B4191" s="122">
        <v>1</v>
      </c>
      <c r="C4191" s="122" t="s">
        <v>2226</v>
      </c>
      <c r="D4191" s="122" t="s">
        <v>2131</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2033</v>
      </c>
      <c r="B4192" s="122">
        <v>1</v>
      </c>
      <c r="C4192" s="122" t="s">
        <v>2226</v>
      </c>
      <c r="D4192" s="122" t="s">
        <v>2132</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2033</v>
      </c>
      <c r="B4193" s="122">
        <v>1</v>
      </c>
      <c r="C4193" s="122" t="s">
        <v>2226</v>
      </c>
      <c r="D4193" s="122" t="s">
        <v>2133</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2033</v>
      </c>
      <c r="B4194" s="122">
        <v>1</v>
      </c>
      <c r="C4194" s="122" t="s">
        <v>2226</v>
      </c>
      <c r="D4194" s="122" t="s">
        <v>2134</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2033</v>
      </c>
      <c r="B4195" s="122">
        <v>1</v>
      </c>
      <c r="C4195" s="122" t="s">
        <v>2227</v>
      </c>
      <c r="D4195" s="122" t="s">
        <v>2086</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2033</v>
      </c>
      <c r="B4196" s="122">
        <v>1</v>
      </c>
      <c r="C4196" s="122" t="s">
        <v>2227</v>
      </c>
      <c r="D4196" s="122" t="s">
        <v>2087</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2033</v>
      </c>
      <c r="B4197" s="122">
        <v>1</v>
      </c>
      <c r="C4197" s="122" t="s">
        <v>2227</v>
      </c>
      <c r="D4197" s="122" t="s">
        <v>2088</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2033</v>
      </c>
      <c r="B4198" s="122">
        <v>1</v>
      </c>
      <c r="C4198" s="122" t="s">
        <v>2227</v>
      </c>
      <c r="D4198" s="122" t="s">
        <v>2141</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2033</v>
      </c>
      <c r="B4199" s="122">
        <v>1</v>
      </c>
      <c r="C4199" s="122" t="s">
        <v>2227</v>
      </c>
      <c r="D4199" s="122" t="s">
        <v>2089</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2033</v>
      </c>
      <c r="B4200" s="122">
        <v>1</v>
      </c>
      <c r="C4200" s="122" t="s">
        <v>2227</v>
      </c>
      <c r="D4200" s="122" t="s">
        <v>2090</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2033</v>
      </c>
      <c r="B4201" s="122">
        <v>1</v>
      </c>
      <c r="C4201" s="122" t="s">
        <v>2227</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2033</v>
      </c>
      <c r="B4202" s="122">
        <v>1</v>
      </c>
      <c r="C4202" s="122" t="s">
        <v>2227</v>
      </c>
      <c r="D4202" s="122" t="s">
        <v>2091</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2033</v>
      </c>
      <c r="B4203" s="122">
        <v>1</v>
      </c>
      <c r="C4203" s="122" t="s">
        <v>2227</v>
      </c>
      <c r="D4203" s="122" t="s">
        <v>2092</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2033</v>
      </c>
      <c r="B4204" s="122">
        <v>1</v>
      </c>
      <c r="C4204" s="122" t="s">
        <v>2227</v>
      </c>
      <c r="D4204" s="122" t="s">
        <v>2093</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2033</v>
      </c>
      <c r="B4205" s="122">
        <v>1</v>
      </c>
      <c r="C4205" s="122" t="s">
        <v>2227</v>
      </c>
      <c r="D4205" s="122" t="s">
        <v>2094</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2033</v>
      </c>
      <c r="B4206" s="122">
        <v>1</v>
      </c>
      <c r="C4206" s="122" t="s">
        <v>2227</v>
      </c>
      <c r="D4206" s="122" t="s">
        <v>2095</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2033</v>
      </c>
      <c r="B4207" s="122">
        <v>1</v>
      </c>
      <c r="C4207" s="122" t="s">
        <v>2227</v>
      </c>
      <c r="D4207" s="122" t="s">
        <v>2142</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2033</v>
      </c>
      <c r="B4208" s="122">
        <v>1</v>
      </c>
      <c r="C4208" s="122" t="s">
        <v>2227</v>
      </c>
      <c r="D4208" s="122" t="s">
        <v>2096</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2033</v>
      </c>
      <c r="B4209" s="122">
        <v>1</v>
      </c>
      <c r="C4209" s="122" t="s">
        <v>2227</v>
      </c>
      <c r="D4209" s="122" t="s">
        <v>2097</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2033</v>
      </c>
      <c r="B4210" s="122">
        <v>1</v>
      </c>
      <c r="C4210" s="122" t="s">
        <v>2227</v>
      </c>
      <c r="D4210" s="122" t="s">
        <v>2098</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2033</v>
      </c>
      <c r="B4211" s="122">
        <v>1</v>
      </c>
      <c r="C4211" s="122" t="s">
        <v>2227</v>
      </c>
      <c r="D4211" s="122" t="s">
        <v>2099</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2033</v>
      </c>
      <c r="B4212" s="122">
        <v>1</v>
      </c>
      <c r="C4212" s="122" t="s">
        <v>2227</v>
      </c>
      <c r="D4212" s="122" t="s">
        <v>2100</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2033</v>
      </c>
      <c r="B4213" s="122">
        <v>1</v>
      </c>
      <c r="C4213" s="122" t="s">
        <v>2227</v>
      </c>
      <c r="D4213" s="122" t="s">
        <v>2101</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2033</v>
      </c>
      <c r="B4214" s="122">
        <v>1</v>
      </c>
      <c r="C4214" s="122" t="s">
        <v>2227</v>
      </c>
      <c r="D4214" s="122" t="s">
        <v>2102</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2033</v>
      </c>
      <c r="B4215" s="122">
        <v>1</v>
      </c>
      <c r="C4215" s="122" t="s">
        <v>2227</v>
      </c>
      <c r="D4215" s="122" t="s">
        <v>2103</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2033</v>
      </c>
      <c r="B4216" s="122">
        <v>1</v>
      </c>
      <c r="C4216" s="122" t="s">
        <v>2227</v>
      </c>
      <c r="D4216" s="122" t="s">
        <v>2104</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2033</v>
      </c>
      <c r="B4217" s="122">
        <v>1</v>
      </c>
      <c r="C4217" s="122" t="s">
        <v>2227</v>
      </c>
      <c r="D4217" s="122" t="s">
        <v>2105</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2033</v>
      </c>
      <c r="B4218" s="122">
        <v>1</v>
      </c>
      <c r="C4218" s="122" t="s">
        <v>2227</v>
      </c>
      <c r="D4218" s="122" t="s">
        <v>2106</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2033</v>
      </c>
      <c r="B4219" s="122">
        <v>1</v>
      </c>
      <c r="C4219" s="122" t="s">
        <v>2227</v>
      </c>
      <c r="D4219" s="122" t="s">
        <v>2107</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2033</v>
      </c>
      <c r="B4220" s="122">
        <v>1</v>
      </c>
      <c r="C4220" s="122" t="s">
        <v>2227</v>
      </c>
      <c r="D4220" s="122" t="s">
        <v>2108</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2033</v>
      </c>
      <c r="B4221" s="122">
        <v>1</v>
      </c>
      <c r="C4221" s="122" t="s">
        <v>2227</v>
      </c>
      <c r="D4221" s="122" t="s">
        <v>2109</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2033</v>
      </c>
      <c r="B4222" s="122">
        <v>1</v>
      </c>
      <c r="C4222" s="122" t="s">
        <v>2227</v>
      </c>
      <c r="D4222" s="122" t="s">
        <v>2143</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2033</v>
      </c>
      <c r="B4223" s="122">
        <v>1</v>
      </c>
      <c r="C4223" s="122" t="s">
        <v>2227</v>
      </c>
      <c r="D4223" s="122" t="s">
        <v>2110</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2033</v>
      </c>
      <c r="B4224" s="122">
        <v>1</v>
      </c>
      <c r="C4224" s="122" t="s">
        <v>2227</v>
      </c>
      <c r="D4224" s="122" t="s">
        <v>2111</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2033</v>
      </c>
      <c r="B4225" s="122">
        <v>1</v>
      </c>
      <c r="C4225" s="122" t="s">
        <v>2227</v>
      </c>
      <c r="D4225" s="122" t="s">
        <v>2112</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2033</v>
      </c>
      <c r="B4226" s="122">
        <v>1</v>
      </c>
      <c r="C4226" s="122" t="s">
        <v>2227</v>
      </c>
      <c r="D4226" s="122" t="s">
        <v>2113</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2033</v>
      </c>
      <c r="B4227" s="122">
        <v>1</v>
      </c>
      <c r="C4227" s="122" t="s">
        <v>2227</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2033</v>
      </c>
      <c r="B4228" s="122">
        <v>1</v>
      </c>
      <c r="C4228" s="122" t="s">
        <v>2227</v>
      </c>
      <c r="D4228" s="122" t="s">
        <v>2114</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2033</v>
      </c>
      <c r="B4229" s="122">
        <v>1</v>
      </c>
      <c r="C4229" s="122" t="s">
        <v>2227</v>
      </c>
      <c r="D4229" s="122" t="s">
        <v>2115</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2033</v>
      </c>
      <c r="B4230" s="122">
        <v>1</v>
      </c>
      <c r="C4230" s="122" t="s">
        <v>2227</v>
      </c>
      <c r="D4230" s="122" t="s">
        <v>2116</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2033</v>
      </c>
      <c r="B4231" s="122">
        <v>1</v>
      </c>
      <c r="C4231" s="122" t="s">
        <v>2227</v>
      </c>
      <c r="D4231" s="122" t="s">
        <v>2117</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2033</v>
      </c>
      <c r="B4232" s="122">
        <v>1</v>
      </c>
      <c r="C4232" s="122" t="s">
        <v>2227</v>
      </c>
      <c r="D4232" s="122" t="s">
        <v>2118</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2033</v>
      </c>
      <c r="B4233" s="122">
        <v>1</v>
      </c>
      <c r="C4233" s="122" t="s">
        <v>2227</v>
      </c>
      <c r="D4233" s="122" t="s">
        <v>2119</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2033</v>
      </c>
      <c r="B4234" s="122">
        <v>1</v>
      </c>
      <c r="C4234" s="122" t="s">
        <v>2227</v>
      </c>
      <c r="D4234" s="122" t="s">
        <v>2120</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2033</v>
      </c>
      <c r="B4235" s="122">
        <v>1</v>
      </c>
      <c r="C4235" s="122" t="s">
        <v>2227</v>
      </c>
      <c r="D4235" s="122" t="s">
        <v>2121</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2033</v>
      </c>
      <c r="B4236" s="122">
        <v>1</v>
      </c>
      <c r="C4236" s="122" t="s">
        <v>2227</v>
      </c>
      <c r="D4236" s="122" t="s">
        <v>2122</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2033</v>
      </c>
      <c r="B4237" s="122">
        <v>1</v>
      </c>
      <c r="C4237" s="122" t="s">
        <v>2227</v>
      </c>
      <c r="D4237" s="122" t="s">
        <v>2144</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2033</v>
      </c>
      <c r="B4238" s="122">
        <v>1</v>
      </c>
      <c r="C4238" s="122" t="s">
        <v>2227</v>
      </c>
      <c r="D4238" s="122" t="s">
        <v>2123</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2033</v>
      </c>
      <c r="B4239" s="122">
        <v>1</v>
      </c>
      <c r="C4239" s="122" t="s">
        <v>2227</v>
      </c>
      <c r="D4239" s="122" t="s">
        <v>2124</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2033</v>
      </c>
      <c r="B4240" s="122">
        <v>1</v>
      </c>
      <c r="C4240" s="122" t="s">
        <v>2227</v>
      </c>
      <c r="D4240" s="122" t="s">
        <v>2125</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2033</v>
      </c>
      <c r="B4241" s="122">
        <v>1</v>
      </c>
      <c r="C4241" s="122" t="s">
        <v>2227</v>
      </c>
      <c r="D4241" s="122" t="s">
        <v>2126</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2033</v>
      </c>
      <c r="B4242" s="122">
        <v>1</v>
      </c>
      <c r="C4242" s="122" t="s">
        <v>2227</v>
      </c>
      <c r="D4242" s="122" t="s">
        <v>2127</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2033</v>
      </c>
      <c r="B4243" s="122">
        <v>1</v>
      </c>
      <c r="C4243" s="122" t="s">
        <v>2227</v>
      </c>
      <c r="D4243" s="122" t="s">
        <v>2128</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2033</v>
      </c>
      <c r="B4244" s="122">
        <v>1</v>
      </c>
      <c r="C4244" s="122" t="s">
        <v>2227</v>
      </c>
      <c r="D4244" s="122" t="s">
        <v>2129</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2033</v>
      </c>
      <c r="B4245" s="122">
        <v>1</v>
      </c>
      <c r="C4245" s="122" t="s">
        <v>2227</v>
      </c>
      <c r="D4245" s="122" t="s">
        <v>2146</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2033</v>
      </c>
      <c r="B4246" s="122">
        <v>1</v>
      </c>
      <c r="C4246" s="122" t="s">
        <v>2227</v>
      </c>
      <c r="D4246" s="122" t="s">
        <v>2130</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2033</v>
      </c>
      <c r="B4247" s="122">
        <v>1</v>
      </c>
      <c r="C4247" s="122" t="s">
        <v>2227</v>
      </c>
      <c r="D4247" s="122" t="s">
        <v>2131</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2033</v>
      </c>
      <c r="B4248" s="122">
        <v>1</v>
      </c>
      <c r="C4248" s="122" t="s">
        <v>2227</v>
      </c>
      <c r="D4248" s="122" t="s">
        <v>2132</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2033</v>
      </c>
      <c r="B4249" s="122">
        <v>1</v>
      </c>
      <c r="C4249" s="122" t="s">
        <v>2227</v>
      </c>
      <c r="D4249" s="122" t="s">
        <v>2133</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2033</v>
      </c>
      <c r="B4250" s="122">
        <v>1</v>
      </c>
      <c r="C4250" s="122" t="s">
        <v>2227</v>
      </c>
      <c r="D4250" s="122" t="s">
        <v>2134</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2033</v>
      </c>
      <c r="B4251" s="122">
        <v>1</v>
      </c>
      <c r="C4251" s="122" t="s">
        <v>2228</v>
      </c>
      <c r="D4251" s="122" t="s">
        <v>2086</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2033</v>
      </c>
      <c r="B4252" s="122">
        <v>1</v>
      </c>
      <c r="C4252" s="122" t="s">
        <v>2228</v>
      </c>
      <c r="D4252" s="122" t="s">
        <v>2087</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2033</v>
      </c>
      <c r="B4253" s="122">
        <v>1</v>
      </c>
      <c r="C4253" s="122" t="s">
        <v>2228</v>
      </c>
      <c r="D4253" s="122" t="s">
        <v>2088</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2033</v>
      </c>
      <c r="B4254" s="122">
        <v>1</v>
      </c>
      <c r="C4254" s="122" t="s">
        <v>2228</v>
      </c>
      <c r="D4254" s="122" t="s">
        <v>2141</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2033</v>
      </c>
      <c r="B4255" s="122">
        <v>1</v>
      </c>
      <c r="C4255" s="122" t="s">
        <v>2228</v>
      </c>
      <c r="D4255" s="122" t="s">
        <v>2089</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2033</v>
      </c>
      <c r="B4256" s="122">
        <v>1</v>
      </c>
      <c r="C4256" s="122" t="s">
        <v>2228</v>
      </c>
      <c r="D4256" s="122" t="s">
        <v>2090</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2033</v>
      </c>
      <c r="B4257" s="122">
        <v>1</v>
      </c>
      <c r="C4257" s="122" t="s">
        <v>2228</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2033</v>
      </c>
      <c r="B4258" s="122">
        <v>1</v>
      </c>
      <c r="C4258" s="122" t="s">
        <v>2228</v>
      </c>
      <c r="D4258" s="122" t="s">
        <v>2091</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2033</v>
      </c>
      <c r="B4259" s="122">
        <v>1</v>
      </c>
      <c r="C4259" s="122" t="s">
        <v>2228</v>
      </c>
      <c r="D4259" s="122" t="s">
        <v>2092</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2033</v>
      </c>
      <c r="B4260" s="122">
        <v>1</v>
      </c>
      <c r="C4260" s="122" t="s">
        <v>2228</v>
      </c>
      <c r="D4260" s="122" t="s">
        <v>2093</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2033</v>
      </c>
      <c r="B4261" s="122">
        <v>1</v>
      </c>
      <c r="C4261" s="122" t="s">
        <v>2228</v>
      </c>
      <c r="D4261" s="122" t="s">
        <v>2094</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2033</v>
      </c>
      <c r="B4262" s="122">
        <v>1</v>
      </c>
      <c r="C4262" s="122" t="s">
        <v>2228</v>
      </c>
      <c r="D4262" s="122" t="s">
        <v>2095</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2033</v>
      </c>
      <c r="B4263" s="122">
        <v>1</v>
      </c>
      <c r="C4263" s="122" t="s">
        <v>2228</v>
      </c>
      <c r="D4263" s="122" t="s">
        <v>2142</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2033</v>
      </c>
      <c r="B4264" s="122">
        <v>1</v>
      </c>
      <c r="C4264" s="122" t="s">
        <v>2228</v>
      </c>
      <c r="D4264" s="122" t="s">
        <v>2096</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2033</v>
      </c>
      <c r="B4265" s="122">
        <v>1</v>
      </c>
      <c r="C4265" s="122" t="s">
        <v>2228</v>
      </c>
      <c r="D4265" s="122" t="s">
        <v>2097</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2033</v>
      </c>
      <c r="B4266" s="122">
        <v>1</v>
      </c>
      <c r="C4266" s="122" t="s">
        <v>2228</v>
      </c>
      <c r="D4266" s="122" t="s">
        <v>2098</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2033</v>
      </c>
      <c r="B4267" s="122">
        <v>1</v>
      </c>
      <c r="C4267" s="122" t="s">
        <v>2228</v>
      </c>
      <c r="D4267" s="122" t="s">
        <v>2099</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2033</v>
      </c>
      <c r="B4268" s="122">
        <v>1</v>
      </c>
      <c r="C4268" s="122" t="s">
        <v>2228</v>
      </c>
      <c r="D4268" s="122" t="s">
        <v>2100</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2033</v>
      </c>
      <c r="B4269" s="122">
        <v>1</v>
      </c>
      <c r="C4269" s="122" t="s">
        <v>2228</v>
      </c>
      <c r="D4269" s="122" t="s">
        <v>2101</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2033</v>
      </c>
      <c r="B4270" s="122">
        <v>1</v>
      </c>
      <c r="C4270" s="122" t="s">
        <v>2228</v>
      </c>
      <c r="D4270" s="122" t="s">
        <v>2102</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2033</v>
      </c>
      <c r="B4271" s="122">
        <v>1</v>
      </c>
      <c r="C4271" s="122" t="s">
        <v>2228</v>
      </c>
      <c r="D4271" s="122" t="s">
        <v>2103</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2033</v>
      </c>
      <c r="B4272" s="122">
        <v>1</v>
      </c>
      <c r="C4272" s="122" t="s">
        <v>2228</v>
      </c>
      <c r="D4272" s="122" t="s">
        <v>2104</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2033</v>
      </c>
      <c r="B4273" s="122">
        <v>1</v>
      </c>
      <c r="C4273" s="122" t="s">
        <v>2228</v>
      </c>
      <c r="D4273" s="122" t="s">
        <v>2105</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2033</v>
      </c>
      <c r="B4274" s="122">
        <v>1</v>
      </c>
      <c r="C4274" s="122" t="s">
        <v>2228</v>
      </c>
      <c r="D4274" s="122" t="s">
        <v>2106</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2033</v>
      </c>
      <c r="B4275" s="122">
        <v>1</v>
      </c>
      <c r="C4275" s="122" t="s">
        <v>2228</v>
      </c>
      <c r="D4275" s="122" t="s">
        <v>2107</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2033</v>
      </c>
      <c r="B4276" s="122">
        <v>1</v>
      </c>
      <c r="C4276" s="122" t="s">
        <v>2228</v>
      </c>
      <c r="D4276" s="122" t="s">
        <v>2108</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2033</v>
      </c>
      <c r="B4277" s="122">
        <v>1</v>
      </c>
      <c r="C4277" s="122" t="s">
        <v>2228</v>
      </c>
      <c r="D4277" s="122" t="s">
        <v>2109</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2033</v>
      </c>
      <c r="B4278" s="122">
        <v>1</v>
      </c>
      <c r="C4278" s="122" t="s">
        <v>2228</v>
      </c>
      <c r="D4278" s="122" t="s">
        <v>2143</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2033</v>
      </c>
      <c r="B4279" s="122">
        <v>1</v>
      </c>
      <c r="C4279" s="122" t="s">
        <v>2228</v>
      </c>
      <c r="D4279" s="122" t="s">
        <v>2110</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2033</v>
      </c>
      <c r="B4280" s="122">
        <v>1</v>
      </c>
      <c r="C4280" s="122" t="s">
        <v>2228</v>
      </c>
      <c r="D4280" s="122" t="s">
        <v>2111</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2033</v>
      </c>
      <c r="B4281" s="122">
        <v>1</v>
      </c>
      <c r="C4281" s="122" t="s">
        <v>2228</v>
      </c>
      <c r="D4281" s="122" t="s">
        <v>2112</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2033</v>
      </c>
      <c r="B4282" s="122">
        <v>1</v>
      </c>
      <c r="C4282" s="122" t="s">
        <v>2228</v>
      </c>
      <c r="D4282" s="122" t="s">
        <v>2113</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2033</v>
      </c>
      <c r="B4283" s="122">
        <v>1</v>
      </c>
      <c r="C4283" s="122" t="s">
        <v>2228</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2033</v>
      </c>
      <c r="B4284" s="122">
        <v>1</v>
      </c>
      <c r="C4284" s="122" t="s">
        <v>2228</v>
      </c>
      <c r="D4284" s="122" t="s">
        <v>2114</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2033</v>
      </c>
      <c r="B4285" s="122">
        <v>1</v>
      </c>
      <c r="C4285" s="122" t="s">
        <v>2228</v>
      </c>
      <c r="D4285" s="122" t="s">
        <v>2115</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2033</v>
      </c>
      <c r="B4286" s="122">
        <v>1</v>
      </c>
      <c r="C4286" s="122" t="s">
        <v>2228</v>
      </c>
      <c r="D4286" s="122" t="s">
        <v>2116</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2033</v>
      </c>
      <c r="B4287" s="122">
        <v>1</v>
      </c>
      <c r="C4287" s="122" t="s">
        <v>2228</v>
      </c>
      <c r="D4287" s="122" t="s">
        <v>2117</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2033</v>
      </c>
      <c r="B4288" s="122">
        <v>1</v>
      </c>
      <c r="C4288" s="122" t="s">
        <v>2228</v>
      </c>
      <c r="D4288" s="122" t="s">
        <v>2118</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2033</v>
      </c>
      <c r="B4289" s="122">
        <v>1</v>
      </c>
      <c r="C4289" s="122" t="s">
        <v>2228</v>
      </c>
      <c r="D4289" s="122" t="s">
        <v>2119</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2033</v>
      </c>
      <c r="B4290" s="122">
        <v>1</v>
      </c>
      <c r="C4290" s="122" t="s">
        <v>2228</v>
      </c>
      <c r="D4290" s="122" t="s">
        <v>2120</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2033</v>
      </c>
      <c r="B4291" s="122">
        <v>1</v>
      </c>
      <c r="C4291" s="122" t="s">
        <v>2228</v>
      </c>
      <c r="D4291" s="122" t="s">
        <v>2121</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2033</v>
      </c>
      <c r="B4292" s="122">
        <v>1</v>
      </c>
      <c r="C4292" s="122" t="s">
        <v>2228</v>
      </c>
      <c r="D4292" s="122" t="s">
        <v>2122</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2033</v>
      </c>
      <c r="B4293" s="122">
        <v>1</v>
      </c>
      <c r="C4293" s="122" t="s">
        <v>2228</v>
      </c>
      <c r="D4293" s="122" t="s">
        <v>2144</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2033</v>
      </c>
      <c r="B4294" s="122">
        <v>1</v>
      </c>
      <c r="C4294" s="122" t="s">
        <v>2228</v>
      </c>
      <c r="D4294" s="122" t="s">
        <v>2123</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2033</v>
      </c>
      <c r="B4295" s="122">
        <v>1</v>
      </c>
      <c r="C4295" s="122" t="s">
        <v>2228</v>
      </c>
      <c r="D4295" s="122" t="s">
        <v>2124</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2033</v>
      </c>
      <c r="B4296" s="122">
        <v>1</v>
      </c>
      <c r="C4296" s="122" t="s">
        <v>2228</v>
      </c>
      <c r="D4296" s="122" t="s">
        <v>2125</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2033</v>
      </c>
      <c r="B4297" s="122">
        <v>1</v>
      </c>
      <c r="C4297" s="122" t="s">
        <v>2228</v>
      </c>
      <c r="D4297" s="122" t="s">
        <v>2126</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2033</v>
      </c>
      <c r="B4298" s="122">
        <v>1</v>
      </c>
      <c r="C4298" s="122" t="s">
        <v>2228</v>
      </c>
      <c r="D4298" s="122" t="s">
        <v>2127</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2033</v>
      </c>
      <c r="B4299" s="122">
        <v>1</v>
      </c>
      <c r="C4299" s="122" t="s">
        <v>2228</v>
      </c>
      <c r="D4299" s="122" t="s">
        <v>2128</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2033</v>
      </c>
      <c r="B4300" s="122">
        <v>1</v>
      </c>
      <c r="C4300" s="122" t="s">
        <v>2228</v>
      </c>
      <c r="D4300" s="122" t="s">
        <v>2129</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2033</v>
      </c>
      <c r="B4301" s="122">
        <v>1</v>
      </c>
      <c r="C4301" s="122" t="s">
        <v>2228</v>
      </c>
      <c r="D4301" s="122" t="s">
        <v>2146</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2033</v>
      </c>
      <c r="B4302" s="122">
        <v>1</v>
      </c>
      <c r="C4302" s="122" t="s">
        <v>2228</v>
      </c>
      <c r="D4302" s="122" t="s">
        <v>2130</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2033</v>
      </c>
      <c r="B4303" s="122">
        <v>1</v>
      </c>
      <c r="C4303" s="122" t="s">
        <v>2228</v>
      </c>
      <c r="D4303" s="122" t="s">
        <v>2131</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2033</v>
      </c>
      <c r="B4304" s="122">
        <v>1</v>
      </c>
      <c r="C4304" s="122" t="s">
        <v>2228</v>
      </c>
      <c r="D4304" s="122" t="s">
        <v>2132</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2033</v>
      </c>
      <c r="B4305" s="122">
        <v>1</v>
      </c>
      <c r="C4305" s="122" t="s">
        <v>2228</v>
      </c>
      <c r="D4305" s="122" t="s">
        <v>2133</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2033</v>
      </c>
      <c r="B4306" s="122">
        <v>1</v>
      </c>
      <c r="C4306" s="122" t="s">
        <v>2228</v>
      </c>
      <c r="D4306" s="122" t="s">
        <v>2134</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2033</v>
      </c>
      <c r="B4307" s="122">
        <v>1</v>
      </c>
      <c r="C4307" s="122" t="s">
        <v>2229</v>
      </c>
      <c r="D4307" s="122" t="s">
        <v>2086</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2033</v>
      </c>
      <c r="B4308" s="122">
        <v>1</v>
      </c>
      <c r="C4308" s="122" t="s">
        <v>2229</v>
      </c>
      <c r="D4308" s="122" t="s">
        <v>2087</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2033</v>
      </c>
      <c r="B4309" s="122">
        <v>1</v>
      </c>
      <c r="C4309" s="122" t="s">
        <v>2229</v>
      </c>
      <c r="D4309" s="122" t="s">
        <v>2088</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2033</v>
      </c>
      <c r="B4310" s="122">
        <v>1</v>
      </c>
      <c r="C4310" s="122" t="s">
        <v>2229</v>
      </c>
      <c r="D4310" s="122" t="s">
        <v>2141</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2033</v>
      </c>
      <c r="B4311" s="122">
        <v>1</v>
      </c>
      <c r="C4311" s="122" t="s">
        <v>2229</v>
      </c>
      <c r="D4311" s="122" t="s">
        <v>2089</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2033</v>
      </c>
      <c r="B4312" s="122">
        <v>1</v>
      </c>
      <c r="C4312" s="122" t="s">
        <v>2229</v>
      </c>
      <c r="D4312" s="122" t="s">
        <v>2090</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2033</v>
      </c>
      <c r="B4313" s="122">
        <v>1</v>
      </c>
      <c r="C4313" s="122" t="s">
        <v>2229</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2033</v>
      </c>
      <c r="B4314" s="122">
        <v>1</v>
      </c>
      <c r="C4314" s="122" t="s">
        <v>2229</v>
      </c>
      <c r="D4314" s="122" t="s">
        <v>2091</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2033</v>
      </c>
      <c r="B4315" s="122">
        <v>1</v>
      </c>
      <c r="C4315" s="122" t="s">
        <v>2229</v>
      </c>
      <c r="D4315" s="122" t="s">
        <v>2092</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2033</v>
      </c>
      <c r="B4316" s="122">
        <v>1</v>
      </c>
      <c r="C4316" s="122" t="s">
        <v>2229</v>
      </c>
      <c r="D4316" s="122" t="s">
        <v>2093</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2033</v>
      </c>
      <c r="B4317" s="122">
        <v>1</v>
      </c>
      <c r="C4317" s="122" t="s">
        <v>2229</v>
      </c>
      <c r="D4317" s="122" t="s">
        <v>2094</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2033</v>
      </c>
      <c r="B4318" s="122">
        <v>1</v>
      </c>
      <c r="C4318" s="122" t="s">
        <v>2229</v>
      </c>
      <c r="D4318" s="122" t="s">
        <v>2095</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2033</v>
      </c>
      <c r="B4319" s="122">
        <v>1</v>
      </c>
      <c r="C4319" s="122" t="s">
        <v>2229</v>
      </c>
      <c r="D4319" s="122" t="s">
        <v>2142</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2033</v>
      </c>
      <c r="B4320" s="122">
        <v>1</v>
      </c>
      <c r="C4320" s="122" t="s">
        <v>2229</v>
      </c>
      <c r="D4320" s="122" t="s">
        <v>2096</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2033</v>
      </c>
      <c r="B4321" s="122">
        <v>1</v>
      </c>
      <c r="C4321" s="122" t="s">
        <v>2229</v>
      </c>
      <c r="D4321" s="122" t="s">
        <v>2097</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2033</v>
      </c>
      <c r="B4322" s="122">
        <v>1</v>
      </c>
      <c r="C4322" s="122" t="s">
        <v>2229</v>
      </c>
      <c r="D4322" s="122" t="s">
        <v>2098</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2033</v>
      </c>
      <c r="B4323" s="122">
        <v>1</v>
      </c>
      <c r="C4323" s="122" t="s">
        <v>2229</v>
      </c>
      <c r="D4323" s="122" t="s">
        <v>2099</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2033</v>
      </c>
      <c r="B4324" s="122">
        <v>1</v>
      </c>
      <c r="C4324" s="122" t="s">
        <v>2229</v>
      </c>
      <c r="D4324" s="122" t="s">
        <v>2100</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2033</v>
      </c>
      <c r="B4325" s="122">
        <v>1</v>
      </c>
      <c r="C4325" s="122" t="s">
        <v>2229</v>
      </c>
      <c r="D4325" s="122" t="s">
        <v>2101</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2033</v>
      </c>
      <c r="B4326" s="122">
        <v>1</v>
      </c>
      <c r="C4326" s="122" t="s">
        <v>2229</v>
      </c>
      <c r="D4326" s="122" t="s">
        <v>2102</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2033</v>
      </c>
      <c r="B4327" s="122">
        <v>1</v>
      </c>
      <c r="C4327" s="122" t="s">
        <v>2229</v>
      </c>
      <c r="D4327" s="122" t="s">
        <v>2103</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2033</v>
      </c>
      <c r="B4328" s="122">
        <v>1</v>
      </c>
      <c r="C4328" s="122" t="s">
        <v>2229</v>
      </c>
      <c r="D4328" s="122" t="s">
        <v>2104</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2033</v>
      </c>
      <c r="B4329" s="122">
        <v>1</v>
      </c>
      <c r="C4329" s="122" t="s">
        <v>2229</v>
      </c>
      <c r="D4329" s="122" t="s">
        <v>2105</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2033</v>
      </c>
      <c r="B4330" s="122">
        <v>1</v>
      </c>
      <c r="C4330" s="122" t="s">
        <v>2229</v>
      </c>
      <c r="D4330" s="122" t="s">
        <v>2106</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2033</v>
      </c>
      <c r="B4331" s="122">
        <v>1</v>
      </c>
      <c r="C4331" s="122" t="s">
        <v>2229</v>
      </c>
      <c r="D4331" s="122" t="s">
        <v>2107</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2033</v>
      </c>
      <c r="B4332" s="122">
        <v>1</v>
      </c>
      <c r="C4332" s="122" t="s">
        <v>2229</v>
      </c>
      <c r="D4332" s="122" t="s">
        <v>2108</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2033</v>
      </c>
      <c r="B4333" s="122">
        <v>1</v>
      </c>
      <c r="C4333" s="122" t="s">
        <v>2229</v>
      </c>
      <c r="D4333" s="122" t="s">
        <v>2109</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2033</v>
      </c>
      <c r="B4334" s="122">
        <v>1</v>
      </c>
      <c r="C4334" s="122" t="s">
        <v>2229</v>
      </c>
      <c r="D4334" s="122" t="s">
        <v>2143</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2033</v>
      </c>
      <c r="B4335" s="122">
        <v>1</v>
      </c>
      <c r="C4335" s="122" t="s">
        <v>2229</v>
      </c>
      <c r="D4335" s="122" t="s">
        <v>2110</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2033</v>
      </c>
      <c r="B4336" s="122">
        <v>1</v>
      </c>
      <c r="C4336" s="122" t="s">
        <v>2229</v>
      </c>
      <c r="D4336" s="122" t="s">
        <v>2111</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2033</v>
      </c>
      <c r="B4337" s="122">
        <v>1</v>
      </c>
      <c r="C4337" s="122" t="s">
        <v>2229</v>
      </c>
      <c r="D4337" s="122" t="s">
        <v>2112</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2033</v>
      </c>
      <c r="B4338" s="122">
        <v>1</v>
      </c>
      <c r="C4338" s="122" t="s">
        <v>2229</v>
      </c>
      <c r="D4338" s="122" t="s">
        <v>2113</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2033</v>
      </c>
      <c r="B4339" s="122">
        <v>1</v>
      </c>
      <c r="C4339" s="122" t="s">
        <v>2229</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2033</v>
      </c>
      <c r="B4340" s="122">
        <v>1</v>
      </c>
      <c r="C4340" s="122" t="s">
        <v>2229</v>
      </c>
      <c r="D4340" s="122" t="s">
        <v>2114</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2033</v>
      </c>
      <c r="B4341" s="122">
        <v>1</v>
      </c>
      <c r="C4341" s="122" t="s">
        <v>2229</v>
      </c>
      <c r="D4341" s="122" t="s">
        <v>2115</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2033</v>
      </c>
      <c r="B4342" s="122">
        <v>1</v>
      </c>
      <c r="C4342" s="122" t="s">
        <v>2229</v>
      </c>
      <c r="D4342" s="122" t="s">
        <v>2116</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2033</v>
      </c>
      <c r="B4343" s="122">
        <v>1</v>
      </c>
      <c r="C4343" s="122" t="s">
        <v>2229</v>
      </c>
      <c r="D4343" s="122" t="s">
        <v>2117</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2033</v>
      </c>
      <c r="B4344" s="122">
        <v>1</v>
      </c>
      <c r="C4344" s="122" t="s">
        <v>2229</v>
      </c>
      <c r="D4344" s="122" t="s">
        <v>2118</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2033</v>
      </c>
      <c r="B4345" s="122">
        <v>1</v>
      </c>
      <c r="C4345" s="122" t="s">
        <v>2229</v>
      </c>
      <c r="D4345" s="122" t="s">
        <v>2119</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2033</v>
      </c>
      <c r="B4346" s="122">
        <v>1</v>
      </c>
      <c r="C4346" s="122" t="s">
        <v>2229</v>
      </c>
      <c r="D4346" s="122" t="s">
        <v>2120</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2033</v>
      </c>
      <c r="B4347" s="122">
        <v>1</v>
      </c>
      <c r="C4347" s="122" t="s">
        <v>2229</v>
      </c>
      <c r="D4347" s="122" t="s">
        <v>2121</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2033</v>
      </c>
      <c r="B4348" s="122">
        <v>1</v>
      </c>
      <c r="C4348" s="122" t="s">
        <v>2229</v>
      </c>
      <c r="D4348" s="122" t="s">
        <v>2122</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2033</v>
      </c>
      <c r="B4349" s="122">
        <v>1</v>
      </c>
      <c r="C4349" s="122" t="s">
        <v>2229</v>
      </c>
      <c r="D4349" s="122" t="s">
        <v>2144</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2033</v>
      </c>
      <c r="B4350" s="122">
        <v>1</v>
      </c>
      <c r="C4350" s="122" t="s">
        <v>2229</v>
      </c>
      <c r="D4350" s="122" t="s">
        <v>2123</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2033</v>
      </c>
      <c r="B4351" s="122">
        <v>1</v>
      </c>
      <c r="C4351" s="122" t="s">
        <v>2229</v>
      </c>
      <c r="D4351" s="122" t="s">
        <v>2124</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2033</v>
      </c>
      <c r="B4352" s="122">
        <v>1</v>
      </c>
      <c r="C4352" s="122" t="s">
        <v>2229</v>
      </c>
      <c r="D4352" s="122" t="s">
        <v>2125</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2033</v>
      </c>
      <c r="B4353" s="122">
        <v>1</v>
      </c>
      <c r="C4353" s="122" t="s">
        <v>2229</v>
      </c>
      <c r="D4353" s="122" t="s">
        <v>2126</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2033</v>
      </c>
      <c r="B4354" s="122">
        <v>1</v>
      </c>
      <c r="C4354" s="122" t="s">
        <v>2229</v>
      </c>
      <c r="D4354" s="122" t="s">
        <v>2127</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2033</v>
      </c>
      <c r="B4355" s="122">
        <v>1</v>
      </c>
      <c r="C4355" s="122" t="s">
        <v>2229</v>
      </c>
      <c r="D4355" s="122" t="s">
        <v>2128</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2033</v>
      </c>
      <c r="B4356" s="122">
        <v>1</v>
      </c>
      <c r="C4356" s="122" t="s">
        <v>2229</v>
      </c>
      <c r="D4356" s="122" t="s">
        <v>2129</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2033</v>
      </c>
      <c r="B4357" s="122">
        <v>1</v>
      </c>
      <c r="C4357" s="122" t="s">
        <v>2229</v>
      </c>
      <c r="D4357" s="122" t="s">
        <v>2146</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2033</v>
      </c>
      <c r="B4358" s="122">
        <v>1</v>
      </c>
      <c r="C4358" s="122" t="s">
        <v>2229</v>
      </c>
      <c r="D4358" s="122" t="s">
        <v>2130</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2033</v>
      </c>
      <c r="B4359" s="122">
        <v>1</v>
      </c>
      <c r="C4359" s="122" t="s">
        <v>2229</v>
      </c>
      <c r="D4359" s="122" t="s">
        <v>2131</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2033</v>
      </c>
      <c r="B4360" s="122">
        <v>1</v>
      </c>
      <c r="C4360" s="122" t="s">
        <v>2229</v>
      </c>
      <c r="D4360" s="122" t="s">
        <v>2132</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2033</v>
      </c>
      <c r="B4361" s="122">
        <v>1</v>
      </c>
      <c r="C4361" s="122" t="s">
        <v>2229</v>
      </c>
      <c r="D4361" s="122" t="s">
        <v>2133</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2033</v>
      </c>
      <c r="B4362" s="122">
        <v>1</v>
      </c>
      <c r="C4362" s="122" t="s">
        <v>2229</v>
      </c>
      <c r="D4362" s="122" t="s">
        <v>2134</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2033</v>
      </c>
      <c r="B4363" s="122">
        <v>1</v>
      </c>
      <c r="C4363" s="122" t="s">
        <v>2230</v>
      </c>
      <c r="D4363" s="122" t="s">
        <v>2086</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2033</v>
      </c>
      <c r="B4364" s="122">
        <v>1</v>
      </c>
      <c r="C4364" s="122" t="s">
        <v>2230</v>
      </c>
      <c r="D4364" s="122" t="s">
        <v>2087</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2033</v>
      </c>
      <c r="B4365" s="122">
        <v>1</v>
      </c>
      <c r="C4365" s="122" t="s">
        <v>2230</v>
      </c>
      <c r="D4365" s="122" t="s">
        <v>2088</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2033</v>
      </c>
      <c r="B4366" s="122">
        <v>1</v>
      </c>
      <c r="C4366" s="122" t="s">
        <v>2230</v>
      </c>
      <c r="D4366" s="122" t="s">
        <v>2141</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2033</v>
      </c>
      <c r="B4367" s="122">
        <v>1</v>
      </c>
      <c r="C4367" s="122" t="s">
        <v>2230</v>
      </c>
      <c r="D4367" s="122" t="s">
        <v>2089</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2033</v>
      </c>
      <c r="B4368" s="122">
        <v>1</v>
      </c>
      <c r="C4368" s="122" t="s">
        <v>2230</v>
      </c>
      <c r="D4368" s="122" t="s">
        <v>2090</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2033</v>
      </c>
      <c r="B4369" s="122">
        <v>1</v>
      </c>
      <c r="C4369" s="122" t="s">
        <v>2230</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2033</v>
      </c>
      <c r="B4370" s="122">
        <v>1</v>
      </c>
      <c r="C4370" s="122" t="s">
        <v>2230</v>
      </c>
      <c r="D4370" s="122" t="s">
        <v>2091</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2033</v>
      </c>
      <c r="B4371" s="122">
        <v>1</v>
      </c>
      <c r="C4371" s="122" t="s">
        <v>2230</v>
      </c>
      <c r="D4371" s="122" t="s">
        <v>2092</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2033</v>
      </c>
      <c r="B4372" s="122">
        <v>1</v>
      </c>
      <c r="C4372" s="122" t="s">
        <v>2230</v>
      </c>
      <c r="D4372" s="122" t="s">
        <v>2093</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2033</v>
      </c>
      <c r="B4373" s="122">
        <v>1</v>
      </c>
      <c r="C4373" s="122" t="s">
        <v>2230</v>
      </c>
      <c r="D4373" s="122" t="s">
        <v>2094</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2033</v>
      </c>
      <c r="B4374" s="122">
        <v>1</v>
      </c>
      <c r="C4374" s="122" t="s">
        <v>2230</v>
      </c>
      <c r="D4374" s="122" t="s">
        <v>2095</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2033</v>
      </c>
      <c r="B4375" s="122">
        <v>1</v>
      </c>
      <c r="C4375" s="122" t="s">
        <v>2230</v>
      </c>
      <c r="D4375" s="122" t="s">
        <v>2142</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2033</v>
      </c>
      <c r="B4376" s="122">
        <v>1</v>
      </c>
      <c r="C4376" s="122" t="s">
        <v>2230</v>
      </c>
      <c r="D4376" s="122" t="s">
        <v>2096</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2033</v>
      </c>
      <c r="B4377" s="122">
        <v>1</v>
      </c>
      <c r="C4377" s="122" t="s">
        <v>2230</v>
      </c>
      <c r="D4377" s="122" t="s">
        <v>2097</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2033</v>
      </c>
      <c r="B4378" s="122">
        <v>1</v>
      </c>
      <c r="C4378" s="122" t="s">
        <v>2230</v>
      </c>
      <c r="D4378" s="122" t="s">
        <v>2098</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2033</v>
      </c>
      <c r="B4379" s="122">
        <v>1</v>
      </c>
      <c r="C4379" s="122" t="s">
        <v>2230</v>
      </c>
      <c r="D4379" s="122" t="s">
        <v>2099</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2033</v>
      </c>
      <c r="B4380" s="122">
        <v>1</v>
      </c>
      <c r="C4380" s="122" t="s">
        <v>2230</v>
      </c>
      <c r="D4380" s="122" t="s">
        <v>2100</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2033</v>
      </c>
      <c r="B4381" s="122">
        <v>1</v>
      </c>
      <c r="C4381" s="122" t="s">
        <v>2230</v>
      </c>
      <c r="D4381" s="122" t="s">
        <v>2101</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2033</v>
      </c>
      <c r="B4382" s="122">
        <v>1</v>
      </c>
      <c r="C4382" s="122" t="s">
        <v>2230</v>
      </c>
      <c r="D4382" s="122" t="s">
        <v>2102</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2033</v>
      </c>
      <c r="B4383" s="122">
        <v>1</v>
      </c>
      <c r="C4383" s="122" t="s">
        <v>2230</v>
      </c>
      <c r="D4383" s="122" t="s">
        <v>2103</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2033</v>
      </c>
      <c r="B4384" s="122">
        <v>1</v>
      </c>
      <c r="C4384" s="122" t="s">
        <v>2230</v>
      </c>
      <c r="D4384" s="122" t="s">
        <v>2104</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2033</v>
      </c>
      <c r="B4385" s="122">
        <v>1</v>
      </c>
      <c r="C4385" s="122" t="s">
        <v>2230</v>
      </c>
      <c r="D4385" s="122" t="s">
        <v>2105</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2033</v>
      </c>
      <c r="B4386" s="122">
        <v>1</v>
      </c>
      <c r="C4386" s="122" t="s">
        <v>2230</v>
      </c>
      <c r="D4386" s="122" t="s">
        <v>2106</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2033</v>
      </c>
      <c r="B4387" s="122">
        <v>1</v>
      </c>
      <c r="C4387" s="122" t="s">
        <v>2230</v>
      </c>
      <c r="D4387" s="122" t="s">
        <v>2107</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2033</v>
      </c>
      <c r="B4388" s="122">
        <v>1</v>
      </c>
      <c r="C4388" s="122" t="s">
        <v>2230</v>
      </c>
      <c r="D4388" s="122" t="s">
        <v>2108</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2033</v>
      </c>
      <c r="B4389" s="122">
        <v>1</v>
      </c>
      <c r="C4389" s="122" t="s">
        <v>2230</v>
      </c>
      <c r="D4389" s="122" t="s">
        <v>2109</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2033</v>
      </c>
      <c r="B4390" s="122">
        <v>1</v>
      </c>
      <c r="C4390" s="122" t="s">
        <v>2230</v>
      </c>
      <c r="D4390" s="122" t="s">
        <v>2143</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2033</v>
      </c>
      <c r="B4391" s="122">
        <v>1</v>
      </c>
      <c r="C4391" s="122" t="s">
        <v>2230</v>
      </c>
      <c r="D4391" s="122" t="s">
        <v>2110</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2033</v>
      </c>
      <c r="B4392" s="122">
        <v>1</v>
      </c>
      <c r="C4392" s="122" t="s">
        <v>2230</v>
      </c>
      <c r="D4392" s="122" t="s">
        <v>2111</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2033</v>
      </c>
      <c r="B4393" s="122">
        <v>1</v>
      </c>
      <c r="C4393" s="122" t="s">
        <v>2230</v>
      </c>
      <c r="D4393" s="122" t="s">
        <v>2112</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2033</v>
      </c>
      <c r="B4394" s="122">
        <v>1</v>
      </c>
      <c r="C4394" s="122" t="s">
        <v>2230</v>
      </c>
      <c r="D4394" s="122" t="s">
        <v>2113</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2033</v>
      </c>
      <c r="B4395" s="122">
        <v>1</v>
      </c>
      <c r="C4395" s="122" t="s">
        <v>2230</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2033</v>
      </c>
      <c r="B4396" s="122">
        <v>1</v>
      </c>
      <c r="C4396" s="122" t="s">
        <v>2230</v>
      </c>
      <c r="D4396" s="122" t="s">
        <v>2114</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2033</v>
      </c>
      <c r="B4397" s="122">
        <v>1</v>
      </c>
      <c r="C4397" s="122" t="s">
        <v>2230</v>
      </c>
      <c r="D4397" s="122" t="s">
        <v>2115</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2033</v>
      </c>
      <c r="B4398" s="122">
        <v>1</v>
      </c>
      <c r="C4398" s="122" t="s">
        <v>2230</v>
      </c>
      <c r="D4398" s="122" t="s">
        <v>2116</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2033</v>
      </c>
      <c r="B4399" s="122">
        <v>1</v>
      </c>
      <c r="C4399" s="122" t="s">
        <v>2230</v>
      </c>
      <c r="D4399" s="122" t="s">
        <v>2117</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2033</v>
      </c>
      <c r="B4400" s="122">
        <v>1</v>
      </c>
      <c r="C4400" s="122" t="s">
        <v>2230</v>
      </c>
      <c r="D4400" s="122" t="s">
        <v>2118</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2033</v>
      </c>
      <c r="B4401" s="122">
        <v>1</v>
      </c>
      <c r="C4401" s="122" t="s">
        <v>2230</v>
      </c>
      <c r="D4401" s="122" t="s">
        <v>2119</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2033</v>
      </c>
      <c r="B4402" s="122">
        <v>1</v>
      </c>
      <c r="C4402" s="122" t="s">
        <v>2230</v>
      </c>
      <c r="D4402" s="122" t="s">
        <v>2120</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2033</v>
      </c>
      <c r="B4403" s="122">
        <v>1</v>
      </c>
      <c r="C4403" s="122" t="s">
        <v>2230</v>
      </c>
      <c r="D4403" s="122" t="s">
        <v>2121</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2033</v>
      </c>
      <c r="B4404" s="122">
        <v>1</v>
      </c>
      <c r="C4404" s="122" t="s">
        <v>2230</v>
      </c>
      <c r="D4404" s="122" t="s">
        <v>2122</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2033</v>
      </c>
      <c r="B4405" s="122">
        <v>1</v>
      </c>
      <c r="C4405" s="122" t="s">
        <v>2230</v>
      </c>
      <c r="D4405" s="122" t="s">
        <v>2144</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2033</v>
      </c>
      <c r="B4406" s="122">
        <v>1</v>
      </c>
      <c r="C4406" s="122" t="s">
        <v>2230</v>
      </c>
      <c r="D4406" s="122" t="s">
        <v>2123</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2033</v>
      </c>
      <c r="B4407" s="122">
        <v>1</v>
      </c>
      <c r="C4407" s="122" t="s">
        <v>2230</v>
      </c>
      <c r="D4407" s="122" t="s">
        <v>2124</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2033</v>
      </c>
      <c r="B4408" s="122">
        <v>1</v>
      </c>
      <c r="C4408" s="122" t="s">
        <v>2230</v>
      </c>
      <c r="D4408" s="122" t="s">
        <v>2125</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2033</v>
      </c>
      <c r="B4409" s="122">
        <v>1</v>
      </c>
      <c r="C4409" s="122" t="s">
        <v>2230</v>
      </c>
      <c r="D4409" s="122" t="s">
        <v>2126</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2033</v>
      </c>
      <c r="B4410" s="122">
        <v>1</v>
      </c>
      <c r="C4410" s="122" t="s">
        <v>2230</v>
      </c>
      <c r="D4410" s="122" t="s">
        <v>2127</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2033</v>
      </c>
      <c r="B4411" s="122">
        <v>1</v>
      </c>
      <c r="C4411" s="122" t="s">
        <v>2230</v>
      </c>
      <c r="D4411" s="122" t="s">
        <v>2128</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2033</v>
      </c>
      <c r="B4412" s="122">
        <v>1</v>
      </c>
      <c r="C4412" s="122" t="s">
        <v>2230</v>
      </c>
      <c r="D4412" s="122" t="s">
        <v>2129</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2033</v>
      </c>
      <c r="B4413" s="122">
        <v>1</v>
      </c>
      <c r="C4413" s="122" t="s">
        <v>2230</v>
      </c>
      <c r="D4413" s="122" t="s">
        <v>2146</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2033</v>
      </c>
      <c r="B4414" s="122">
        <v>1</v>
      </c>
      <c r="C4414" s="122" t="s">
        <v>2230</v>
      </c>
      <c r="D4414" s="122" t="s">
        <v>2130</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2033</v>
      </c>
      <c r="B4415" s="122">
        <v>1</v>
      </c>
      <c r="C4415" s="122" t="s">
        <v>2230</v>
      </c>
      <c r="D4415" s="122" t="s">
        <v>2131</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2033</v>
      </c>
      <c r="B4416" s="122">
        <v>1</v>
      </c>
      <c r="C4416" s="122" t="s">
        <v>2230</v>
      </c>
      <c r="D4416" s="122" t="s">
        <v>2132</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2033</v>
      </c>
      <c r="B4417" s="122">
        <v>1</v>
      </c>
      <c r="C4417" s="122" t="s">
        <v>2230</v>
      </c>
      <c r="D4417" s="122" t="s">
        <v>2133</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2033</v>
      </c>
      <c r="B4418" s="122">
        <v>1</v>
      </c>
      <c r="C4418" s="122" t="s">
        <v>2230</v>
      </c>
      <c r="D4418" s="122" t="s">
        <v>2134</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2033</v>
      </c>
      <c r="B4419" s="122">
        <v>1</v>
      </c>
      <c r="C4419" s="122" t="s">
        <v>2231</v>
      </c>
      <c r="D4419" s="122" t="s">
        <v>2086</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2033</v>
      </c>
      <c r="B4420" s="122">
        <v>1</v>
      </c>
      <c r="C4420" s="122" t="s">
        <v>2231</v>
      </c>
      <c r="D4420" s="122" t="s">
        <v>2087</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2033</v>
      </c>
      <c r="B4421" s="122">
        <v>1</v>
      </c>
      <c r="C4421" s="122" t="s">
        <v>2231</v>
      </c>
      <c r="D4421" s="122" t="s">
        <v>2088</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2033</v>
      </c>
      <c r="B4422" s="122">
        <v>1</v>
      </c>
      <c r="C4422" s="122" t="s">
        <v>2231</v>
      </c>
      <c r="D4422" s="122" t="s">
        <v>2141</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2033</v>
      </c>
      <c r="B4423" s="122">
        <v>1</v>
      </c>
      <c r="C4423" s="122" t="s">
        <v>2231</v>
      </c>
      <c r="D4423" s="122" t="s">
        <v>2089</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2033</v>
      </c>
      <c r="B4424" s="122">
        <v>1</v>
      </c>
      <c r="C4424" s="122" t="s">
        <v>2231</v>
      </c>
      <c r="D4424" s="122" t="s">
        <v>2090</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2033</v>
      </c>
      <c r="B4425" s="122">
        <v>1</v>
      </c>
      <c r="C4425" s="122" t="s">
        <v>2231</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2033</v>
      </c>
      <c r="B4426" s="122">
        <v>1</v>
      </c>
      <c r="C4426" s="122" t="s">
        <v>2231</v>
      </c>
      <c r="D4426" s="122" t="s">
        <v>2091</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2033</v>
      </c>
      <c r="B4427" s="122">
        <v>1</v>
      </c>
      <c r="C4427" s="122" t="s">
        <v>2231</v>
      </c>
      <c r="D4427" s="122" t="s">
        <v>2092</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2033</v>
      </c>
      <c r="B4428" s="122">
        <v>1</v>
      </c>
      <c r="C4428" s="122" t="s">
        <v>2231</v>
      </c>
      <c r="D4428" s="122" t="s">
        <v>2093</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2033</v>
      </c>
      <c r="B4429" s="122">
        <v>1</v>
      </c>
      <c r="C4429" s="122" t="s">
        <v>2231</v>
      </c>
      <c r="D4429" s="122" t="s">
        <v>2094</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2033</v>
      </c>
      <c r="B4430" s="122">
        <v>1</v>
      </c>
      <c r="C4430" s="122" t="s">
        <v>2231</v>
      </c>
      <c r="D4430" s="122" t="s">
        <v>2095</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2033</v>
      </c>
      <c r="B4431" s="122">
        <v>1</v>
      </c>
      <c r="C4431" s="122" t="s">
        <v>2231</v>
      </c>
      <c r="D4431" s="122" t="s">
        <v>2142</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2033</v>
      </c>
      <c r="B4432" s="122">
        <v>1</v>
      </c>
      <c r="C4432" s="122" t="s">
        <v>2231</v>
      </c>
      <c r="D4432" s="122" t="s">
        <v>2096</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2033</v>
      </c>
      <c r="B4433" s="122">
        <v>1</v>
      </c>
      <c r="C4433" s="122" t="s">
        <v>2231</v>
      </c>
      <c r="D4433" s="122" t="s">
        <v>2097</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2033</v>
      </c>
      <c r="B4434" s="122">
        <v>1</v>
      </c>
      <c r="C4434" s="122" t="s">
        <v>2231</v>
      </c>
      <c r="D4434" s="122" t="s">
        <v>2098</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2033</v>
      </c>
      <c r="B4435" s="122">
        <v>1</v>
      </c>
      <c r="C4435" s="122" t="s">
        <v>2231</v>
      </c>
      <c r="D4435" s="122" t="s">
        <v>2099</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2033</v>
      </c>
      <c r="B4436" s="122">
        <v>1</v>
      </c>
      <c r="C4436" s="122" t="s">
        <v>2231</v>
      </c>
      <c r="D4436" s="122" t="s">
        <v>2100</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2033</v>
      </c>
      <c r="B4437" s="122">
        <v>1</v>
      </c>
      <c r="C4437" s="122" t="s">
        <v>2231</v>
      </c>
      <c r="D4437" s="122" t="s">
        <v>2101</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2033</v>
      </c>
      <c r="B4438" s="122">
        <v>1</v>
      </c>
      <c r="C4438" s="122" t="s">
        <v>2231</v>
      </c>
      <c r="D4438" s="122" t="s">
        <v>2102</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2033</v>
      </c>
      <c r="B4439" s="122">
        <v>1</v>
      </c>
      <c r="C4439" s="122" t="s">
        <v>2231</v>
      </c>
      <c r="D4439" s="122" t="s">
        <v>2103</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2033</v>
      </c>
      <c r="B4440" s="122">
        <v>1</v>
      </c>
      <c r="C4440" s="122" t="s">
        <v>2231</v>
      </c>
      <c r="D4440" s="122" t="s">
        <v>2104</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2033</v>
      </c>
      <c r="B4441" s="122">
        <v>1</v>
      </c>
      <c r="C4441" s="122" t="s">
        <v>2231</v>
      </c>
      <c r="D4441" s="122" t="s">
        <v>2105</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2033</v>
      </c>
      <c r="B4442" s="122">
        <v>1</v>
      </c>
      <c r="C4442" s="122" t="s">
        <v>2231</v>
      </c>
      <c r="D4442" s="122" t="s">
        <v>2106</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2033</v>
      </c>
      <c r="B4443" s="122">
        <v>1</v>
      </c>
      <c r="C4443" s="122" t="s">
        <v>2231</v>
      </c>
      <c r="D4443" s="122" t="s">
        <v>2107</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2033</v>
      </c>
      <c r="B4444" s="122">
        <v>1</v>
      </c>
      <c r="C4444" s="122" t="s">
        <v>2231</v>
      </c>
      <c r="D4444" s="122" t="s">
        <v>2108</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2033</v>
      </c>
      <c r="B4445" s="122">
        <v>1</v>
      </c>
      <c r="C4445" s="122" t="s">
        <v>2231</v>
      </c>
      <c r="D4445" s="122" t="s">
        <v>2109</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2033</v>
      </c>
      <c r="B4446" s="122">
        <v>1</v>
      </c>
      <c r="C4446" s="122" t="s">
        <v>2231</v>
      </c>
      <c r="D4446" s="122" t="s">
        <v>2143</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2033</v>
      </c>
      <c r="B4447" s="122">
        <v>1</v>
      </c>
      <c r="C4447" s="122" t="s">
        <v>2231</v>
      </c>
      <c r="D4447" s="122" t="s">
        <v>2110</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2033</v>
      </c>
      <c r="B4448" s="122">
        <v>1</v>
      </c>
      <c r="C4448" s="122" t="s">
        <v>2231</v>
      </c>
      <c r="D4448" s="122" t="s">
        <v>2111</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2033</v>
      </c>
      <c r="B4449" s="122">
        <v>1</v>
      </c>
      <c r="C4449" s="122" t="s">
        <v>2231</v>
      </c>
      <c r="D4449" s="122" t="s">
        <v>2112</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2033</v>
      </c>
      <c r="B4450" s="122">
        <v>1</v>
      </c>
      <c r="C4450" s="122" t="s">
        <v>2231</v>
      </c>
      <c r="D4450" s="122" t="s">
        <v>2113</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2033</v>
      </c>
      <c r="B4451" s="122">
        <v>1</v>
      </c>
      <c r="C4451" s="122" t="s">
        <v>2231</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2033</v>
      </c>
      <c r="B4452" s="122">
        <v>1</v>
      </c>
      <c r="C4452" s="122" t="s">
        <v>2231</v>
      </c>
      <c r="D4452" s="122" t="s">
        <v>2114</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2033</v>
      </c>
      <c r="B4453" s="122">
        <v>1</v>
      </c>
      <c r="C4453" s="122" t="s">
        <v>2231</v>
      </c>
      <c r="D4453" s="122" t="s">
        <v>2115</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2033</v>
      </c>
      <c r="B4454" s="122">
        <v>1</v>
      </c>
      <c r="C4454" s="122" t="s">
        <v>2231</v>
      </c>
      <c r="D4454" s="122" t="s">
        <v>2116</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2033</v>
      </c>
      <c r="B4455" s="122">
        <v>1</v>
      </c>
      <c r="C4455" s="122" t="s">
        <v>2231</v>
      </c>
      <c r="D4455" s="122" t="s">
        <v>2117</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2033</v>
      </c>
      <c r="B4456" s="122">
        <v>1</v>
      </c>
      <c r="C4456" s="122" t="s">
        <v>2231</v>
      </c>
      <c r="D4456" s="122" t="s">
        <v>2118</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2033</v>
      </c>
      <c r="B4457" s="122">
        <v>1</v>
      </c>
      <c r="C4457" s="122" t="s">
        <v>2231</v>
      </c>
      <c r="D4457" s="122" t="s">
        <v>2119</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2033</v>
      </c>
      <c r="B4458" s="122">
        <v>1</v>
      </c>
      <c r="C4458" s="122" t="s">
        <v>2231</v>
      </c>
      <c r="D4458" s="122" t="s">
        <v>2120</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2033</v>
      </c>
      <c r="B4459" s="122">
        <v>1</v>
      </c>
      <c r="C4459" s="122" t="s">
        <v>2231</v>
      </c>
      <c r="D4459" s="122" t="s">
        <v>2121</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2033</v>
      </c>
      <c r="B4460" s="122">
        <v>1</v>
      </c>
      <c r="C4460" s="122" t="s">
        <v>2231</v>
      </c>
      <c r="D4460" s="122" t="s">
        <v>2122</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2033</v>
      </c>
      <c r="B4461" s="122">
        <v>1</v>
      </c>
      <c r="C4461" s="122" t="s">
        <v>2231</v>
      </c>
      <c r="D4461" s="122" t="s">
        <v>2144</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2033</v>
      </c>
      <c r="B4462" s="122">
        <v>1</v>
      </c>
      <c r="C4462" s="122" t="s">
        <v>2231</v>
      </c>
      <c r="D4462" s="122" t="s">
        <v>2123</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2033</v>
      </c>
      <c r="B4463" s="122">
        <v>1</v>
      </c>
      <c r="C4463" s="122" t="s">
        <v>2231</v>
      </c>
      <c r="D4463" s="122" t="s">
        <v>2124</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2033</v>
      </c>
      <c r="B4464" s="122">
        <v>1</v>
      </c>
      <c r="C4464" s="122" t="s">
        <v>2231</v>
      </c>
      <c r="D4464" s="122" t="s">
        <v>2125</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2033</v>
      </c>
      <c r="B4465" s="122">
        <v>1</v>
      </c>
      <c r="C4465" s="122" t="s">
        <v>2231</v>
      </c>
      <c r="D4465" s="122" t="s">
        <v>2126</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2033</v>
      </c>
      <c r="B4466" s="122">
        <v>1</v>
      </c>
      <c r="C4466" s="122" t="s">
        <v>2231</v>
      </c>
      <c r="D4466" s="122" t="s">
        <v>2127</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2033</v>
      </c>
      <c r="B4467" s="122">
        <v>1</v>
      </c>
      <c r="C4467" s="122" t="s">
        <v>2231</v>
      </c>
      <c r="D4467" s="122" t="s">
        <v>2128</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2033</v>
      </c>
      <c r="B4468" s="122">
        <v>1</v>
      </c>
      <c r="C4468" s="122" t="s">
        <v>2231</v>
      </c>
      <c r="D4468" s="122" t="s">
        <v>2129</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2033</v>
      </c>
      <c r="B4469" s="122">
        <v>1</v>
      </c>
      <c r="C4469" s="122" t="s">
        <v>2231</v>
      </c>
      <c r="D4469" s="122" t="s">
        <v>2146</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2033</v>
      </c>
      <c r="B4470" s="122">
        <v>1</v>
      </c>
      <c r="C4470" s="122" t="s">
        <v>2231</v>
      </c>
      <c r="D4470" s="122" t="s">
        <v>2130</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2033</v>
      </c>
      <c r="B4471" s="122">
        <v>1</v>
      </c>
      <c r="C4471" s="122" t="s">
        <v>2231</v>
      </c>
      <c r="D4471" s="122" t="s">
        <v>2131</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2033</v>
      </c>
      <c r="B4472" s="122">
        <v>1</v>
      </c>
      <c r="C4472" s="122" t="s">
        <v>2231</v>
      </c>
      <c r="D4472" s="122" t="s">
        <v>2132</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2033</v>
      </c>
      <c r="B4473" s="122">
        <v>1</v>
      </c>
      <c r="C4473" s="122" t="s">
        <v>2231</v>
      </c>
      <c r="D4473" s="122" t="s">
        <v>2133</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2033</v>
      </c>
      <c r="B4474" s="122">
        <v>1</v>
      </c>
      <c r="C4474" s="122" t="s">
        <v>2231</v>
      </c>
      <c r="D4474" s="122" t="s">
        <v>2134</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2033</v>
      </c>
      <c r="B4475" s="122">
        <v>1</v>
      </c>
      <c r="C4475" s="122" t="s">
        <v>2232</v>
      </c>
      <c r="D4475" s="122" t="s">
        <v>2086</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2033</v>
      </c>
      <c r="B4476" s="122">
        <v>1</v>
      </c>
      <c r="C4476" s="122" t="s">
        <v>2232</v>
      </c>
      <c r="D4476" s="122" t="s">
        <v>2087</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2033</v>
      </c>
      <c r="B4477" s="122">
        <v>1</v>
      </c>
      <c r="C4477" s="122" t="s">
        <v>2232</v>
      </c>
      <c r="D4477" s="122" t="s">
        <v>2088</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2033</v>
      </c>
      <c r="B4478" s="122">
        <v>1</v>
      </c>
      <c r="C4478" s="122" t="s">
        <v>2232</v>
      </c>
      <c r="D4478" s="122" t="s">
        <v>2141</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2033</v>
      </c>
      <c r="B4479" s="122">
        <v>1</v>
      </c>
      <c r="C4479" s="122" t="s">
        <v>2232</v>
      </c>
      <c r="D4479" s="122" t="s">
        <v>2089</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2033</v>
      </c>
      <c r="B4480" s="122">
        <v>1</v>
      </c>
      <c r="C4480" s="122" t="s">
        <v>2232</v>
      </c>
      <c r="D4480" s="122" t="s">
        <v>2090</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2033</v>
      </c>
      <c r="B4481" s="122">
        <v>1</v>
      </c>
      <c r="C4481" s="122" t="s">
        <v>2232</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2033</v>
      </c>
      <c r="B4482" s="122">
        <v>1</v>
      </c>
      <c r="C4482" s="122" t="s">
        <v>2232</v>
      </c>
      <c r="D4482" s="122" t="s">
        <v>2091</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2033</v>
      </c>
      <c r="B4483" s="122">
        <v>1</v>
      </c>
      <c r="C4483" s="122" t="s">
        <v>2232</v>
      </c>
      <c r="D4483" s="122" t="s">
        <v>2092</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2033</v>
      </c>
      <c r="B4484" s="122">
        <v>1</v>
      </c>
      <c r="C4484" s="122" t="s">
        <v>2232</v>
      </c>
      <c r="D4484" s="122" t="s">
        <v>2093</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2033</v>
      </c>
      <c r="B4485" s="122">
        <v>1</v>
      </c>
      <c r="C4485" s="122" t="s">
        <v>2232</v>
      </c>
      <c r="D4485" s="122" t="s">
        <v>2094</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2033</v>
      </c>
      <c r="B4486" s="122">
        <v>1</v>
      </c>
      <c r="C4486" s="122" t="s">
        <v>2232</v>
      </c>
      <c r="D4486" s="122" t="s">
        <v>2095</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2033</v>
      </c>
      <c r="B4487" s="122">
        <v>1</v>
      </c>
      <c r="C4487" s="122" t="s">
        <v>2232</v>
      </c>
      <c r="D4487" s="122" t="s">
        <v>2142</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2033</v>
      </c>
      <c r="B4488" s="122">
        <v>1</v>
      </c>
      <c r="C4488" s="122" t="s">
        <v>2232</v>
      </c>
      <c r="D4488" s="122" t="s">
        <v>2096</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2033</v>
      </c>
      <c r="B4489" s="122">
        <v>1</v>
      </c>
      <c r="C4489" s="122" t="s">
        <v>2232</v>
      </c>
      <c r="D4489" s="122" t="s">
        <v>2097</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2033</v>
      </c>
      <c r="B4490" s="122">
        <v>1</v>
      </c>
      <c r="C4490" s="122" t="s">
        <v>2232</v>
      </c>
      <c r="D4490" s="122" t="s">
        <v>2098</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2033</v>
      </c>
      <c r="B4491" s="122">
        <v>1</v>
      </c>
      <c r="C4491" s="122" t="s">
        <v>2232</v>
      </c>
      <c r="D4491" s="122" t="s">
        <v>2099</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2033</v>
      </c>
      <c r="B4492" s="122">
        <v>1</v>
      </c>
      <c r="C4492" s="122" t="s">
        <v>2232</v>
      </c>
      <c r="D4492" s="122" t="s">
        <v>2100</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2033</v>
      </c>
      <c r="B4493" s="122">
        <v>1</v>
      </c>
      <c r="C4493" s="122" t="s">
        <v>2232</v>
      </c>
      <c r="D4493" s="122" t="s">
        <v>2101</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2033</v>
      </c>
      <c r="B4494" s="122">
        <v>1</v>
      </c>
      <c r="C4494" s="122" t="s">
        <v>2232</v>
      </c>
      <c r="D4494" s="122" t="s">
        <v>2102</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2033</v>
      </c>
      <c r="B4495" s="122">
        <v>1</v>
      </c>
      <c r="C4495" s="122" t="s">
        <v>2232</v>
      </c>
      <c r="D4495" s="122" t="s">
        <v>2103</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2033</v>
      </c>
      <c r="B4496" s="122">
        <v>1</v>
      </c>
      <c r="C4496" s="122" t="s">
        <v>2232</v>
      </c>
      <c r="D4496" s="122" t="s">
        <v>2104</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2033</v>
      </c>
      <c r="B4497" s="122">
        <v>1</v>
      </c>
      <c r="C4497" s="122" t="s">
        <v>2232</v>
      </c>
      <c r="D4497" s="122" t="s">
        <v>2105</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2033</v>
      </c>
      <c r="B4498" s="122">
        <v>1</v>
      </c>
      <c r="C4498" s="122" t="s">
        <v>2232</v>
      </c>
      <c r="D4498" s="122" t="s">
        <v>2106</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2033</v>
      </c>
      <c r="B4499" s="122">
        <v>1</v>
      </c>
      <c r="C4499" s="122" t="s">
        <v>2232</v>
      </c>
      <c r="D4499" s="122" t="s">
        <v>2107</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2033</v>
      </c>
      <c r="B4500" s="122">
        <v>1</v>
      </c>
      <c r="C4500" s="122" t="s">
        <v>2232</v>
      </c>
      <c r="D4500" s="122" t="s">
        <v>2108</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2033</v>
      </c>
      <c r="B4501" s="122">
        <v>1</v>
      </c>
      <c r="C4501" s="122" t="s">
        <v>2232</v>
      </c>
      <c r="D4501" s="122" t="s">
        <v>2109</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2033</v>
      </c>
      <c r="B4502" s="122">
        <v>1</v>
      </c>
      <c r="C4502" s="122" t="s">
        <v>2232</v>
      </c>
      <c r="D4502" s="122" t="s">
        <v>2143</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2033</v>
      </c>
      <c r="B4503" s="122">
        <v>1</v>
      </c>
      <c r="C4503" s="122" t="s">
        <v>2232</v>
      </c>
      <c r="D4503" s="122" t="s">
        <v>2110</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2033</v>
      </c>
      <c r="B4504" s="122">
        <v>1</v>
      </c>
      <c r="C4504" s="122" t="s">
        <v>2232</v>
      </c>
      <c r="D4504" s="122" t="s">
        <v>2111</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2033</v>
      </c>
      <c r="B4505" s="122">
        <v>1</v>
      </c>
      <c r="C4505" s="122" t="s">
        <v>2232</v>
      </c>
      <c r="D4505" s="122" t="s">
        <v>2112</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2033</v>
      </c>
      <c r="B4506" s="122">
        <v>1</v>
      </c>
      <c r="C4506" s="122" t="s">
        <v>2232</v>
      </c>
      <c r="D4506" s="122" t="s">
        <v>2113</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2033</v>
      </c>
      <c r="B4507" s="122">
        <v>1</v>
      </c>
      <c r="C4507" s="122" t="s">
        <v>2232</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2033</v>
      </c>
      <c r="B4508" s="122">
        <v>1</v>
      </c>
      <c r="C4508" s="122" t="s">
        <v>2232</v>
      </c>
      <c r="D4508" s="122" t="s">
        <v>2114</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2033</v>
      </c>
      <c r="B4509" s="122">
        <v>1</v>
      </c>
      <c r="C4509" s="122" t="s">
        <v>2232</v>
      </c>
      <c r="D4509" s="122" t="s">
        <v>2115</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2033</v>
      </c>
      <c r="B4510" s="122">
        <v>1</v>
      </c>
      <c r="C4510" s="122" t="s">
        <v>2232</v>
      </c>
      <c r="D4510" s="122" t="s">
        <v>2116</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2033</v>
      </c>
      <c r="B4511" s="122">
        <v>1</v>
      </c>
      <c r="C4511" s="122" t="s">
        <v>2232</v>
      </c>
      <c r="D4511" s="122" t="s">
        <v>2117</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2033</v>
      </c>
      <c r="B4512" s="122">
        <v>1</v>
      </c>
      <c r="C4512" s="122" t="s">
        <v>2232</v>
      </c>
      <c r="D4512" s="122" t="s">
        <v>2118</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2033</v>
      </c>
      <c r="B4513" s="122">
        <v>1</v>
      </c>
      <c r="C4513" s="122" t="s">
        <v>2232</v>
      </c>
      <c r="D4513" s="122" t="s">
        <v>2119</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2033</v>
      </c>
      <c r="B4514" s="122">
        <v>1</v>
      </c>
      <c r="C4514" s="122" t="s">
        <v>2232</v>
      </c>
      <c r="D4514" s="122" t="s">
        <v>2120</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2033</v>
      </c>
      <c r="B4515" s="122">
        <v>1</v>
      </c>
      <c r="C4515" s="122" t="s">
        <v>2232</v>
      </c>
      <c r="D4515" s="122" t="s">
        <v>2121</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2033</v>
      </c>
      <c r="B4516" s="122">
        <v>1</v>
      </c>
      <c r="C4516" s="122" t="s">
        <v>2232</v>
      </c>
      <c r="D4516" s="122" t="s">
        <v>2122</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2033</v>
      </c>
      <c r="B4517" s="122">
        <v>1</v>
      </c>
      <c r="C4517" s="122" t="s">
        <v>2232</v>
      </c>
      <c r="D4517" s="122" t="s">
        <v>2144</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2033</v>
      </c>
      <c r="B4518" s="122">
        <v>1</v>
      </c>
      <c r="C4518" s="122" t="s">
        <v>2232</v>
      </c>
      <c r="D4518" s="122" t="s">
        <v>2123</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2033</v>
      </c>
      <c r="B4519" s="122">
        <v>1</v>
      </c>
      <c r="C4519" s="122" t="s">
        <v>2232</v>
      </c>
      <c r="D4519" s="122" t="s">
        <v>2124</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2033</v>
      </c>
      <c r="B4520" s="122">
        <v>1</v>
      </c>
      <c r="C4520" s="122" t="s">
        <v>2232</v>
      </c>
      <c r="D4520" s="122" t="s">
        <v>2125</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2033</v>
      </c>
      <c r="B4521" s="122">
        <v>1</v>
      </c>
      <c r="C4521" s="122" t="s">
        <v>2232</v>
      </c>
      <c r="D4521" s="122" t="s">
        <v>2126</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2033</v>
      </c>
      <c r="B4522" s="122">
        <v>1</v>
      </c>
      <c r="C4522" s="122" t="s">
        <v>2232</v>
      </c>
      <c r="D4522" s="122" t="s">
        <v>2127</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2033</v>
      </c>
      <c r="B4523" s="122">
        <v>1</v>
      </c>
      <c r="C4523" s="122" t="s">
        <v>2232</v>
      </c>
      <c r="D4523" s="122" t="s">
        <v>2128</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2033</v>
      </c>
      <c r="B4524" s="122">
        <v>1</v>
      </c>
      <c r="C4524" s="122" t="s">
        <v>2232</v>
      </c>
      <c r="D4524" s="122" t="s">
        <v>2129</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2033</v>
      </c>
      <c r="B4525" s="122">
        <v>1</v>
      </c>
      <c r="C4525" s="122" t="s">
        <v>2232</v>
      </c>
      <c r="D4525" s="122" t="s">
        <v>2146</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2033</v>
      </c>
      <c r="B4526" s="122">
        <v>1</v>
      </c>
      <c r="C4526" s="122" t="s">
        <v>2232</v>
      </c>
      <c r="D4526" s="122" t="s">
        <v>2130</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2033</v>
      </c>
      <c r="B4527" s="122">
        <v>1</v>
      </c>
      <c r="C4527" s="122" t="s">
        <v>2232</v>
      </c>
      <c r="D4527" s="122" t="s">
        <v>2131</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2033</v>
      </c>
      <c r="B4528" s="122">
        <v>1</v>
      </c>
      <c r="C4528" s="122" t="s">
        <v>2232</v>
      </c>
      <c r="D4528" s="122" t="s">
        <v>2132</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2033</v>
      </c>
      <c r="B4529" s="122">
        <v>1</v>
      </c>
      <c r="C4529" s="122" t="s">
        <v>2232</v>
      </c>
      <c r="D4529" s="122" t="s">
        <v>2133</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2033</v>
      </c>
      <c r="B4530" s="122">
        <v>1</v>
      </c>
      <c r="C4530" s="122" t="s">
        <v>2232</v>
      </c>
      <c r="D4530" s="122" t="s">
        <v>2134</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2033</v>
      </c>
      <c r="B4531" s="122">
        <v>1</v>
      </c>
      <c r="C4531" s="122" t="s">
        <v>2233</v>
      </c>
      <c r="D4531" s="122" t="s">
        <v>2086</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2033</v>
      </c>
      <c r="B4532" s="122">
        <v>1</v>
      </c>
      <c r="C4532" s="122" t="s">
        <v>2233</v>
      </c>
      <c r="D4532" s="122" t="s">
        <v>2087</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2033</v>
      </c>
      <c r="B4533" s="122">
        <v>1</v>
      </c>
      <c r="C4533" s="122" t="s">
        <v>2233</v>
      </c>
      <c r="D4533" s="122" t="s">
        <v>2088</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2033</v>
      </c>
      <c r="B4534" s="122">
        <v>1</v>
      </c>
      <c r="C4534" s="122" t="s">
        <v>2233</v>
      </c>
      <c r="D4534" s="122" t="s">
        <v>2141</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2033</v>
      </c>
      <c r="B4535" s="122">
        <v>1</v>
      </c>
      <c r="C4535" s="122" t="s">
        <v>2233</v>
      </c>
      <c r="D4535" s="122" t="s">
        <v>2089</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2033</v>
      </c>
      <c r="B4536" s="122">
        <v>1</v>
      </c>
      <c r="C4536" s="122" t="s">
        <v>2233</v>
      </c>
      <c r="D4536" s="122" t="s">
        <v>2090</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2033</v>
      </c>
      <c r="B4537" s="122">
        <v>1</v>
      </c>
      <c r="C4537" s="122" t="s">
        <v>2233</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2033</v>
      </c>
      <c r="B4538" s="122">
        <v>1</v>
      </c>
      <c r="C4538" s="122" t="s">
        <v>2233</v>
      </c>
      <c r="D4538" s="122" t="s">
        <v>2091</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2033</v>
      </c>
      <c r="B4539" s="122">
        <v>1</v>
      </c>
      <c r="C4539" s="122" t="s">
        <v>2233</v>
      </c>
      <c r="D4539" s="122" t="s">
        <v>2092</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2033</v>
      </c>
      <c r="B4540" s="122">
        <v>1</v>
      </c>
      <c r="C4540" s="122" t="s">
        <v>2233</v>
      </c>
      <c r="D4540" s="122" t="s">
        <v>2093</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2033</v>
      </c>
      <c r="B4541" s="122">
        <v>1</v>
      </c>
      <c r="C4541" s="122" t="s">
        <v>2233</v>
      </c>
      <c r="D4541" s="122" t="s">
        <v>2094</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2033</v>
      </c>
      <c r="B4542" s="122">
        <v>1</v>
      </c>
      <c r="C4542" s="122" t="s">
        <v>2233</v>
      </c>
      <c r="D4542" s="122" t="s">
        <v>2095</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2033</v>
      </c>
      <c r="B4543" s="122">
        <v>1</v>
      </c>
      <c r="C4543" s="122" t="s">
        <v>2233</v>
      </c>
      <c r="D4543" s="122" t="s">
        <v>2142</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2033</v>
      </c>
      <c r="B4544" s="122">
        <v>1</v>
      </c>
      <c r="C4544" s="122" t="s">
        <v>2233</v>
      </c>
      <c r="D4544" s="122" t="s">
        <v>2096</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2033</v>
      </c>
      <c r="B4545" s="122">
        <v>1</v>
      </c>
      <c r="C4545" s="122" t="s">
        <v>2233</v>
      </c>
      <c r="D4545" s="122" t="s">
        <v>2097</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2033</v>
      </c>
      <c r="B4546" s="122">
        <v>1</v>
      </c>
      <c r="C4546" s="122" t="s">
        <v>2233</v>
      </c>
      <c r="D4546" s="122" t="s">
        <v>2098</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2033</v>
      </c>
      <c r="B4547" s="122">
        <v>1</v>
      </c>
      <c r="C4547" s="122" t="s">
        <v>2233</v>
      </c>
      <c r="D4547" s="122" t="s">
        <v>2099</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2033</v>
      </c>
      <c r="B4548" s="122">
        <v>1</v>
      </c>
      <c r="C4548" s="122" t="s">
        <v>2233</v>
      </c>
      <c r="D4548" s="122" t="s">
        <v>2100</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2033</v>
      </c>
      <c r="B4549" s="122">
        <v>1</v>
      </c>
      <c r="C4549" s="122" t="s">
        <v>2233</v>
      </c>
      <c r="D4549" s="122" t="s">
        <v>2101</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2033</v>
      </c>
      <c r="B4550" s="122">
        <v>1</v>
      </c>
      <c r="C4550" s="122" t="s">
        <v>2233</v>
      </c>
      <c r="D4550" s="122" t="s">
        <v>2102</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2033</v>
      </c>
      <c r="B4551" s="122">
        <v>1</v>
      </c>
      <c r="C4551" s="122" t="s">
        <v>2233</v>
      </c>
      <c r="D4551" s="122" t="s">
        <v>2103</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2033</v>
      </c>
      <c r="B4552" s="122">
        <v>1</v>
      </c>
      <c r="C4552" s="122" t="s">
        <v>2233</v>
      </c>
      <c r="D4552" s="122" t="s">
        <v>2104</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2033</v>
      </c>
      <c r="B4553" s="122">
        <v>1</v>
      </c>
      <c r="C4553" s="122" t="s">
        <v>2233</v>
      </c>
      <c r="D4553" s="122" t="s">
        <v>2105</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2033</v>
      </c>
      <c r="B4554" s="122">
        <v>1</v>
      </c>
      <c r="C4554" s="122" t="s">
        <v>2233</v>
      </c>
      <c r="D4554" s="122" t="s">
        <v>2106</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2033</v>
      </c>
      <c r="B4555" s="122">
        <v>1</v>
      </c>
      <c r="C4555" s="122" t="s">
        <v>2233</v>
      </c>
      <c r="D4555" s="122" t="s">
        <v>2107</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2033</v>
      </c>
      <c r="B4556" s="122">
        <v>1</v>
      </c>
      <c r="C4556" s="122" t="s">
        <v>2233</v>
      </c>
      <c r="D4556" s="122" t="s">
        <v>2108</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2033</v>
      </c>
      <c r="B4557" s="122">
        <v>1</v>
      </c>
      <c r="C4557" s="122" t="s">
        <v>2233</v>
      </c>
      <c r="D4557" s="122" t="s">
        <v>2109</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2033</v>
      </c>
      <c r="B4558" s="122">
        <v>1</v>
      </c>
      <c r="C4558" s="122" t="s">
        <v>2233</v>
      </c>
      <c r="D4558" s="122" t="s">
        <v>2143</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2033</v>
      </c>
      <c r="B4559" s="122">
        <v>1</v>
      </c>
      <c r="C4559" s="122" t="s">
        <v>2233</v>
      </c>
      <c r="D4559" s="122" t="s">
        <v>2110</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2033</v>
      </c>
      <c r="B4560" s="122">
        <v>1</v>
      </c>
      <c r="C4560" s="122" t="s">
        <v>2233</v>
      </c>
      <c r="D4560" s="122" t="s">
        <v>2111</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2033</v>
      </c>
      <c r="B4561" s="122">
        <v>1</v>
      </c>
      <c r="C4561" s="122" t="s">
        <v>2233</v>
      </c>
      <c r="D4561" s="122" t="s">
        <v>2112</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2033</v>
      </c>
      <c r="B4562" s="122">
        <v>1</v>
      </c>
      <c r="C4562" s="122" t="s">
        <v>2233</v>
      </c>
      <c r="D4562" s="122" t="s">
        <v>2113</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2033</v>
      </c>
      <c r="B4563" s="122">
        <v>1</v>
      </c>
      <c r="C4563" s="122" t="s">
        <v>2233</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2033</v>
      </c>
      <c r="B4564" s="122">
        <v>1</v>
      </c>
      <c r="C4564" s="122" t="s">
        <v>2233</v>
      </c>
      <c r="D4564" s="122" t="s">
        <v>2114</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2033</v>
      </c>
      <c r="B4565" s="122">
        <v>1</v>
      </c>
      <c r="C4565" s="122" t="s">
        <v>2233</v>
      </c>
      <c r="D4565" s="122" t="s">
        <v>2115</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2033</v>
      </c>
      <c r="B4566" s="122">
        <v>1</v>
      </c>
      <c r="C4566" s="122" t="s">
        <v>2233</v>
      </c>
      <c r="D4566" s="122" t="s">
        <v>2116</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2033</v>
      </c>
      <c r="B4567" s="122">
        <v>1</v>
      </c>
      <c r="C4567" s="122" t="s">
        <v>2233</v>
      </c>
      <c r="D4567" s="122" t="s">
        <v>2117</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2033</v>
      </c>
      <c r="B4568" s="122">
        <v>1</v>
      </c>
      <c r="C4568" s="122" t="s">
        <v>2233</v>
      </c>
      <c r="D4568" s="122" t="s">
        <v>2118</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2033</v>
      </c>
      <c r="B4569" s="122">
        <v>1</v>
      </c>
      <c r="C4569" s="122" t="s">
        <v>2233</v>
      </c>
      <c r="D4569" s="122" t="s">
        <v>2119</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2033</v>
      </c>
      <c r="B4570" s="122">
        <v>1</v>
      </c>
      <c r="C4570" s="122" t="s">
        <v>2233</v>
      </c>
      <c r="D4570" s="122" t="s">
        <v>2120</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2033</v>
      </c>
      <c r="B4571" s="122">
        <v>1</v>
      </c>
      <c r="C4571" s="122" t="s">
        <v>2233</v>
      </c>
      <c r="D4571" s="122" t="s">
        <v>2121</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2033</v>
      </c>
      <c r="B4572" s="122">
        <v>1</v>
      </c>
      <c r="C4572" s="122" t="s">
        <v>2233</v>
      </c>
      <c r="D4572" s="122" t="s">
        <v>2122</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2033</v>
      </c>
      <c r="B4573" s="122">
        <v>1</v>
      </c>
      <c r="C4573" s="122" t="s">
        <v>2233</v>
      </c>
      <c r="D4573" s="122" t="s">
        <v>2144</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2033</v>
      </c>
      <c r="B4574" s="122">
        <v>1</v>
      </c>
      <c r="C4574" s="122" t="s">
        <v>2233</v>
      </c>
      <c r="D4574" s="122" t="s">
        <v>2123</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2033</v>
      </c>
      <c r="B4575" s="122">
        <v>1</v>
      </c>
      <c r="C4575" s="122" t="s">
        <v>2233</v>
      </c>
      <c r="D4575" s="122" t="s">
        <v>2124</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2033</v>
      </c>
      <c r="B4576" s="122">
        <v>1</v>
      </c>
      <c r="C4576" s="122" t="s">
        <v>2233</v>
      </c>
      <c r="D4576" s="122" t="s">
        <v>2125</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2033</v>
      </c>
      <c r="B4577" s="122">
        <v>1</v>
      </c>
      <c r="C4577" s="122" t="s">
        <v>2233</v>
      </c>
      <c r="D4577" s="122" t="s">
        <v>2126</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2033</v>
      </c>
      <c r="B4578" s="122">
        <v>1</v>
      </c>
      <c r="C4578" s="122" t="s">
        <v>2233</v>
      </c>
      <c r="D4578" s="122" t="s">
        <v>2127</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2033</v>
      </c>
      <c r="B4579" s="122">
        <v>1</v>
      </c>
      <c r="C4579" s="122" t="s">
        <v>2233</v>
      </c>
      <c r="D4579" s="122" t="s">
        <v>2128</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2033</v>
      </c>
      <c r="B4580" s="122">
        <v>1</v>
      </c>
      <c r="C4580" s="122" t="s">
        <v>2233</v>
      </c>
      <c r="D4580" s="122" t="s">
        <v>2129</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2033</v>
      </c>
      <c r="B4581" s="122">
        <v>1</v>
      </c>
      <c r="C4581" s="122" t="s">
        <v>2233</v>
      </c>
      <c r="D4581" s="122" t="s">
        <v>2146</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2033</v>
      </c>
      <c r="B4582" s="122">
        <v>1</v>
      </c>
      <c r="C4582" s="122" t="s">
        <v>2233</v>
      </c>
      <c r="D4582" s="122" t="s">
        <v>2130</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2033</v>
      </c>
      <c r="B4583" s="122">
        <v>1</v>
      </c>
      <c r="C4583" s="122" t="s">
        <v>2233</v>
      </c>
      <c r="D4583" s="122" t="s">
        <v>2131</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2033</v>
      </c>
      <c r="B4584" s="122">
        <v>1</v>
      </c>
      <c r="C4584" s="122" t="s">
        <v>2233</v>
      </c>
      <c r="D4584" s="122" t="s">
        <v>2132</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2033</v>
      </c>
      <c r="B4585" s="122">
        <v>1</v>
      </c>
      <c r="C4585" s="122" t="s">
        <v>2233</v>
      </c>
      <c r="D4585" s="122" t="s">
        <v>2133</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2033</v>
      </c>
      <c r="B4586" s="122">
        <v>1</v>
      </c>
      <c r="C4586" s="122" t="s">
        <v>2233</v>
      </c>
      <c r="D4586" s="122" t="s">
        <v>2134</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2033</v>
      </c>
      <c r="B4587" s="122">
        <v>1</v>
      </c>
      <c r="C4587" s="122" t="s">
        <v>2234</v>
      </c>
      <c r="D4587" s="122" t="s">
        <v>2086</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2033</v>
      </c>
      <c r="B4588" s="122">
        <v>1</v>
      </c>
      <c r="C4588" s="122" t="s">
        <v>2234</v>
      </c>
      <c r="D4588" s="122" t="s">
        <v>2087</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2033</v>
      </c>
      <c r="B4589" s="122">
        <v>1</v>
      </c>
      <c r="C4589" s="122" t="s">
        <v>2234</v>
      </c>
      <c r="D4589" s="122" t="s">
        <v>2088</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2033</v>
      </c>
      <c r="B4590" s="122">
        <v>1</v>
      </c>
      <c r="C4590" s="122" t="s">
        <v>2234</v>
      </c>
      <c r="D4590" s="122" t="s">
        <v>2141</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2033</v>
      </c>
      <c r="B4591" s="122">
        <v>1</v>
      </c>
      <c r="C4591" s="122" t="s">
        <v>2234</v>
      </c>
      <c r="D4591" s="122" t="s">
        <v>2089</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2033</v>
      </c>
      <c r="B4592" s="122">
        <v>1</v>
      </c>
      <c r="C4592" s="122" t="s">
        <v>2234</v>
      </c>
      <c r="D4592" s="122" t="s">
        <v>2090</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2033</v>
      </c>
      <c r="B4593" s="122">
        <v>1</v>
      </c>
      <c r="C4593" s="122" t="s">
        <v>2234</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2033</v>
      </c>
      <c r="B4594" s="122">
        <v>1</v>
      </c>
      <c r="C4594" s="122" t="s">
        <v>2234</v>
      </c>
      <c r="D4594" s="122" t="s">
        <v>2091</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2033</v>
      </c>
      <c r="B4595" s="122">
        <v>1</v>
      </c>
      <c r="C4595" s="122" t="s">
        <v>2234</v>
      </c>
      <c r="D4595" s="122" t="s">
        <v>2092</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2033</v>
      </c>
      <c r="B4596" s="122">
        <v>1</v>
      </c>
      <c r="C4596" s="122" t="s">
        <v>2234</v>
      </c>
      <c r="D4596" s="122" t="s">
        <v>2093</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2033</v>
      </c>
      <c r="B4597" s="122">
        <v>1</v>
      </c>
      <c r="C4597" s="122" t="s">
        <v>2234</v>
      </c>
      <c r="D4597" s="122" t="s">
        <v>2094</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2033</v>
      </c>
      <c r="B4598" s="122">
        <v>1</v>
      </c>
      <c r="C4598" s="122" t="s">
        <v>2234</v>
      </c>
      <c r="D4598" s="122" t="s">
        <v>2095</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2033</v>
      </c>
      <c r="B4599" s="122">
        <v>1</v>
      </c>
      <c r="C4599" s="122" t="s">
        <v>2234</v>
      </c>
      <c r="D4599" s="122" t="s">
        <v>2142</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2033</v>
      </c>
      <c r="B4600" s="122">
        <v>1</v>
      </c>
      <c r="C4600" s="122" t="s">
        <v>2234</v>
      </c>
      <c r="D4600" s="122" t="s">
        <v>2096</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2033</v>
      </c>
      <c r="B4601" s="122">
        <v>1</v>
      </c>
      <c r="C4601" s="122" t="s">
        <v>2234</v>
      </c>
      <c r="D4601" s="122" t="s">
        <v>2097</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2033</v>
      </c>
      <c r="B4602" s="122">
        <v>1</v>
      </c>
      <c r="C4602" s="122" t="s">
        <v>2234</v>
      </c>
      <c r="D4602" s="122" t="s">
        <v>2098</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2033</v>
      </c>
      <c r="B4603" s="122">
        <v>1</v>
      </c>
      <c r="C4603" s="122" t="s">
        <v>2234</v>
      </c>
      <c r="D4603" s="122" t="s">
        <v>2099</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2033</v>
      </c>
      <c r="B4604" s="122">
        <v>1</v>
      </c>
      <c r="C4604" s="122" t="s">
        <v>2234</v>
      </c>
      <c r="D4604" s="122" t="s">
        <v>2100</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2033</v>
      </c>
      <c r="B4605" s="122">
        <v>1</v>
      </c>
      <c r="C4605" s="122" t="s">
        <v>2234</v>
      </c>
      <c r="D4605" s="122" t="s">
        <v>2101</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2033</v>
      </c>
      <c r="B4606" s="122">
        <v>1</v>
      </c>
      <c r="C4606" s="122" t="s">
        <v>2234</v>
      </c>
      <c r="D4606" s="122" t="s">
        <v>2102</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2033</v>
      </c>
      <c r="B4607" s="122">
        <v>1</v>
      </c>
      <c r="C4607" s="122" t="s">
        <v>2234</v>
      </c>
      <c r="D4607" s="122" t="s">
        <v>2103</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2033</v>
      </c>
      <c r="B4608" s="122">
        <v>1</v>
      </c>
      <c r="C4608" s="122" t="s">
        <v>2234</v>
      </c>
      <c r="D4608" s="122" t="s">
        <v>2104</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2033</v>
      </c>
      <c r="B4609" s="122">
        <v>1</v>
      </c>
      <c r="C4609" s="122" t="s">
        <v>2234</v>
      </c>
      <c r="D4609" s="122" t="s">
        <v>2105</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2033</v>
      </c>
      <c r="B4610" s="122">
        <v>1</v>
      </c>
      <c r="C4610" s="122" t="s">
        <v>2234</v>
      </c>
      <c r="D4610" s="122" t="s">
        <v>2106</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2033</v>
      </c>
      <c r="B4611" s="122">
        <v>1</v>
      </c>
      <c r="C4611" s="122" t="s">
        <v>2234</v>
      </c>
      <c r="D4611" s="122" t="s">
        <v>2107</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2033</v>
      </c>
      <c r="B4612" s="122">
        <v>1</v>
      </c>
      <c r="C4612" s="122" t="s">
        <v>2234</v>
      </c>
      <c r="D4612" s="122" t="s">
        <v>2108</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2033</v>
      </c>
      <c r="B4613" s="122">
        <v>1</v>
      </c>
      <c r="C4613" s="122" t="s">
        <v>2234</v>
      </c>
      <c r="D4613" s="122" t="s">
        <v>2109</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2033</v>
      </c>
      <c r="B4614" s="122">
        <v>1</v>
      </c>
      <c r="C4614" s="122" t="s">
        <v>2234</v>
      </c>
      <c r="D4614" s="122" t="s">
        <v>2143</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2033</v>
      </c>
      <c r="B4615" s="122">
        <v>1</v>
      </c>
      <c r="C4615" s="122" t="s">
        <v>2234</v>
      </c>
      <c r="D4615" s="122" t="s">
        <v>2110</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2033</v>
      </c>
      <c r="B4616" s="122">
        <v>1</v>
      </c>
      <c r="C4616" s="122" t="s">
        <v>2234</v>
      </c>
      <c r="D4616" s="122" t="s">
        <v>2111</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2033</v>
      </c>
      <c r="B4617" s="122">
        <v>1</v>
      </c>
      <c r="C4617" s="122" t="s">
        <v>2234</v>
      </c>
      <c r="D4617" s="122" t="s">
        <v>2112</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2033</v>
      </c>
      <c r="B4618" s="122">
        <v>1</v>
      </c>
      <c r="C4618" s="122" t="s">
        <v>2234</v>
      </c>
      <c r="D4618" s="122" t="s">
        <v>2113</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2033</v>
      </c>
      <c r="B4619" s="122">
        <v>1</v>
      </c>
      <c r="C4619" s="122" t="s">
        <v>2234</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2033</v>
      </c>
      <c r="B4620" s="122">
        <v>1</v>
      </c>
      <c r="C4620" s="122" t="s">
        <v>2234</v>
      </c>
      <c r="D4620" s="122" t="s">
        <v>2114</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2033</v>
      </c>
      <c r="B4621" s="122">
        <v>1</v>
      </c>
      <c r="C4621" s="122" t="s">
        <v>2234</v>
      </c>
      <c r="D4621" s="122" t="s">
        <v>2115</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2033</v>
      </c>
      <c r="B4622" s="122">
        <v>1</v>
      </c>
      <c r="C4622" s="122" t="s">
        <v>2234</v>
      </c>
      <c r="D4622" s="122" t="s">
        <v>2116</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2033</v>
      </c>
      <c r="B4623" s="122">
        <v>1</v>
      </c>
      <c r="C4623" s="122" t="s">
        <v>2234</v>
      </c>
      <c r="D4623" s="122" t="s">
        <v>2117</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2033</v>
      </c>
      <c r="B4624" s="122">
        <v>1</v>
      </c>
      <c r="C4624" s="122" t="s">
        <v>2234</v>
      </c>
      <c r="D4624" s="122" t="s">
        <v>2118</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2033</v>
      </c>
      <c r="B4625" s="122">
        <v>1</v>
      </c>
      <c r="C4625" s="122" t="s">
        <v>2234</v>
      </c>
      <c r="D4625" s="122" t="s">
        <v>2119</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2033</v>
      </c>
      <c r="B4626" s="122">
        <v>1</v>
      </c>
      <c r="C4626" s="122" t="s">
        <v>2234</v>
      </c>
      <c r="D4626" s="122" t="s">
        <v>2120</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2033</v>
      </c>
      <c r="B4627" s="122">
        <v>1</v>
      </c>
      <c r="C4627" s="122" t="s">
        <v>2234</v>
      </c>
      <c r="D4627" s="122" t="s">
        <v>2121</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2033</v>
      </c>
      <c r="B4628" s="122">
        <v>1</v>
      </c>
      <c r="C4628" s="122" t="s">
        <v>2234</v>
      </c>
      <c r="D4628" s="122" t="s">
        <v>2122</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2033</v>
      </c>
      <c r="B4629" s="122">
        <v>1</v>
      </c>
      <c r="C4629" s="122" t="s">
        <v>2234</v>
      </c>
      <c r="D4629" s="122" t="s">
        <v>2144</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2033</v>
      </c>
      <c r="B4630" s="122">
        <v>1</v>
      </c>
      <c r="C4630" s="122" t="s">
        <v>2234</v>
      </c>
      <c r="D4630" s="122" t="s">
        <v>2123</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2033</v>
      </c>
      <c r="B4631" s="122">
        <v>1</v>
      </c>
      <c r="C4631" s="122" t="s">
        <v>2234</v>
      </c>
      <c r="D4631" s="122" t="s">
        <v>2124</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2033</v>
      </c>
      <c r="B4632" s="122">
        <v>1</v>
      </c>
      <c r="C4632" s="122" t="s">
        <v>2234</v>
      </c>
      <c r="D4632" s="122" t="s">
        <v>2125</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2033</v>
      </c>
      <c r="B4633" s="122">
        <v>1</v>
      </c>
      <c r="C4633" s="122" t="s">
        <v>2234</v>
      </c>
      <c r="D4633" s="122" t="s">
        <v>2126</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2033</v>
      </c>
      <c r="B4634" s="122">
        <v>1</v>
      </c>
      <c r="C4634" s="122" t="s">
        <v>2234</v>
      </c>
      <c r="D4634" s="122" t="s">
        <v>2127</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2033</v>
      </c>
      <c r="B4635" s="122">
        <v>1</v>
      </c>
      <c r="C4635" s="122" t="s">
        <v>2234</v>
      </c>
      <c r="D4635" s="122" t="s">
        <v>2128</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2033</v>
      </c>
      <c r="B4636" s="122">
        <v>1</v>
      </c>
      <c r="C4636" s="122" t="s">
        <v>2234</v>
      </c>
      <c r="D4636" s="122" t="s">
        <v>2129</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2033</v>
      </c>
      <c r="B4637" s="122">
        <v>1</v>
      </c>
      <c r="C4637" s="122" t="s">
        <v>2234</v>
      </c>
      <c r="D4637" s="122" t="s">
        <v>2146</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2033</v>
      </c>
      <c r="B4638" s="122">
        <v>1</v>
      </c>
      <c r="C4638" s="122" t="s">
        <v>2234</v>
      </c>
      <c r="D4638" s="122" t="s">
        <v>2130</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2033</v>
      </c>
      <c r="B4639" s="122">
        <v>1</v>
      </c>
      <c r="C4639" s="122" t="s">
        <v>2234</v>
      </c>
      <c r="D4639" s="122" t="s">
        <v>2131</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2033</v>
      </c>
      <c r="B4640" s="122">
        <v>1</v>
      </c>
      <c r="C4640" s="122" t="s">
        <v>2234</v>
      </c>
      <c r="D4640" s="122" t="s">
        <v>2132</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2033</v>
      </c>
      <c r="B4641" s="122">
        <v>1</v>
      </c>
      <c r="C4641" s="122" t="s">
        <v>2234</v>
      </c>
      <c r="D4641" s="122" t="s">
        <v>2133</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2033</v>
      </c>
      <c r="B4642" s="122">
        <v>1</v>
      </c>
      <c r="C4642" s="122" t="s">
        <v>2234</v>
      </c>
      <c r="D4642" s="122" t="s">
        <v>2134</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2033</v>
      </c>
      <c r="B4643" s="122">
        <v>1</v>
      </c>
      <c r="C4643" s="122" t="s">
        <v>2235</v>
      </c>
      <c r="D4643" s="122" t="s">
        <v>2086</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2033</v>
      </c>
      <c r="B4644" s="122">
        <v>1</v>
      </c>
      <c r="C4644" s="122" t="s">
        <v>2235</v>
      </c>
      <c r="D4644" s="122" t="s">
        <v>2087</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2033</v>
      </c>
      <c r="B4645" s="122">
        <v>1</v>
      </c>
      <c r="C4645" s="122" t="s">
        <v>2235</v>
      </c>
      <c r="D4645" s="122" t="s">
        <v>2088</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2033</v>
      </c>
      <c r="B4646" s="122">
        <v>1</v>
      </c>
      <c r="C4646" s="122" t="s">
        <v>2235</v>
      </c>
      <c r="D4646" s="122" t="s">
        <v>2141</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2033</v>
      </c>
      <c r="B4647" s="122">
        <v>1</v>
      </c>
      <c r="C4647" s="122" t="s">
        <v>2235</v>
      </c>
      <c r="D4647" s="122" t="s">
        <v>2089</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2033</v>
      </c>
      <c r="B4648" s="122">
        <v>1</v>
      </c>
      <c r="C4648" s="122" t="s">
        <v>2235</v>
      </c>
      <c r="D4648" s="122" t="s">
        <v>2090</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2033</v>
      </c>
      <c r="B4649" s="122">
        <v>1</v>
      </c>
      <c r="C4649" s="122" t="s">
        <v>2235</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2033</v>
      </c>
      <c r="B4650" s="122">
        <v>1</v>
      </c>
      <c r="C4650" s="122" t="s">
        <v>2235</v>
      </c>
      <c r="D4650" s="122" t="s">
        <v>2091</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2033</v>
      </c>
      <c r="B4651" s="122">
        <v>1</v>
      </c>
      <c r="C4651" s="122" t="s">
        <v>2235</v>
      </c>
      <c r="D4651" s="122" t="s">
        <v>2092</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2033</v>
      </c>
      <c r="B4652" s="122">
        <v>1</v>
      </c>
      <c r="C4652" s="122" t="s">
        <v>2235</v>
      </c>
      <c r="D4652" s="122" t="s">
        <v>2093</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2033</v>
      </c>
      <c r="B4653" s="122">
        <v>1</v>
      </c>
      <c r="C4653" s="122" t="s">
        <v>2235</v>
      </c>
      <c r="D4653" s="122" t="s">
        <v>2094</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2033</v>
      </c>
      <c r="B4654" s="122">
        <v>1</v>
      </c>
      <c r="C4654" s="122" t="s">
        <v>2235</v>
      </c>
      <c r="D4654" s="122" t="s">
        <v>2095</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2033</v>
      </c>
      <c r="B4655" s="122">
        <v>1</v>
      </c>
      <c r="C4655" s="122" t="s">
        <v>2235</v>
      </c>
      <c r="D4655" s="122" t="s">
        <v>2142</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2033</v>
      </c>
      <c r="B4656" s="122">
        <v>1</v>
      </c>
      <c r="C4656" s="122" t="s">
        <v>2235</v>
      </c>
      <c r="D4656" s="122" t="s">
        <v>2096</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2033</v>
      </c>
      <c r="B4657" s="122">
        <v>1</v>
      </c>
      <c r="C4657" s="122" t="s">
        <v>2235</v>
      </c>
      <c r="D4657" s="122" t="s">
        <v>2097</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2033</v>
      </c>
      <c r="B4658" s="122">
        <v>1</v>
      </c>
      <c r="C4658" s="122" t="s">
        <v>2235</v>
      </c>
      <c r="D4658" s="122" t="s">
        <v>2098</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2033</v>
      </c>
      <c r="B4659" s="122">
        <v>1</v>
      </c>
      <c r="C4659" s="122" t="s">
        <v>2235</v>
      </c>
      <c r="D4659" s="122" t="s">
        <v>2099</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2033</v>
      </c>
      <c r="B4660" s="122">
        <v>1</v>
      </c>
      <c r="C4660" s="122" t="s">
        <v>2235</v>
      </c>
      <c r="D4660" s="122" t="s">
        <v>2100</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2033</v>
      </c>
      <c r="B4661" s="122">
        <v>1</v>
      </c>
      <c r="C4661" s="122" t="s">
        <v>2235</v>
      </c>
      <c r="D4661" s="122" t="s">
        <v>2101</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2033</v>
      </c>
      <c r="B4662" s="122">
        <v>1</v>
      </c>
      <c r="C4662" s="122" t="s">
        <v>2235</v>
      </c>
      <c r="D4662" s="122" t="s">
        <v>2102</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2033</v>
      </c>
      <c r="B4663" s="122">
        <v>1</v>
      </c>
      <c r="C4663" s="122" t="s">
        <v>2235</v>
      </c>
      <c r="D4663" s="122" t="s">
        <v>2103</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2033</v>
      </c>
      <c r="B4664" s="122">
        <v>1</v>
      </c>
      <c r="C4664" s="122" t="s">
        <v>2235</v>
      </c>
      <c r="D4664" s="122" t="s">
        <v>2104</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2033</v>
      </c>
      <c r="B4665" s="122">
        <v>1</v>
      </c>
      <c r="C4665" s="122" t="s">
        <v>2235</v>
      </c>
      <c r="D4665" s="122" t="s">
        <v>2105</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2033</v>
      </c>
      <c r="B4666" s="122">
        <v>1</v>
      </c>
      <c r="C4666" s="122" t="s">
        <v>2235</v>
      </c>
      <c r="D4666" s="122" t="s">
        <v>2106</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2033</v>
      </c>
      <c r="B4667" s="122">
        <v>1</v>
      </c>
      <c r="C4667" s="122" t="s">
        <v>2235</v>
      </c>
      <c r="D4667" s="122" t="s">
        <v>2107</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2033</v>
      </c>
      <c r="B4668" s="122">
        <v>1</v>
      </c>
      <c r="C4668" s="122" t="s">
        <v>2235</v>
      </c>
      <c r="D4668" s="122" t="s">
        <v>2108</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2033</v>
      </c>
      <c r="B4669" s="122">
        <v>1</v>
      </c>
      <c r="C4669" s="122" t="s">
        <v>2235</v>
      </c>
      <c r="D4669" s="122" t="s">
        <v>2109</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2033</v>
      </c>
      <c r="B4670" s="122">
        <v>1</v>
      </c>
      <c r="C4670" s="122" t="s">
        <v>2235</v>
      </c>
      <c r="D4670" s="122" t="s">
        <v>2143</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2033</v>
      </c>
      <c r="B4671" s="122">
        <v>1</v>
      </c>
      <c r="C4671" s="122" t="s">
        <v>2235</v>
      </c>
      <c r="D4671" s="122" t="s">
        <v>2110</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2033</v>
      </c>
      <c r="B4672" s="122">
        <v>1</v>
      </c>
      <c r="C4672" s="122" t="s">
        <v>2235</v>
      </c>
      <c r="D4672" s="122" t="s">
        <v>2111</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2033</v>
      </c>
      <c r="B4673" s="122">
        <v>1</v>
      </c>
      <c r="C4673" s="122" t="s">
        <v>2235</v>
      </c>
      <c r="D4673" s="122" t="s">
        <v>2112</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2033</v>
      </c>
      <c r="B4674" s="122">
        <v>1</v>
      </c>
      <c r="C4674" s="122" t="s">
        <v>2235</v>
      </c>
      <c r="D4674" s="122" t="s">
        <v>2113</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2033</v>
      </c>
      <c r="B4675" s="122">
        <v>1</v>
      </c>
      <c r="C4675" s="122" t="s">
        <v>2235</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2033</v>
      </c>
      <c r="B4676" s="122">
        <v>1</v>
      </c>
      <c r="C4676" s="122" t="s">
        <v>2235</v>
      </c>
      <c r="D4676" s="122" t="s">
        <v>2114</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2033</v>
      </c>
      <c r="B4677" s="122">
        <v>1</v>
      </c>
      <c r="C4677" s="122" t="s">
        <v>2235</v>
      </c>
      <c r="D4677" s="122" t="s">
        <v>2115</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2033</v>
      </c>
      <c r="B4678" s="122">
        <v>1</v>
      </c>
      <c r="C4678" s="122" t="s">
        <v>2235</v>
      </c>
      <c r="D4678" s="122" t="s">
        <v>2116</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2033</v>
      </c>
      <c r="B4679" s="122">
        <v>1</v>
      </c>
      <c r="C4679" s="122" t="s">
        <v>2235</v>
      </c>
      <c r="D4679" s="122" t="s">
        <v>2117</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2033</v>
      </c>
      <c r="B4680" s="122">
        <v>1</v>
      </c>
      <c r="C4680" s="122" t="s">
        <v>2235</v>
      </c>
      <c r="D4680" s="122" t="s">
        <v>2118</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2033</v>
      </c>
      <c r="B4681" s="122">
        <v>1</v>
      </c>
      <c r="C4681" s="122" t="s">
        <v>2235</v>
      </c>
      <c r="D4681" s="122" t="s">
        <v>2119</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2033</v>
      </c>
      <c r="B4682" s="122">
        <v>1</v>
      </c>
      <c r="C4682" s="122" t="s">
        <v>2235</v>
      </c>
      <c r="D4682" s="122" t="s">
        <v>2120</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2033</v>
      </c>
      <c r="B4683" s="122">
        <v>1</v>
      </c>
      <c r="C4683" s="122" t="s">
        <v>2235</v>
      </c>
      <c r="D4683" s="122" t="s">
        <v>2121</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2033</v>
      </c>
      <c r="B4684" s="122">
        <v>1</v>
      </c>
      <c r="C4684" s="122" t="s">
        <v>2235</v>
      </c>
      <c r="D4684" s="122" t="s">
        <v>2122</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2033</v>
      </c>
      <c r="B4685" s="122">
        <v>1</v>
      </c>
      <c r="C4685" s="122" t="s">
        <v>2235</v>
      </c>
      <c r="D4685" s="122" t="s">
        <v>2144</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2033</v>
      </c>
      <c r="B4686" s="122">
        <v>1</v>
      </c>
      <c r="C4686" s="122" t="s">
        <v>2235</v>
      </c>
      <c r="D4686" s="122" t="s">
        <v>2123</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2033</v>
      </c>
      <c r="B4687" s="122">
        <v>1</v>
      </c>
      <c r="C4687" s="122" t="s">
        <v>2235</v>
      </c>
      <c r="D4687" s="122" t="s">
        <v>2124</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2033</v>
      </c>
      <c r="B4688" s="122">
        <v>1</v>
      </c>
      <c r="C4688" s="122" t="s">
        <v>2235</v>
      </c>
      <c r="D4688" s="122" t="s">
        <v>2125</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2033</v>
      </c>
      <c r="B4689" s="122">
        <v>1</v>
      </c>
      <c r="C4689" s="122" t="s">
        <v>2235</v>
      </c>
      <c r="D4689" s="122" t="s">
        <v>2126</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2033</v>
      </c>
      <c r="B4690" s="122">
        <v>1</v>
      </c>
      <c r="C4690" s="122" t="s">
        <v>2235</v>
      </c>
      <c r="D4690" s="122" t="s">
        <v>2127</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2033</v>
      </c>
      <c r="B4691" s="122">
        <v>1</v>
      </c>
      <c r="C4691" s="122" t="s">
        <v>2235</v>
      </c>
      <c r="D4691" s="122" t="s">
        <v>2128</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2033</v>
      </c>
      <c r="B4692" s="122">
        <v>1</v>
      </c>
      <c r="C4692" s="122" t="s">
        <v>2235</v>
      </c>
      <c r="D4692" s="122" t="s">
        <v>2129</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2033</v>
      </c>
      <c r="B4693" s="122">
        <v>1</v>
      </c>
      <c r="C4693" s="122" t="s">
        <v>2235</v>
      </c>
      <c r="D4693" s="122" t="s">
        <v>2146</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2033</v>
      </c>
      <c r="B4694" s="122">
        <v>1</v>
      </c>
      <c r="C4694" s="122" t="s">
        <v>2235</v>
      </c>
      <c r="D4694" s="122" t="s">
        <v>2130</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2033</v>
      </c>
      <c r="B4695" s="122">
        <v>1</v>
      </c>
      <c r="C4695" s="122" t="s">
        <v>2235</v>
      </c>
      <c r="D4695" s="122" t="s">
        <v>2131</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2033</v>
      </c>
      <c r="B4696" s="122">
        <v>1</v>
      </c>
      <c r="C4696" s="122" t="s">
        <v>2235</v>
      </c>
      <c r="D4696" s="122" t="s">
        <v>2132</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2033</v>
      </c>
      <c r="B4697" s="122">
        <v>1</v>
      </c>
      <c r="C4697" s="122" t="s">
        <v>2235</v>
      </c>
      <c r="D4697" s="122" t="s">
        <v>2133</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2033</v>
      </c>
      <c r="B4698" s="122">
        <v>1</v>
      </c>
      <c r="C4698" s="122" t="s">
        <v>2235</v>
      </c>
      <c r="D4698" s="122" t="s">
        <v>2134</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2033</v>
      </c>
      <c r="B4699" s="122">
        <v>1</v>
      </c>
      <c r="C4699" s="122" t="s">
        <v>2236</v>
      </c>
      <c r="D4699" s="122" t="s">
        <v>2086</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2033</v>
      </c>
      <c r="B4700" s="122">
        <v>1</v>
      </c>
      <c r="C4700" s="122" t="s">
        <v>2236</v>
      </c>
      <c r="D4700" s="122" t="s">
        <v>2087</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2033</v>
      </c>
      <c r="B4701" s="122">
        <v>1</v>
      </c>
      <c r="C4701" s="122" t="s">
        <v>2236</v>
      </c>
      <c r="D4701" s="122" t="s">
        <v>2088</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2033</v>
      </c>
      <c r="B4702" s="122">
        <v>1</v>
      </c>
      <c r="C4702" s="122" t="s">
        <v>2236</v>
      </c>
      <c r="D4702" s="122" t="s">
        <v>2141</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2033</v>
      </c>
      <c r="B4703" s="122">
        <v>1</v>
      </c>
      <c r="C4703" s="122" t="s">
        <v>2236</v>
      </c>
      <c r="D4703" s="122" t="s">
        <v>2089</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2033</v>
      </c>
      <c r="B4704" s="122">
        <v>1</v>
      </c>
      <c r="C4704" s="122" t="s">
        <v>2236</v>
      </c>
      <c r="D4704" s="122" t="s">
        <v>2090</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2033</v>
      </c>
      <c r="B4705" s="122">
        <v>1</v>
      </c>
      <c r="C4705" s="122" t="s">
        <v>2236</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2033</v>
      </c>
      <c r="B4706" s="122">
        <v>1</v>
      </c>
      <c r="C4706" s="122" t="s">
        <v>2236</v>
      </c>
      <c r="D4706" s="122" t="s">
        <v>2091</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2033</v>
      </c>
      <c r="B4707" s="122">
        <v>1</v>
      </c>
      <c r="C4707" s="122" t="s">
        <v>2236</v>
      </c>
      <c r="D4707" s="122" t="s">
        <v>2092</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2033</v>
      </c>
      <c r="B4708" s="122">
        <v>1</v>
      </c>
      <c r="C4708" s="122" t="s">
        <v>2236</v>
      </c>
      <c r="D4708" s="122" t="s">
        <v>2093</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2033</v>
      </c>
      <c r="B4709" s="122">
        <v>1</v>
      </c>
      <c r="C4709" s="122" t="s">
        <v>2236</v>
      </c>
      <c r="D4709" s="122" t="s">
        <v>2094</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2033</v>
      </c>
      <c r="B4710" s="122">
        <v>1</v>
      </c>
      <c r="C4710" s="122" t="s">
        <v>2236</v>
      </c>
      <c r="D4710" s="122" t="s">
        <v>2095</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2033</v>
      </c>
      <c r="B4711" s="122">
        <v>1</v>
      </c>
      <c r="C4711" s="122" t="s">
        <v>2236</v>
      </c>
      <c r="D4711" s="122" t="s">
        <v>2142</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2033</v>
      </c>
      <c r="B4712" s="122">
        <v>1</v>
      </c>
      <c r="C4712" s="122" t="s">
        <v>2236</v>
      </c>
      <c r="D4712" s="122" t="s">
        <v>2096</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2033</v>
      </c>
      <c r="B4713" s="122">
        <v>1</v>
      </c>
      <c r="C4713" s="122" t="s">
        <v>2236</v>
      </c>
      <c r="D4713" s="122" t="s">
        <v>2097</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2033</v>
      </c>
      <c r="B4714" s="122">
        <v>1</v>
      </c>
      <c r="C4714" s="122" t="s">
        <v>2236</v>
      </c>
      <c r="D4714" s="122" t="s">
        <v>2098</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2033</v>
      </c>
      <c r="B4715" s="122">
        <v>1</v>
      </c>
      <c r="C4715" s="122" t="s">
        <v>2236</v>
      </c>
      <c r="D4715" s="122" t="s">
        <v>2099</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2033</v>
      </c>
      <c r="B4716" s="122">
        <v>1</v>
      </c>
      <c r="C4716" s="122" t="s">
        <v>2236</v>
      </c>
      <c r="D4716" s="122" t="s">
        <v>2100</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2033</v>
      </c>
      <c r="B4717" s="122">
        <v>1</v>
      </c>
      <c r="C4717" s="122" t="s">
        <v>2236</v>
      </c>
      <c r="D4717" s="122" t="s">
        <v>2101</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2033</v>
      </c>
      <c r="B4718" s="122">
        <v>1</v>
      </c>
      <c r="C4718" s="122" t="s">
        <v>2236</v>
      </c>
      <c r="D4718" s="122" t="s">
        <v>2102</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2033</v>
      </c>
      <c r="B4719" s="122">
        <v>1</v>
      </c>
      <c r="C4719" s="122" t="s">
        <v>2236</v>
      </c>
      <c r="D4719" s="122" t="s">
        <v>2103</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2033</v>
      </c>
      <c r="B4720" s="122">
        <v>1</v>
      </c>
      <c r="C4720" s="122" t="s">
        <v>2236</v>
      </c>
      <c r="D4720" s="122" t="s">
        <v>2104</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2033</v>
      </c>
      <c r="B4721" s="122">
        <v>1</v>
      </c>
      <c r="C4721" s="122" t="s">
        <v>2236</v>
      </c>
      <c r="D4721" s="122" t="s">
        <v>2105</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2033</v>
      </c>
      <c r="B4722" s="122">
        <v>1</v>
      </c>
      <c r="C4722" s="122" t="s">
        <v>2236</v>
      </c>
      <c r="D4722" s="122" t="s">
        <v>2106</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2033</v>
      </c>
      <c r="B4723" s="122">
        <v>1</v>
      </c>
      <c r="C4723" s="122" t="s">
        <v>2236</v>
      </c>
      <c r="D4723" s="122" t="s">
        <v>2107</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2033</v>
      </c>
      <c r="B4724" s="122">
        <v>1</v>
      </c>
      <c r="C4724" s="122" t="s">
        <v>2236</v>
      </c>
      <c r="D4724" s="122" t="s">
        <v>2108</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2033</v>
      </c>
      <c r="B4725" s="122">
        <v>1</v>
      </c>
      <c r="C4725" s="122" t="s">
        <v>2236</v>
      </c>
      <c r="D4725" s="122" t="s">
        <v>2109</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2033</v>
      </c>
      <c r="B4726" s="122">
        <v>1</v>
      </c>
      <c r="C4726" s="122" t="s">
        <v>2236</v>
      </c>
      <c r="D4726" s="122" t="s">
        <v>2143</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2033</v>
      </c>
      <c r="B4727" s="122">
        <v>1</v>
      </c>
      <c r="C4727" s="122" t="s">
        <v>2236</v>
      </c>
      <c r="D4727" s="122" t="s">
        <v>2110</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2033</v>
      </c>
      <c r="B4728" s="122">
        <v>1</v>
      </c>
      <c r="C4728" s="122" t="s">
        <v>2236</v>
      </c>
      <c r="D4728" s="122" t="s">
        <v>2111</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2033</v>
      </c>
      <c r="B4729" s="122">
        <v>1</v>
      </c>
      <c r="C4729" s="122" t="s">
        <v>2236</v>
      </c>
      <c r="D4729" s="122" t="s">
        <v>2112</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2033</v>
      </c>
      <c r="B4730" s="122">
        <v>1</v>
      </c>
      <c r="C4730" s="122" t="s">
        <v>2236</v>
      </c>
      <c r="D4730" s="122" t="s">
        <v>2113</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2033</v>
      </c>
      <c r="B4731" s="122">
        <v>1</v>
      </c>
      <c r="C4731" s="122" t="s">
        <v>2236</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2033</v>
      </c>
      <c r="B4732" s="122">
        <v>1</v>
      </c>
      <c r="C4732" s="122" t="s">
        <v>2236</v>
      </c>
      <c r="D4732" s="122" t="s">
        <v>2114</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2033</v>
      </c>
      <c r="B4733" s="122">
        <v>1</v>
      </c>
      <c r="C4733" s="122" t="s">
        <v>2236</v>
      </c>
      <c r="D4733" s="122" t="s">
        <v>2115</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2033</v>
      </c>
      <c r="B4734" s="122">
        <v>1</v>
      </c>
      <c r="C4734" s="122" t="s">
        <v>2236</v>
      </c>
      <c r="D4734" s="122" t="s">
        <v>2116</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2033</v>
      </c>
      <c r="B4735" s="122">
        <v>1</v>
      </c>
      <c r="C4735" s="122" t="s">
        <v>2236</v>
      </c>
      <c r="D4735" s="122" t="s">
        <v>2117</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2033</v>
      </c>
      <c r="B4736" s="122">
        <v>1</v>
      </c>
      <c r="C4736" s="122" t="s">
        <v>2236</v>
      </c>
      <c r="D4736" s="122" t="s">
        <v>2118</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2033</v>
      </c>
      <c r="B4737" s="122">
        <v>1</v>
      </c>
      <c r="C4737" s="122" t="s">
        <v>2236</v>
      </c>
      <c r="D4737" s="122" t="s">
        <v>2119</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2033</v>
      </c>
      <c r="B4738" s="122">
        <v>1</v>
      </c>
      <c r="C4738" s="122" t="s">
        <v>2236</v>
      </c>
      <c r="D4738" s="122" t="s">
        <v>2120</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2033</v>
      </c>
      <c r="B4739" s="122">
        <v>1</v>
      </c>
      <c r="C4739" s="122" t="s">
        <v>2236</v>
      </c>
      <c r="D4739" s="122" t="s">
        <v>2121</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2033</v>
      </c>
      <c r="B4740" s="122">
        <v>1</v>
      </c>
      <c r="C4740" s="122" t="s">
        <v>2236</v>
      </c>
      <c r="D4740" s="122" t="s">
        <v>2122</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2033</v>
      </c>
      <c r="B4741" s="122">
        <v>1</v>
      </c>
      <c r="C4741" s="122" t="s">
        <v>2236</v>
      </c>
      <c r="D4741" s="122" t="s">
        <v>2144</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2033</v>
      </c>
      <c r="B4742" s="122">
        <v>1</v>
      </c>
      <c r="C4742" s="122" t="s">
        <v>2236</v>
      </c>
      <c r="D4742" s="122" t="s">
        <v>2123</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2033</v>
      </c>
      <c r="B4743" s="122">
        <v>1</v>
      </c>
      <c r="C4743" s="122" t="s">
        <v>2236</v>
      </c>
      <c r="D4743" s="122" t="s">
        <v>2124</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2033</v>
      </c>
      <c r="B4744" s="122">
        <v>1</v>
      </c>
      <c r="C4744" s="122" t="s">
        <v>2236</v>
      </c>
      <c r="D4744" s="122" t="s">
        <v>2125</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2033</v>
      </c>
      <c r="B4745" s="122">
        <v>1</v>
      </c>
      <c r="C4745" s="122" t="s">
        <v>2236</v>
      </c>
      <c r="D4745" s="122" t="s">
        <v>2126</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2033</v>
      </c>
      <c r="B4746" s="122">
        <v>1</v>
      </c>
      <c r="C4746" s="122" t="s">
        <v>2236</v>
      </c>
      <c r="D4746" s="122" t="s">
        <v>2127</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2033</v>
      </c>
      <c r="B4747" s="122">
        <v>1</v>
      </c>
      <c r="C4747" s="122" t="s">
        <v>2236</v>
      </c>
      <c r="D4747" s="122" t="s">
        <v>2128</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2033</v>
      </c>
      <c r="B4748" s="122">
        <v>1</v>
      </c>
      <c r="C4748" s="122" t="s">
        <v>2236</v>
      </c>
      <c r="D4748" s="122" t="s">
        <v>2129</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2033</v>
      </c>
      <c r="B4749" s="122">
        <v>1</v>
      </c>
      <c r="C4749" s="122" t="s">
        <v>2236</v>
      </c>
      <c r="D4749" s="122" t="s">
        <v>2146</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2033</v>
      </c>
      <c r="B4750" s="122">
        <v>1</v>
      </c>
      <c r="C4750" s="122" t="s">
        <v>2236</v>
      </c>
      <c r="D4750" s="122" t="s">
        <v>2130</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2033</v>
      </c>
      <c r="B4751" s="122">
        <v>1</v>
      </c>
      <c r="C4751" s="122" t="s">
        <v>2236</v>
      </c>
      <c r="D4751" s="122" t="s">
        <v>2131</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2033</v>
      </c>
      <c r="B4752" s="122">
        <v>1</v>
      </c>
      <c r="C4752" s="122" t="s">
        <v>2236</v>
      </c>
      <c r="D4752" s="122" t="s">
        <v>2132</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2033</v>
      </c>
      <c r="B4753" s="122">
        <v>1</v>
      </c>
      <c r="C4753" s="122" t="s">
        <v>2236</v>
      </c>
      <c r="D4753" s="122" t="s">
        <v>2133</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2033</v>
      </c>
      <c r="B4754" s="122">
        <v>1</v>
      </c>
      <c r="C4754" s="122" t="s">
        <v>2236</v>
      </c>
      <c r="D4754" s="122" t="s">
        <v>2134</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2033</v>
      </c>
      <c r="B4755" s="122">
        <v>1</v>
      </c>
      <c r="C4755" s="122" t="s">
        <v>2237</v>
      </c>
      <c r="D4755" s="122" t="s">
        <v>2086</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2033</v>
      </c>
      <c r="B4756" s="122">
        <v>1</v>
      </c>
      <c r="C4756" s="122" t="s">
        <v>2237</v>
      </c>
      <c r="D4756" s="122" t="s">
        <v>2087</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2033</v>
      </c>
      <c r="B4757" s="122">
        <v>1</v>
      </c>
      <c r="C4757" s="122" t="s">
        <v>2237</v>
      </c>
      <c r="D4757" s="122" t="s">
        <v>2088</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2033</v>
      </c>
      <c r="B4758" s="122">
        <v>1</v>
      </c>
      <c r="C4758" s="122" t="s">
        <v>2237</v>
      </c>
      <c r="D4758" s="122" t="s">
        <v>2141</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2033</v>
      </c>
      <c r="B4759" s="122">
        <v>1</v>
      </c>
      <c r="C4759" s="122" t="s">
        <v>2237</v>
      </c>
      <c r="D4759" s="122" t="s">
        <v>2089</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2033</v>
      </c>
      <c r="B4760" s="122">
        <v>1</v>
      </c>
      <c r="C4760" s="122" t="s">
        <v>2237</v>
      </c>
      <c r="D4760" s="122" t="s">
        <v>2090</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2033</v>
      </c>
      <c r="B4761" s="122">
        <v>1</v>
      </c>
      <c r="C4761" s="122" t="s">
        <v>2237</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2033</v>
      </c>
      <c r="B4762" s="122">
        <v>1</v>
      </c>
      <c r="C4762" s="122" t="s">
        <v>2237</v>
      </c>
      <c r="D4762" s="122" t="s">
        <v>2091</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2033</v>
      </c>
      <c r="B4763" s="122">
        <v>1</v>
      </c>
      <c r="C4763" s="122" t="s">
        <v>2237</v>
      </c>
      <c r="D4763" s="122" t="s">
        <v>2092</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2033</v>
      </c>
      <c r="B4764" s="122">
        <v>1</v>
      </c>
      <c r="C4764" s="122" t="s">
        <v>2237</v>
      </c>
      <c r="D4764" s="122" t="s">
        <v>2093</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2033</v>
      </c>
      <c r="B4765" s="122">
        <v>1</v>
      </c>
      <c r="C4765" s="122" t="s">
        <v>2237</v>
      </c>
      <c r="D4765" s="122" t="s">
        <v>2094</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2033</v>
      </c>
      <c r="B4766" s="122">
        <v>1</v>
      </c>
      <c r="C4766" s="122" t="s">
        <v>2237</v>
      </c>
      <c r="D4766" s="122" t="s">
        <v>2095</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2033</v>
      </c>
      <c r="B4767" s="122">
        <v>1</v>
      </c>
      <c r="C4767" s="122" t="s">
        <v>2237</v>
      </c>
      <c r="D4767" s="122" t="s">
        <v>2142</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2033</v>
      </c>
      <c r="B4768" s="122">
        <v>1</v>
      </c>
      <c r="C4768" s="122" t="s">
        <v>2237</v>
      </c>
      <c r="D4768" s="122" t="s">
        <v>2096</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2033</v>
      </c>
      <c r="B4769" s="122">
        <v>1</v>
      </c>
      <c r="C4769" s="122" t="s">
        <v>2237</v>
      </c>
      <c r="D4769" s="122" t="s">
        <v>2097</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2033</v>
      </c>
      <c r="B4770" s="122">
        <v>1</v>
      </c>
      <c r="C4770" s="122" t="s">
        <v>2237</v>
      </c>
      <c r="D4770" s="122" t="s">
        <v>2098</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2033</v>
      </c>
      <c r="B4771" s="122">
        <v>1</v>
      </c>
      <c r="C4771" s="122" t="s">
        <v>2237</v>
      </c>
      <c r="D4771" s="122" t="s">
        <v>2099</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2033</v>
      </c>
      <c r="B4772" s="122">
        <v>1</v>
      </c>
      <c r="C4772" s="122" t="s">
        <v>2237</v>
      </c>
      <c r="D4772" s="122" t="s">
        <v>2100</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2033</v>
      </c>
      <c r="B4773" s="122">
        <v>1</v>
      </c>
      <c r="C4773" s="122" t="s">
        <v>2237</v>
      </c>
      <c r="D4773" s="122" t="s">
        <v>2101</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2033</v>
      </c>
      <c r="B4774" s="122">
        <v>1</v>
      </c>
      <c r="C4774" s="122" t="s">
        <v>2237</v>
      </c>
      <c r="D4774" s="122" t="s">
        <v>2102</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2033</v>
      </c>
      <c r="B4775" s="122">
        <v>1</v>
      </c>
      <c r="C4775" s="122" t="s">
        <v>2237</v>
      </c>
      <c r="D4775" s="122" t="s">
        <v>2103</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2033</v>
      </c>
      <c r="B4776" s="122">
        <v>1</v>
      </c>
      <c r="C4776" s="122" t="s">
        <v>2237</v>
      </c>
      <c r="D4776" s="122" t="s">
        <v>2104</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2033</v>
      </c>
      <c r="B4777" s="122">
        <v>1</v>
      </c>
      <c r="C4777" s="122" t="s">
        <v>2237</v>
      </c>
      <c r="D4777" s="122" t="s">
        <v>2105</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2033</v>
      </c>
      <c r="B4778" s="122">
        <v>1</v>
      </c>
      <c r="C4778" s="122" t="s">
        <v>2237</v>
      </c>
      <c r="D4778" s="122" t="s">
        <v>2106</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2033</v>
      </c>
      <c r="B4779" s="122">
        <v>1</v>
      </c>
      <c r="C4779" s="122" t="s">
        <v>2237</v>
      </c>
      <c r="D4779" s="122" t="s">
        <v>2107</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2033</v>
      </c>
      <c r="B4780" s="122">
        <v>1</v>
      </c>
      <c r="C4780" s="122" t="s">
        <v>2237</v>
      </c>
      <c r="D4780" s="122" t="s">
        <v>2108</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2033</v>
      </c>
      <c r="B4781" s="122">
        <v>1</v>
      </c>
      <c r="C4781" s="122" t="s">
        <v>2237</v>
      </c>
      <c r="D4781" s="122" t="s">
        <v>2109</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2033</v>
      </c>
      <c r="B4782" s="122">
        <v>1</v>
      </c>
      <c r="C4782" s="122" t="s">
        <v>2237</v>
      </c>
      <c r="D4782" s="122" t="s">
        <v>2143</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2033</v>
      </c>
      <c r="B4783" s="122">
        <v>1</v>
      </c>
      <c r="C4783" s="122" t="s">
        <v>2237</v>
      </c>
      <c r="D4783" s="122" t="s">
        <v>2110</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2033</v>
      </c>
      <c r="B4784" s="122">
        <v>1</v>
      </c>
      <c r="C4784" s="122" t="s">
        <v>2237</v>
      </c>
      <c r="D4784" s="122" t="s">
        <v>2111</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2033</v>
      </c>
      <c r="B4785" s="122">
        <v>1</v>
      </c>
      <c r="C4785" s="122" t="s">
        <v>2237</v>
      </c>
      <c r="D4785" s="122" t="s">
        <v>2112</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2033</v>
      </c>
      <c r="B4786" s="122">
        <v>1</v>
      </c>
      <c r="C4786" s="122" t="s">
        <v>2237</v>
      </c>
      <c r="D4786" s="122" t="s">
        <v>2113</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2033</v>
      </c>
      <c r="B4787" s="122">
        <v>1</v>
      </c>
      <c r="C4787" s="122" t="s">
        <v>2237</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2033</v>
      </c>
      <c r="B4788" s="122">
        <v>1</v>
      </c>
      <c r="C4788" s="122" t="s">
        <v>2237</v>
      </c>
      <c r="D4788" s="122" t="s">
        <v>2114</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2033</v>
      </c>
      <c r="B4789" s="122">
        <v>1</v>
      </c>
      <c r="C4789" s="122" t="s">
        <v>2237</v>
      </c>
      <c r="D4789" s="122" t="s">
        <v>2115</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2033</v>
      </c>
      <c r="B4790" s="122">
        <v>1</v>
      </c>
      <c r="C4790" s="122" t="s">
        <v>2237</v>
      </c>
      <c r="D4790" s="122" t="s">
        <v>2116</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2033</v>
      </c>
      <c r="B4791" s="122">
        <v>1</v>
      </c>
      <c r="C4791" s="122" t="s">
        <v>2237</v>
      </c>
      <c r="D4791" s="122" t="s">
        <v>2117</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2033</v>
      </c>
      <c r="B4792" s="122">
        <v>1</v>
      </c>
      <c r="C4792" s="122" t="s">
        <v>2237</v>
      </c>
      <c r="D4792" s="122" t="s">
        <v>2118</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2033</v>
      </c>
      <c r="B4793" s="122">
        <v>1</v>
      </c>
      <c r="C4793" s="122" t="s">
        <v>2237</v>
      </c>
      <c r="D4793" s="122" t="s">
        <v>2119</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2033</v>
      </c>
      <c r="B4794" s="122">
        <v>1</v>
      </c>
      <c r="C4794" s="122" t="s">
        <v>2237</v>
      </c>
      <c r="D4794" s="122" t="s">
        <v>2120</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2033</v>
      </c>
      <c r="B4795" s="122">
        <v>1</v>
      </c>
      <c r="C4795" s="122" t="s">
        <v>2237</v>
      </c>
      <c r="D4795" s="122" t="s">
        <v>2121</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2033</v>
      </c>
      <c r="B4796" s="122">
        <v>1</v>
      </c>
      <c r="C4796" s="122" t="s">
        <v>2237</v>
      </c>
      <c r="D4796" s="122" t="s">
        <v>2122</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2033</v>
      </c>
      <c r="B4797" s="122">
        <v>1</v>
      </c>
      <c r="C4797" s="122" t="s">
        <v>2237</v>
      </c>
      <c r="D4797" s="122" t="s">
        <v>2144</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2033</v>
      </c>
      <c r="B4798" s="122">
        <v>1</v>
      </c>
      <c r="C4798" s="122" t="s">
        <v>2237</v>
      </c>
      <c r="D4798" s="122" t="s">
        <v>2123</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2033</v>
      </c>
      <c r="B4799" s="122">
        <v>1</v>
      </c>
      <c r="C4799" s="122" t="s">
        <v>2237</v>
      </c>
      <c r="D4799" s="122" t="s">
        <v>2124</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2033</v>
      </c>
      <c r="B4800" s="122">
        <v>1</v>
      </c>
      <c r="C4800" s="122" t="s">
        <v>2237</v>
      </c>
      <c r="D4800" s="122" t="s">
        <v>2125</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2033</v>
      </c>
      <c r="B4801" s="122">
        <v>1</v>
      </c>
      <c r="C4801" s="122" t="s">
        <v>2237</v>
      </c>
      <c r="D4801" s="122" t="s">
        <v>2126</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2033</v>
      </c>
      <c r="B4802" s="122">
        <v>1</v>
      </c>
      <c r="C4802" s="122" t="s">
        <v>2237</v>
      </c>
      <c r="D4802" s="122" t="s">
        <v>2127</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2033</v>
      </c>
      <c r="B4803" s="122">
        <v>1</v>
      </c>
      <c r="C4803" s="122" t="s">
        <v>2237</v>
      </c>
      <c r="D4803" s="122" t="s">
        <v>2128</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2033</v>
      </c>
      <c r="B4804" s="122">
        <v>1</v>
      </c>
      <c r="C4804" s="122" t="s">
        <v>2237</v>
      </c>
      <c r="D4804" s="122" t="s">
        <v>2129</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2033</v>
      </c>
      <c r="B4805" s="122">
        <v>1</v>
      </c>
      <c r="C4805" s="122" t="s">
        <v>2237</v>
      </c>
      <c r="D4805" s="122" t="s">
        <v>2146</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2033</v>
      </c>
      <c r="B4806" s="122">
        <v>1</v>
      </c>
      <c r="C4806" s="122" t="s">
        <v>2237</v>
      </c>
      <c r="D4806" s="122" t="s">
        <v>2130</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2033</v>
      </c>
      <c r="B4807" s="122">
        <v>1</v>
      </c>
      <c r="C4807" s="122" t="s">
        <v>2237</v>
      </c>
      <c r="D4807" s="122" t="s">
        <v>2131</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2033</v>
      </c>
      <c r="B4808" s="122">
        <v>1</v>
      </c>
      <c r="C4808" s="122" t="s">
        <v>2237</v>
      </c>
      <c r="D4808" s="122" t="s">
        <v>2132</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2033</v>
      </c>
      <c r="B4809" s="122">
        <v>1</v>
      </c>
      <c r="C4809" s="122" t="s">
        <v>2237</v>
      </c>
      <c r="D4809" s="122" t="s">
        <v>2133</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2033</v>
      </c>
      <c r="B4810" s="122">
        <v>1</v>
      </c>
      <c r="C4810" s="122" t="s">
        <v>2237</v>
      </c>
      <c r="D4810" s="122" t="s">
        <v>2134</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2033</v>
      </c>
      <c r="B4811" s="122">
        <v>1</v>
      </c>
      <c r="C4811" s="122" t="s">
        <v>2238</v>
      </c>
      <c r="D4811" s="122" t="s">
        <v>2086</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2033</v>
      </c>
      <c r="B4812" s="122">
        <v>1</v>
      </c>
      <c r="C4812" s="122" t="s">
        <v>2238</v>
      </c>
      <c r="D4812" s="122" t="s">
        <v>2087</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2033</v>
      </c>
      <c r="B4813" s="122">
        <v>1</v>
      </c>
      <c r="C4813" s="122" t="s">
        <v>2238</v>
      </c>
      <c r="D4813" s="122" t="s">
        <v>2088</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2033</v>
      </c>
      <c r="B4814" s="122">
        <v>1</v>
      </c>
      <c r="C4814" s="122" t="s">
        <v>2238</v>
      </c>
      <c r="D4814" s="122" t="s">
        <v>2141</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2033</v>
      </c>
      <c r="B4815" s="122">
        <v>1</v>
      </c>
      <c r="C4815" s="122" t="s">
        <v>2238</v>
      </c>
      <c r="D4815" s="122" t="s">
        <v>2089</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2033</v>
      </c>
      <c r="B4816" s="122">
        <v>1</v>
      </c>
      <c r="C4816" s="122" t="s">
        <v>2238</v>
      </c>
      <c r="D4816" s="122" t="s">
        <v>2090</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2033</v>
      </c>
      <c r="B4817" s="122">
        <v>1</v>
      </c>
      <c r="C4817" s="122" t="s">
        <v>2238</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2033</v>
      </c>
      <c r="B4818" s="122">
        <v>1</v>
      </c>
      <c r="C4818" s="122" t="s">
        <v>2238</v>
      </c>
      <c r="D4818" s="122" t="s">
        <v>2091</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2033</v>
      </c>
      <c r="B4819" s="122">
        <v>1</v>
      </c>
      <c r="C4819" s="122" t="s">
        <v>2238</v>
      </c>
      <c r="D4819" s="122" t="s">
        <v>2092</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2033</v>
      </c>
      <c r="B4820" s="122">
        <v>1</v>
      </c>
      <c r="C4820" s="122" t="s">
        <v>2238</v>
      </c>
      <c r="D4820" s="122" t="s">
        <v>2093</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2033</v>
      </c>
      <c r="B4821" s="122">
        <v>1</v>
      </c>
      <c r="C4821" s="122" t="s">
        <v>2238</v>
      </c>
      <c r="D4821" s="122" t="s">
        <v>2094</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2033</v>
      </c>
      <c r="B4822" s="122">
        <v>1</v>
      </c>
      <c r="C4822" s="122" t="s">
        <v>2238</v>
      </c>
      <c r="D4822" s="122" t="s">
        <v>2095</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2033</v>
      </c>
      <c r="B4823" s="122">
        <v>1</v>
      </c>
      <c r="C4823" s="122" t="s">
        <v>2238</v>
      </c>
      <c r="D4823" s="122" t="s">
        <v>2142</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2033</v>
      </c>
      <c r="B4824" s="122">
        <v>1</v>
      </c>
      <c r="C4824" s="122" t="s">
        <v>2238</v>
      </c>
      <c r="D4824" s="122" t="s">
        <v>2096</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2033</v>
      </c>
      <c r="B4825" s="122">
        <v>1</v>
      </c>
      <c r="C4825" s="122" t="s">
        <v>2238</v>
      </c>
      <c r="D4825" s="122" t="s">
        <v>2097</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2033</v>
      </c>
      <c r="B4826" s="122">
        <v>1</v>
      </c>
      <c r="C4826" s="122" t="s">
        <v>2238</v>
      </c>
      <c r="D4826" s="122" t="s">
        <v>2098</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2033</v>
      </c>
      <c r="B4827" s="122">
        <v>1</v>
      </c>
      <c r="C4827" s="122" t="s">
        <v>2238</v>
      </c>
      <c r="D4827" s="122" t="s">
        <v>2099</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2033</v>
      </c>
      <c r="B4828" s="122">
        <v>1</v>
      </c>
      <c r="C4828" s="122" t="s">
        <v>2238</v>
      </c>
      <c r="D4828" s="122" t="s">
        <v>2100</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2033</v>
      </c>
      <c r="B4829" s="122">
        <v>1</v>
      </c>
      <c r="C4829" s="122" t="s">
        <v>2238</v>
      </c>
      <c r="D4829" s="122" t="s">
        <v>2101</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2033</v>
      </c>
      <c r="B4830" s="122">
        <v>1</v>
      </c>
      <c r="C4830" s="122" t="s">
        <v>2238</v>
      </c>
      <c r="D4830" s="122" t="s">
        <v>2102</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2033</v>
      </c>
      <c r="B4831" s="122">
        <v>1</v>
      </c>
      <c r="C4831" s="122" t="s">
        <v>2238</v>
      </c>
      <c r="D4831" s="122" t="s">
        <v>2103</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2033</v>
      </c>
      <c r="B4832" s="122">
        <v>1</v>
      </c>
      <c r="C4832" s="122" t="s">
        <v>2238</v>
      </c>
      <c r="D4832" s="122" t="s">
        <v>2104</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2033</v>
      </c>
      <c r="B4833" s="122">
        <v>1</v>
      </c>
      <c r="C4833" s="122" t="s">
        <v>2238</v>
      </c>
      <c r="D4833" s="122" t="s">
        <v>2105</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2033</v>
      </c>
      <c r="B4834" s="122">
        <v>1</v>
      </c>
      <c r="C4834" s="122" t="s">
        <v>2238</v>
      </c>
      <c r="D4834" s="122" t="s">
        <v>2106</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2033</v>
      </c>
      <c r="B4835" s="122">
        <v>1</v>
      </c>
      <c r="C4835" s="122" t="s">
        <v>2238</v>
      </c>
      <c r="D4835" s="122" t="s">
        <v>2107</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2033</v>
      </c>
      <c r="B4836" s="122">
        <v>1</v>
      </c>
      <c r="C4836" s="122" t="s">
        <v>2238</v>
      </c>
      <c r="D4836" s="122" t="s">
        <v>2108</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2033</v>
      </c>
      <c r="B4837" s="122">
        <v>1</v>
      </c>
      <c r="C4837" s="122" t="s">
        <v>2238</v>
      </c>
      <c r="D4837" s="122" t="s">
        <v>2109</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2033</v>
      </c>
      <c r="B4838" s="122">
        <v>1</v>
      </c>
      <c r="C4838" s="122" t="s">
        <v>2238</v>
      </c>
      <c r="D4838" s="122" t="s">
        <v>2143</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2033</v>
      </c>
      <c r="B4839" s="122">
        <v>1</v>
      </c>
      <c r="C4839" s="122" t="s">
        <v>2238</v>
      </c>
      <c r="D4839" s="122" t="s">
        <v>2110</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2033</v>
      </c>
      <c r="B4840" s="122">
        <v>1</v>
      </c>
      <c r="C4840" s="122" t="s">
        <v>2238</v>
      </c>
      <c r="D4840" s="122" t="s">
        <v>2111</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2033</v>
      </c>
      <c r="B4841" s="122">
        <v>1</v>
      </c>
      <c r="C4841" s="122" t="s">
        <v>2238</v>
      </c>
      <c r="D4841" s="122" t="s">
        <v>2112</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2033</v>
      </c>
      <c r="B4842" s="122">
        <v>1</v>
      </c>
      <c r="C4842" s="122" t="s">
        <v>2238</v>
      </c>
      <c r="D4842" s="122" t="s">
        <v>2113</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2033</v>
      </c>
      <c r="B4843" s="122">
        <v>1</v>
      </c>
      <c r="C4843" s="122" t="s">
        <v>2238</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2033</v>
      </c>
      <c r="B4844" s="122">
        <v>1</v>
      </c>
      <c r="C4844" s="122" t="s">
        <v>2238</v>
      </c>
      <c r="D4844" s="122" t="s">
        <v>2114</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2033</v>
      </c>
      <c r="B4845" s="122">
        <v>1</v>
      </c>
      <c r="C4845" s="122" t="s">
        <v>2238</v>
      </c>
      <c r="D4845" s="122" t="s">
        <v>2115</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2033</v>
      </c>
      <c r="B4846" s="122">
        <v>1</v>
      </c>
      <c r="C4846" s="122" t="s">
        <v>2238</v>
      </c>
      <c r="D4846" s="122" t="s">
        <v>2116</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2033</v>
      </c>
      <c r="B4847" s="122">
        <v>1</v>
      </c>
      <c r="C4847" s="122" t="s">
        <v>2238</v>
      </c>
      <c r="D4847" s="122" t="s">
        <v>2117</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2033</v>
      </c>
      <c r="B4848" s="122">
        <v>1</v>
      </c>
      <c r="C4848" s="122" t="s">
        <v>2238</v>
      </c>
      <c r="D4848" s="122" t="s">
        <v>2118</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2033</v>
      </c>
      <c r="B4849" s="122">
        <v>1</v>
      </c>
      <c r="C4849" s="122" t="s">
        <v>2238</v>
      </c>
      <c r="D4849" s="122" t="s">
        <v>2119</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2033</v>
      </c>
      <c r="B4850" s="122">
        <v>1</v>
      </c>
      <c r="C4850" s="122" t="s">
        <v>2238</v>
      </c>
      <c r="D4850" s="122" t="s">
        <v>2120</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2033</v>
      </c>
      <c r="B4851" s="122">
        <v>1</v>
      </c>
      <c r="C4851" s="122" t="s">
        <v>2238</v>
      </c>
      <c r="D4851" s="122" t="s">
        <v>2121</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2033</v>
      </c>
      <c r="B4852" s="122">
        <v>1</v>
      </c>
      <c r="C4852" s="122" t="s">
        <v>2238</v>
      </c>
      <c r="D4852" s="122" t="s">
        <v>2122</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2033</v>
      </c>
      <c r="B4853" s="122">
        <v>1</v>
      </c>
      <c r="C4853" s="122" t="s">
        <v>2238</v>
      </c>
      <c r="D4853" s="122" t="s">
        <v>2144</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2033</v>
      </c>
      <c r="B4854" s="122">
        <v>1</v>
      </c>
      <c r="C4854" s="122" t="s">
        <v>2238</v>
      </c>
      <c r="D4854" s="122" t="s">
        <v>2123</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2033</v>
      </c>
      <c r="B4855" s="122">
        <v>1</v>
      </c>
      <c r="C4855" s="122" t="s">
        <v>2238</v>
      </c>
      <c r="D4855" s="122" t="s">
        <v>2124</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2033</v>
      </c>
      <c r="B4856" s="122">
        <v>1</v>
      </c>
      <c r="C4856" s="122" t="s">
        <v>2238</v>
      </c>
      <c r="D4856" s="122" t="s">
        <v>2125</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2033</v>
      </c>
      <c r="B4857" s="122">
        <v>1</v>
      </c>
      <c r="C4857" s="122" t="s">
        <v>2238</v>
      </c>
      <c r="D4857" s="122" t="s">
        <v>2126</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2033</v>
      </c>
      <c r="B4858" s="122">
        <v>1</v>
      </c>
      <c r="C4858" s="122" t="s">
        <v>2238</v>
      </c>
      <c r="D4858" s="122" t="s">
        <v>2127</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2033</v>
      </c>
      <c r="B4859" s="122">
        <v>1</v>
      </c>
      <c r="C4859" s="122" t="s">
        <v>2238</v>
      </c>
      <c r="D4859" s="122" t="s">
        <v>2128</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2033</v>
      </c>
      <c r="B4860" s="122">
        <v>1</v>
      </c>
      <c r="C4860" s="122" t="s">
        <v>2238</v>
      </c>
      <c r="D4860" s="122" t="s">
        <v>2129</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2033</v>
      </c>
      <c r="B4861" s="122">
        <v>1</v>
      </c>
      <c r="C4861" s="122" t="s">
        <v>2238</v>
      </c>
      <c r="D4861" s="122" t="s">
        <v>2146</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2033</v>
      </c>
      <c r="B4862" s="122">
        <v>1</v>
      </c>
      <c r="C4862" s="122" t="s">
        <v>2238</v>
      </c>
      <c r="D4862" s="122" t="s">
        <v>2130</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2033</v>
      </c>
      <c r="B4863" s="122">
        <v>1</v>
      </c>
      <c r="C4863" s="122" t="s">
        <v>2238</v>
      </c>
      <c r="D4863" s="122" t="s">
        <v>2131</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2033</v>
      </c>
      <c r="B4864" s="122">
        <v>1</v>
      </c>
      <c r="C4864" s="122" t="s">
        <v>2238</v>
      </c>
      <c r="D4864" s="122" t="s">
        <v>2132</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2033</v>
      </c>
      <c r="B4865" s="122">
        <v>1</v>
      </c>
      <c r="C4865" s="122" t="s">
        <v>2238</v>
      </c>
      <c r="D4865" s="122" t="s">
        <v>2133</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2033</v>
      </c>
      <c r="B4866" s="122">
        <v>1</v>
      </c>
      <c r="C4866" s="122" t="s">
        <v>2238</v>
      </c>
      <c r="D4866" s="122" t="s">
        <v>2134</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2033</v>
      </c>
      <c r="B4867" s="122">
        <v>1</v>
      </c>
      <c r="C4867" s="122" t="s">
        <v>2239</v>
      </c>
      <c r="D4867" s="122" t="s">
        <v>2086</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2033</v>
      </c>
      <c r="B4868" s="122">
        <v>1</v>
      </c>
      <c r="C4868" s="122" t="s">
        <v>2239</v>
      </c>
      <c r="D4868" s="122" t="s">
        <v>2087</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2033</v>
      </c>
      <c r="B4869" s="122">
        <v>1</v>
      </c>
      <c r="C4869" s="122" t="s">
        <v>2239</v>
      </c>
      <c r="D4869" s="122" t="s">
        <v>2088</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2033</v>
      </c>
      <c r="B4870" s="122">
        <v>1</v>
      </c>
      <c r="C4870" s="122" t="s">
        <v>2239</v>
      </c>
      <c r="D4870" s="122" t="s">
        <v>2141</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2033</v>
      </c>
      <c r="B4871" s="122">
        <v>1</v>
      </c>
      <c r="C4871" s="122" t="s">
        <v>2239</v>
      </c>
      <c r="D4871" s="122" t="s">
        <v>2089</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2033</v>
      </c>
      <c r="B4872" s="122">
        <v>1</v>
      </c>
      <c r="C4872" s="122" t="s">
        <v>2239</v>
      </c>
      <c r="D4872" s="122" t="s">
        <v>2090</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2033</v>
      </c>
      <c r="B4873" s="122">
        <v>1</v>
      </c>
      <c r="C4873" s="122" t="s">
        <v>2239</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2033</v>
      </c>
      <c r="B4874" s="122">
        <v>1</v>
      </c>
      <c r="C4874" s="122" t="s">
        <v>2239</v>
      </c>
      <c r="D4874" s="122" t="s">
        <v>2091</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2033</v>
      </c>
      <c r="B4875" s="122">
        <v>1</v>
      </c>
      <c r="C4875" s="122" t="s">
        <v>2239</v>
      </c>
      <c r="D4875" s="122" t="s">
        <v>2092</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2033</v>
      </c>
      <c r="B4876" s="122">
        <v>1</v>
      </c>
      <c r="C4876" s="122" t="s">
        <v>2239</v>
      </c>
      <c r="D4876" s="122" t="s">
        <v>2093</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2033</v>
      </c>
      <c r="B4877" s="122">
        <v>1</v>
      </c>
      <c r="C4877" s="122" t="s">
        <v>2239</v>
      </c>
      <c r="D4877" s="122" t="s">
        <v>2094</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2033</v>
      </c>
      <c r="B4878" s="122">
        <v>1</v>
      </c>
      <c r="C4878" s="122" t="s">
        <v>2239</v>
      </c>
      <c r="D4878" s="122" t="s">
        <v>2095</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2033</v>
      </c>
      <c r="B4879" s="122">
        <v>1</v>
      </c>
      <c r="C4879" s="122" t="s">
        <v>2239</v>
      </c>
      <c r="D4879" s="122" t="s">
        <v>2142</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2033</v>
      </c>
      <c r="B4880" s="122">
        <v>1</v>
      </c>
      <c r="C4880" s="122" t="s">
        <v>2239</v>
      </c>
      <c r="D4880" s="122" t="s">
        <v>2096</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2033</v>
      </c>
      <c r="B4881" s="122">
        <v>1</v>
      </c>
      <c r="C4881" s="122" t="s">
        <v>2239</v>
      </c>
      <c r="D4881" s="122" t="s">
        <v>2097</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2033</v>
      </c>
      <c r="B4882" s="122">
        <v>1</v>
      </c>
      <c r="C4882" s="122" t="s">
        <v>2239</v>
      </c>
      <c r="D4882" s="122" t="s">
        <v>2098</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2033</v>
      </c>
      <c r="B4883" s="122">
        <v>1</v>
      </c>
      <c r="C4883" s="122" t="s">
        <v>2239</v>
      </c>
      <c r="D4883" s="122" t="s">
        <v>2099</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2033</v>
      </c>
      <c r="B4884" s="122">
        <v>1</v>
      </c>
      <c r="C4884" s="122" t="s">
        <v>2239</v>
      </c>
      <c r="D4884" s="122" t="s">
        <v>2100</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2033</v>
      </c>
      <c r="B4885" s="122">
        <v>1</v>
      </c>
      <c r="C4885" s="122" t="s">
        <v>2239</v>
      </c>
      <c r="D4885" s="122" t="s">
        <v>2101</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2033</v>
      </c>
      <c r="B4886" s="122">
        <v>1</v>
      </c>
      <c r="C4886" s="122" t="s">
        <v>2239</v>
      </c>
      <c r="D4886" s="122" t="s">
        <v>2102</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2033</v>
      </c>
      <c r="B4887" s="122">
        <v>1</v>
      </c>
      <c r="C4887" s="122" t="s">
        <v>2239</v>
      </c>
      <c r="D4887" s="122" t="s">
        <v>2103</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2033</v>
      </c>
      <c r="B4888" s="122">
        <v>1</v>
      </c>
      <c r="C4888" s="122" t="s">
        <v>2239</v>
      </c>
      <c r="D4888" s="122" t="s">
        <v>2104</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2033</v>
      </c>
      <c r="B4889" s="122">
        <v>1</v>
      </c>
      <c r="C4889" s="122" t="s">
        <v>2239</v>
      </c>
      <c r="D4889" s="122" t="s">
        <v>2105</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2033</v>
      </c>
      <c r="B4890" s="122">
        <v>1</v>
      </c>
      <c r="C4890" s="122" t="s">
        <v>2239</v>
      </c>
      <c r="D4890" s="122" t="s">
        <v>2106</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2033</v>
      </c>
      <c r="B4891" s="122">
        <v>1</v>
      </c>
      <c r="C4891" s="122" t="s">
        <v>2239</v>
      </c>
      <c r="D4891" s="122" t="s">
        <v>2107</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2033</v>
      </c>
      <c r="B4892" s="122">
        <v>1</v>
      </c>
      <c r="C4892" s="122" t="s">
        <v>2239</v>
      </c>
      <c r="D4892" s="122" t="s">
        <v>2108</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2033</v>
      </c>
      <c r="B4893" s="122">
        <v>1</v>
      </c>
      <c r="C4893" s="122" t="s">
        <v>2239</v>
      </c>
      <c r="D4893" s="122" t="s">
        <v>2109</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2033</v>
      </c>
      <c r="B4894" s="122">
        <v>1</v>
      </c>
      <c r="C4894" s="122" t="s">
        <v>2239</v>
      </c>
      <c r="D4894" s="122" t="s">
        <v>2143</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2033</v>
      </c>
      <c r="B4895" s="122">
        <v>1</v>
      </c>
      <c r="C4895" s="122" t="s">
        <v>2239</v>
      </c>
      <c r="D4895" s="122" t="s">
        <v>2110</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2033</v>
      </c>
      <c r="B4896" s="122">
        <v>1</v>
      </c>
      <c r="C4896" s="122" t="s">
        <v>2239</v>
      </c>
      <c r="D4896" s="122" t="s">
        <v>2111</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2033</v>
      </c>
      <c r="B4897" s="122">
        <v>1</v>
      </c>
      <c r="C4897" s="122" t="s">
        <v>2239</v>
      </c>
      <c r="D4897" s="122" t="s">
        <v>2112</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2033</v>
      </c>
      <c r="B4898" s="122">
        <v>1</v>
      </c>
      <c r="C4898" s="122" t="s">
        <v>2239</v>
      </c>
      <c r="D4898" s="122" t="s">
        <v>2113</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2033</v>
      </c>
      <c r="B4899" s="122">
        <v>1</v>
      </c>
      <c r="C4899" s="122" t="s">
        <v>2239</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2033</v>
      </c>
      <c r="B4900" s="122">
        <v>1</v>
      </c>
      <c r="C4900" s="122" t="s">
        <v>2239</v>
      </c>
      <c r="D4900" s="122" t="s">
        <v>2114</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2033</v>
      </c>
      <c r="B4901" s="122">
        <v>1</v>
      </c>
      <c r="C4901" s="122" t="s">
        <v>2239</v>
      </c>
      <c r="D4901" s="122" t="s">
        <v>2115</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2033</v>
      </c>
      <c r="B4902" s="122">
        <v>1</v>
      </c>
      <c r="C4902" s="122" t="s">
        <v>2239</v>
      </c>
      <c r="D4902" s="122" t="s">
        <v>2116</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2033</v>
      </c>
      <c r="B4903" s="122">
        <v>1</v>
      </c>
      <c r="C4903" s="122" t="s">
        <v>2239</v>
      </c>
      <c r="D4903" s="122" t="s">
        <v>2117</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2033</v>
      </c>
      <c r="B4904" s="122">
        <v>1</v>
      </c>
      <c r="C4904" s="122" t="s">
        <v>2239</v>
      </c>
      <c r="D4904" s="122" t="s">
        <v>2118</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2033</v>
      </c>
      <c r="B4905" s="122">
        <v>1</v>
      </c>
      <c r="C4905" s="122" t="s">
        <v>2239</v>
      </c>
      <c r="D4905" s="122" t="s">
        <v>2119</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2033</v>
      </c>
      <c r="B4906" s="122">
        <v>1</v>
      </c>
      <c r="C4906" s="122" t="s">
        <v>2239</v>
      </c>
      <c r="D4906" s="122" t="s">
        <v>2120</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2033</v>
      </c>
      <c r="B4907" s="122">
        <v>1</v>
      </c>
      <c r="C4907" s="122" t="s">
        <v>2239</v>
      </c>
      <c r="D4907" s="122" t="s">
        <v>2121</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2033</v>
      </c>
      <c r="B4908" s="122">
        <v>1</v>
      </c>
      <c r="C4908" s="122" t="s">
        <v>2239</v>
      </c>
      <c r="D4908" s="122" t="s">
        <v>2122</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2033</v>
      </c>
      <c r="B4909" s="122">
        <v>1</v>
      </c>
      <c r="C4909" s="122" t="s">
        <v>2239</v>
      </c>
      <c r="D4909" s="122" t="s">
        <v>2144</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2033</v>
      </c>
      <c r="B4910" s="122">
        <v>1</v>
      </c>
      <c r="C4910" s="122" t="s">
        <v>2239</v>
      </c>
      <c r="D4910" s="122" t="s">
        <v>2123</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2033</v>
      </c>
      <c r="B4911" s="122">
        <v>1</v>
      </c>
      <c r="C4911" s="122" t="s">
        <v>2239</v>
      </c>
      <c r="D4911" s="122" t="s">
        <v>2124</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2033</v>
      </c>
      <c r="B4912" s="122">
        <v>1</v>
      </c>
      <c r="C4912" s="122" t="s">
        <v>2239</v>
      </c>
      <c r="D4912" s="122" t="s">
        <v>2125</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2033</v>
      </c>
      <c r="B4913" s="122">
        <v>1</v>
      </c>
      <c r="C4913" s="122" t="s">
        <v>2239</v>
      </c>
      <c r="D4913" s="122" t="s">
        <v>2126</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2033</v>
      </c>
      <c r="B4914" s="122">
        <v>1</v>
      </c>
      <c r="C4914" s="122" t="s">
        <v>2239</v>
      </c>
      <c r="D4914" s="122" t="s">
        <v>2127</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2033</v>
      </c>
      <c r="B4915" s="122">
        <v>1</v>
      </c>
      <c r="C4915" s="122" t="s">
        <v>2239</v>
      </c>
      <c r="D4915" s="122" t="s">
        <v>2128</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2033</v>
      </c>
      <c r="B4916" s="122">
        <v>1</v>
      </c>
      <c r="C4916" s="122" t="s">
        <v>2239</v>
      </c>
      <c r="D4916" s="122" t="s">
        <v>2129</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2033</v>
      </c>
      <c r="B4917" s="122">
        <v>1</v>
      </c>
      <c r="C4917" s="122" t="s">
        <v>2239</v>
      </c>
      <c r="D4917" s="122" t="s">
        <v>2146</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2033</v>
      </c>
      <c r="B4918" s="122">
        <v>1</v>
      </c>
      <c r="C4918" s="122" t="s">
        <v>2239</v>
      </c>
      <c r="D4918" s="122" t="s">
        <v>2130</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2033</v>
      </c>
      <c r="B4919" s="122">
        <v>1</v>
      </c>
      <c r="C4919" s="122" t="s">
        <v>2239</v>
      </c>
      <c r="D4919" s="122" t="s">
        <v>2131</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2033</v>
      </c>
      <c r="B4920" s="122">
        <v>1</v>
      </c>
      <c r="C4920" s="122" t="s">
        <v>2239</v>
      </c>
      <c r="D4920" s="122" t="s">
        <v>2132</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2033</v>
      </c>
      <c r="B4921" s="122">
        <v>1</v>
      </c>
      <c r="C4921" s="122" t="s">
        <v>2239</v>
      </c>
      <c r="D4921" s="122" t="s">
        <v>2133</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2033</v>
      </c>
      <c r="B4922" s="122">
        <v>1</v>
      </c>
      <c r="C4922" s="122" t="s">
        <v>2239</v>
      </c>
      <c r="D4922" s="122" t="s">
        <v>2134</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2033</v>
      </c>
      <c r="B4923" s="122">
        <v>1</v>
      </c>
      <c r="C4923" s="122" t="s">
        <v>2240</v>
      </c>
      <c r="D4923" s="122" t="s">
        <v>2086</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2033</v>
      </c>
      <c r="B4924" s="122">
        <v>1</v>
      </c>
      <c r="C4924" s="122" t="s">
        <v>2240</v>
      </c>
      <c r="D4924" s="122" t="s">
        <v>2087</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2033</v>
      </c>
      <c r="B4925" s="122">
        <v>1</v>
      </c>
      <c r="C4925" s="122" t="s">
        <v>2240</v>
      </c>
      <c r="D4925" s="122" t="s">
        <v>2088</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2033</v>
      </c>
      <c r="B4926" s="122">
        <v>1</v>
      </c>
      <c r="C4926" s="122" t="s">
        <v>2240</v>
      </c>
      <c r="D4926" s="122" t="s">
        <v>2141</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2033</v>
      </c>
      <c r="B4927" s="122">
        <v>1</v>
      </c>
      <c r="C4927" s="122" t="s">
        <v>2240</v>
      </c>
      <c r="D4927" s="122" t="s">
        <v>2089</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2033</v>
      </c>
      <c r="B4928" s="122">
        <v>1</v>
      </c>
      <c r="C4928" s="122" t="s">
        <v>2240</v>
      </c>
      <c r="D4928" s="122" t="s">
        <v>2090</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2033</v>
      </c>
      <c r="B4929" s="122">
        <v>1</v>
      </c>
      <c r="C4929" s="122" t="s">
        <v>2240</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2033</v>
      </c>
      <c r="B4930" s="122">
        <v>1</v>
      </c>
      <c r="C4930" s="122" t="s">
        <v>2240</v>
      </c>
      <c r="D4930" s="122" t="s">
        <v>2091</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2033</v>
      </c>
      <c r="B4931" s="122">
        <v>1</v>
      </c>
      <c r="C4931" s="122" t="s">
        <v>2240</v>
      </c>
      <c r="D4931" s="122" t="s">
        <v>2092</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2033</v>
      </c>
      <c r="B4932" s="122">
        <v>1</v>
      </c>
      <c r="C4932" s="122" t="s">
        <v>2240</v>
      </c>
      <c r="D4932" s="122" t="s">
        <v>2093</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2033</v>
      </c>
      <c r="B4933" s="122">
        <v>1</v>
      </c>
      <c r="C4933" s="122" t="s">
        <v>2240</v>
      </c>
      <c r="D4933" s="122" t="s">
        <v>2094</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2033</v>
      </c>
      <c r="B4934" s="122">
        <v>1</v>
      </c>
      <c r="C4934" s="122" t="s">
        <v>2240</v>
      </c>
      <c r="D4934" s="122" t="s">
        <v>2095</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2033</v>
      </c>
      <c r="B4935" s="122">
        <v>1</v>
      </c>
      <c r="C4935" s="122" t="s">
        <v>2240</v>
      </c>
      <c r="D4935" s="122" t="s">
        <v>2142</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2033</v>
      </c>
      <c r="B4936" s="122">
        <v>1</v>
      </c>
      <c r="C4936" s="122" t="s">
        <v>2240</v>
      </c>
      <c r="D4936" s="122" t="s">
        <v>2096</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2033</v>
      </c>
      <c r="B4937" s="122">
        <v>1</v>
      </c>
      <c r="C4937" s="122" t="s">
        <v>2240</v>
      </c>
      <c r="D4937" s="122" t="s">
        <v>2097</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2033</v>
      </c>
      <c r="B4938" s="122">
        <v>1</v>
      </c>
      <c r="C4938" s="122" t="s">
        <v>2240</v>
      </c>
      <c r="D4938" s="122" t="s">
        <v>2098</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2033</v>
      </c>
      <c r="B4939" s="122">
        <v>1</v>
      </c>
      <c r="C4939" s="122" t="s">
        <v>2240</v>
      </c>
      <c r="D4939" s="122" t="s">
        <v>2099</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2033</v>
      </c>
      <c r="B4940" s="122">
        <v>1</v>
      </c>
      <c r="C4940" s="122" t="s">
        <v>2240</v>
      </c>
      <c r="D4940" s="122" t="s">
        <v>2100</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2033</v>
      </c>
      <c r="B4941" s="122">
        <v>1</v>
      </c>
      <c r="C4941" s="122" t="s">
        <v>2240</v>
      </c>
      <c r="D4941" s="122" t="s">
        <v>2101</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2033</v>
      </c>
      <c r="B4942" s="122">
        <v>1</v>
      </c>
      <c r="C4942" s="122" t="s">
        <v>2240</v>
      </c>
      <c r="D4942" s="122" t="s">
        <v>2102</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2033</v>
      </c>
      <c r="B4943" s="122">
        <v>1</v>
      </c>
      <c r="C4943" s="122" t="s">
        <v>2240</v>
      </c>
      <c r="D4943" s="122" t="s">
        <v>2103</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2033</v>
      </c>
      <c r="B4944" s="122">
        <v>1</v>
      </c>
      <c r="C4944" s="122" t="s">
        <v>2240</v>
      </c>
      <c r="D4944" s="122" t="s">
        <v>2104</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2033</v>
      </c>
      <c r="B4945" s="122">
        <v>1</v>
      </c>
      <c r="C4945" s="122" t="s">
        <v>2240</v>
      </c>
      <c r="D4945" s="122" t="s">
        <v>2105</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2033</v>
      </c>
      <c r="B4946" s="122">
        <v>1</v>
      </c>
      <c r="C4946" s="122" t="s">
        <v>2240</v>
      </c>
      <c r="D4946" s="122" t="s">
        <v>2106</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2033</v>
      </c>
      <c r="B4947" s="122">
        <v>1</v>
      </c>
      <c r="C4947" s="122" t="s">
        <v>2240</v>
      </c>
      <c r="D4947" s="122" t="s">
        <v>2107</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2033</v>
      </c>
      <c r="B4948" s="122">
        <v>1</v>
      </c>
      <c r="C4948" s="122" t="s">
        <v>2240</v>
      </c>
      <c r="D4948" s="122" t="s">
        <v>2108</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2033</v>
      </c>
      <c r="B4949" s="122">
        <v>1</v>
      </c>
      <c r="C4949" s="122" t="s">
        <v>2240</v>
      </c>
      <c r="D4949" s="122" t="s">
        <v>2109</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2033</v>
      </c>
      <c r="B4950" s="122">
        <v>1</v>
      </c>
      <c r="C4950" s="122" t="s">
        <v>2240</v>
      </c>
      <c r="D4950" s="122" t="s">
        <v>2143</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2033</v>
      </c>
      <c r="B4951" s="122">
        <v>1</v>
      </c>
      <c r="C4951" s="122" t="s">
        <v>2240</v>
      </c>
      <c r="D4951" s="122" t="s">
        <v>2110</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2033</v>
      </c>
      <c r="B4952" s="122">
        <v>1</v>
      </c>
      <c r="C4952" s="122" t="s">
        <v>2240</v>
      </c>
      <c r="D4952" s="122" t="s">
        <v>2111</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2033</v>
      </c>
      <c r="B4953" s="122">
        <v>1</v>
      </c>
      <c r="C4953" s="122" t="s">
        <v>2240</v>
      </c>
      <c r="D4953" s="122" t="s">
        <v>2112</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2033</v>
      </c>
      <c r="B4954" s="122">
        <v>1</v>
      </c>
      <c r="C4954" s="122" t="s">
        <v>2240</v>
      </c>
      <c r="D4954" s="122" t="s">
        <v>2113</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2033</v>
      </c>
      <c r="B4955" s="122">
        <v>1</v>
      </c>
      <c r="C4955" s="122" t="s">
        <v>2240</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2033</v>
      </c>
      <c r="B4956" s="122">
        <v>1</v>
      </c>
      <c r="C4956" s="122" t="s">
        <v>2240</v>
      </c>
      <c r="D4956" s="122" t="s">
        <v>2114</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2033</v>
      </c>
      <c r="B4957" s="122">
        <v>1</v>
      </c>
      <c r="C4957" s="122" t="s">
        <v>2240</v>
      </c>
      <c r="D4957" s="122" t="s">
        <v>2115</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2033</v>
      </c>
      <c r="B4958" s="122">
        <v>1</v>
      </c>
      <c r="C4958" s="122" t="s">
        <v>2240</v>
      </c>
      <c r="D4958" s="122" t="s">
        <v>2116</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2033</v>
      </c>
      <c r="B4959" s="122">
        <v>1</v>
      </c>
      <c r="C4959" s="122" t="s">
        <v>2240</v>
      </c>
      <c r="D4959" s="122" t="s">
        <v>2117</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2033</v>
      </c>
      <c r="B4960" s="122">
        <v>1</v>
      </c>
      <c r="C4960" s="122" t="s">
        <v>2240</v>
      </c>
      <c r="D4960" s="122" t="s">
        <v>2118</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2033</v>
      </c>
      <c r="B4961" s="122">
        <v>1</v>
      </c>
      <c r="C4961" s="122" t="s">
        <v>2240</v>
      </c>
      <c r="D4961" s="122" t="s">
        <v>2119</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2033</v>
      </c>
      <c r="B4962" s="122">
        <v>1</v>
      </c>
      <c r="C4962" s="122" t="s">
        <v>2240</v>
      </c>
      <c r="D4962" s="122" t="s">
        <v>2120</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2033</v>
      </c>
      <c r="B4963" s="122">
        <v>1</v>
      </c>
      <c r="C4963" s="122" t="s">
        <v>2240</v>
      </c>
      <c r="D4963" s="122" t="s">
        <v>2121</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2033</v>
      </c>
      <c r="B4964" s="122">
        <v>1</v>
      </c>
      <c r="C4964" s="122" t="s">
        <v>2240</v>
      </c>
      <c r="D4964" s="122" t="s">
        <v>2122</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2033</v>
      </c>
      <c r="B4965" s="122">
        <v>1</v>
      </c>
      <c r="C4965" s="122" t="s">
        <v>2240</v>
      </c>
      <c r="D4965" s="122" t="s">
        <v>2144</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2033</v>
      </c>
      <c r="B4966" s="122">
        <v>1</v>
      </c>
      <c r="C4966" s="122" t="s">
        <v>2240</v>
      </c>
      <c r="D4966" s="122" t="s">
        <v>2123</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2033</v>
      </c>
      <c r="B4967" s="122">
        <v>1</v>
      </c>
      <c r="C4967" s="122" t="s">
        <v>2240</v>
      </c>
      <c r="D4967" s="122" t="s">
        <v>2124</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2033</v>
      </c>
      <c r="B4968" s="122">
        <v>1</v>
      </c>
      <c r="C4968" s="122" t="s">
        <v>2240</v>
      </c>
      <c r="D4968" s="122" t="s">
        <v>2125</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2033</v>
      </c>
      <c r="B4969" s="122">
        <v>1</v>
      </c>
      <c r="C4969" s="122" t="s">
        <v>2240</v>
      </c>
      <c r="D4969" s="122" t="s">
        <v>2126</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2033</v>
      </c>
      <c r="B4970" s="122">
        <v>1</v>
      </c>
      <c r="C4970" s="122" t="s">
        <v>2240</v>
      </c>
      <c r="D4970" s="122" t="s">
        <v>2127</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2033</v>
      </c>
      <c r="B4971" s="122">
        <v>1</v>
      </c>
      <c r="C4971" s="122" t="s">
        <v>2240</v>
      </c>
      <c r="D4971" s="122" t="s">
        <v>2128</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2033</v>
      </c>
      <c r="B4972" s="122">
        <v>1</v>
      </c>
      <c r="C4972" s="122" t="s">
        <v>2240</v>
      </c>
      <c r="D4972" s="122" t="s">
        <v>2129</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2033</v>
      </c>
      <c r="B4973" s="122">
        <v>1</v>
      </c>
      <c r="C4973" s="122" t="s">
        <v>2240</v>
      </c>
      <c r="D4973" s="122" t="s">
        <v>2146</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2033</v>
      </c>
      <c r="B4974" s="122">
        <v>1</v>
      </c>
      <c r="C4974" s="122" t="s">
        <v>2240</v>
      </c>
      <c r="D4974" s="122" t="s">
        <v>2130</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2033</v>
      </c>
      <c r="B4975" s="122">
        <v>1</v>
      </c>
      <c r="C4975" s="122" t="s">
        <v>2240</v>
      </c>
      <c r="D4975" s="122" t="s">
        <v>2131</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2033</v>
      </c>
      <c r="B4976" s="122">
        <v>1</v>
      </c>
      <c r="C4976" s="122" t="s">
        <v>2240</v>
      </c>
      <c r="D4976" s="122" t="s">
        <v>2132</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2033</v>
      </c>
      <c r="B4977" s="122">
        <v>1</v>
      </c>
      <c r="C4977" s="122" t="s">
        <v>2240</v>
      </c>
      <c r="D4977" s="122" t="s">
        <v>2133</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2033</v>
      </c>
      <c r="B4978" s="122">
        <v>1</v>
      </c>
      <c r="C4978" s="122" t="s">
        <v>2240</v>
      </c>
      <c r="D4978" s="122" t="s">
        <v>2134</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2033</v>
      </c>
      <c r="B4979" s="122">
        <v>1</v>
      </c>
      <c r="C4979" s="122" t="s">
        <v>2241</v>
      </c>
      <c r="D4979" s="122" t="s">
        <v>2086</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2033</v>
      </c>
      <c r="B4980" s="122">
        <v>1</v>
      </c>
      <c r="C4980" s="122" t="s">
        <v>2241</v>
      </c>
      <c r="D4980" s="122" t="s">
        <v>2087</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2033</v>
      </c>
      <c r="B4981" s="122">
        <v>1</v>
      </c>
      <c r="C4981" s="122" t="s">
        <v>2241</v>
      </c>
      <c r="D4981" s="122" t="s">
        <v>2088</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2033</v>
      </c>
      <c r="B4982" s="122">
        <v>1</v>
      </c>
      <c r="C4982" s="122" t="s">
        <v>2241</v>
      </c>
      <c r="D4982" s="122" t="s">
        <v>2141</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2033</v>
      </c>
      <c r="B4983" s="122">
        <v>1</v>
      </c>
      <c r="C4983" s="122" t="s">
        <v>2241</v>
      </c>
      <c r="D4983" s="122" t="s">
        <v>2089</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2033</v>
      </c>
      <c r="B4984" s="122">
        <v>1</v>
      </c>
      <c r="C4984" s="122" t="s">
        <v>2241</v>
      </c>
      <c r="D4984" s="122" t="s">
        <v>2090</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2033</v>
      </c>
      <c r="B4985" s="122">
        <v>1</v>
      </c>
      <c r="C4985" s="122" t="s">
        <v>2241</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2033</v>
      </c>
      <c r="B4986" s="122">
        <v>1</v>
      </c>
      <c r="C4986" s="122" t="s">
        <v>2241</v>
      </c>
      <c r="D4986" s="122" t="s">
        <v>2091</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2033</v>
      </c>
      <c r="B4987" s="122">
        <v>1</v>
      </c>
      <c r="C4987" s="122" t="s">
        <v>2241</v>
      </c>
      <c r="D4987" s="122" t="s">
        <v>2092</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2033</v>
      </c>
      <c r="B4988" s="122">
        <v>1</v>
      </c>
      <c r="C4988" s="122" t="s">
        <v>2241</v>
      </c>
      <c r="D4988" s="122" t="s">
        <v>2093</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2033</v>
      </c>
      <c r="B4989" s="122">
        <v>1</v>
      </c>
      <c r="C4989" s="122" t="s">
        <v>2241</v>
      </c>
      <c r="D4989" s="122" t="s">
        <v>2094</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2033</v>
      </c>
      <c r="B4990" s="122">
        <v>1</v>
      </c>
      <c r="C4990" s="122" t="s">
        <v>2241</v>
      </c>
      <c r="D4990" s="122" t="s">
        <v>2095</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2033</v>
      </c>
      <c r="B4991" s="122">
        <v>1</v>
      </c>
      <c r="C4991" s="122" t="s">
        <v>2241</v>
      </c>
      <c r="D4991" s="122" t="s">
        <v>2142</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2033</v>
      </c>
      <c r="B4992" s="122">
        <v>1</v>
      </c>
      <c r="C4992" s="122" t="s">
        <v>2241</v>
      </c>
      <c r="D4992" s="122" t="s">
        <v>2096</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2033</v>
      </c>
      <c r="B4993" s="122">
        <v>1</v>
      </c>
      <c r="C4993" s="122" t="s">
        <v>2241</v>
      </c>
      <c r="D4993" s="122" t="s">
        <v>2097</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2033</v>
      </c>
      <c r="B4994" s="122">
        <v>1</v>
      </c>
      <c r="C4994" s="122" t="s">
        <v>2241</v>
      </c>
      <c r="D4994" s="122" t="s">
        <v>2098</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2033</v>
      </c>
      <c r="B4995" s="122">
        <v>1</v>
      </c>
      <c r="C4995" s="122" t="s">
        <v>2241</v>
      </c>
      <c r="D4995" s="122" t="s">
        <v>2099</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2033</v>
      </c>
      <c r="B4996" s="122">
        <v>1</v>
      </c>
      <c r="C4996" s="122" t="s">
        <v>2241</v>
      </c>
      <c r="D4996" s="122" t="s">
        <v>2100</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2033</v>
      </c>
      <c r="B4997" s="122">
        <v>1</v>
      </c>
      <c r="C4997" s="122" t="s">
        <v>2241</v>
      </c>
      <c r="D4997" s="122" t="s">
        <v>2101</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2033</v>
      </c>
      <c r="B4998" s="122">
        <v>1</v>
      </c>
      <c r="C4998" s="122" t="s">
        <v>2241</v>
      </c>
      <c r="D4998" s="122" t="s">
        <v>2102</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2033</v>
      </c>
      <c r="B4999" s="122">
        <v>1</v>
      </c>
      <c r="C4999" s="122" t="s">
        <v>2241</v>
      </c>
      <c r="D4999" s="122" t="s">
        <v>2103</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2033</v>
      </c>
      <c r="B5000" s="122">
        <v>1</v>
      </c>
      <c r="C5000" s="122" t="s">
        <v>2241</v>
      </c>
      <c r="D5000" s="122" t="s">
        <v>2104</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2033</v>
      </c>
      <c r="B5001" s="122">
        <v>1</v>
      </c>
      <c r="C5001" s="122" t="s">
        <v>2241</v>
      </c>
      <c r="D5001" s="122" t="s">
        <v>2105</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2033</v>
      </c>
      <c r="B5002" s="122">
        <v>1</v>
      </c>
      <c r="C5002" s="122" t="s">
        <v>2241</v>
      </c>
      <c r="D5002" s="122" t="s">
        <v>2106</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2033</v>
      </c>
      <c r="B5003" s="122">
        <v>1</v>
      </c>
      <c r="C5003" s="122" t="s">
        <v>2241</v>
      </c>
      <c r="D5003" s="122" t="s">
        <v>2107</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2033</v>
      </c>
      <c r="B5004" s="122">
        <v>1</v>
      </c>
      <c r="C5004" s="122" t="s">
        <v>2241</v>
      </c>
      <c r="D5004" s="122" t="s">
        <v>2108</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2033</v>
      </c>
      <c r="B5005" s="122">
        <v>1</v>
      </c>
      <c r="C5005" s="122" t="s">
        <v>2241</v>
      </c>
      <c r="D5005" s="122" t="s">
        <v>2109</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2033</v>
      </c>
      <c r="B5006" s="122">
        <v>1</v>
      </c>
      <c r="C5006" s="122" t="s">
        <v>2241</v>
      </c>
      <c r="D5006" s="122" t="s">
        <v>2143</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2033</v>
      </c>
      <c r="B5007" s="122">
        <v>1</v>
      </c>
      <c r="C5007" s="122" t="s">
        <v>2241</v>
      </c>
      <c r="D5007" s="122" t="s">
        <v>2110</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2033</v>
      </c>
      <c r="B5008" s="122">
        <v>1</v>
      </c>
      <c r="C5008" s="122" t="s">
        <v>2241</v>
      </c>
      <c r="D5008" s="122" t="s">
        <v>2111</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2033</v>
      </c>
      <c r="B5009" s="122">
        <v>1</v>
      </c>
      <c r="C5009" s="122" t="s">
        <v>2241</v>
      </c>
      <c r="D5009" s="122" t="s">
        <v>2112</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2033</v>
      </c>
      <c r="B5010" s="122">
        <v>1</v>
      </c>
      <c r="C5010" s="122" t="s">
        <v>2241</v>
      </c>
      <c r="D5010" s="122" t="s">
        <v>2113</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2033</v>
      </c>
      <c r="B5011" s="122">
        <v>1</v>
      </c>
      <c r="C5011" s="122" t="s">
        <v>2241</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2033</v>
      </c>
      <c r="B5012" s="122">
        <v>1</v>
      </c>
      <c r="C5012" s="122" t="s">
        <v>2241</v>
      </c>
      <c r="D5012" s="122" t="s">
        <v>2114</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2033</v>
      </c>
      <c r="B5013" s="122">
        <v>1</v>
      </c>
      <c r="C5013" s="122" t="s">
        <v>2241</v>
      </c>
      <c r="D5013" s="122" t="s">
        <v>2115</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2033</v>
      </c>
      <c r="B5014" s="122">
        <v>1</v>
      </c>
      <c r="C5014" s="122" t="s">
        <v>2241</v>
      </c>
      <c r="D5014" s="122" t="s">
        <v>2116</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2033</v>
      </c>
      <c r="B5015" s="122">
        <v>1</v>
      </c>
      <c r="C5015" s="122" t="s">
        <v>2241</v>
      </c>
      <c r="D5015" s="122" t="s">
        <v>2117</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2033</v>
      </c>
      <c r="B5016" s="122">
        <v>1</v>
      </c>
      <c r="C5016" s="122" t="s">
        <v>2241</v>
      </c>
      <c r="D5016" s="122" t="s">
        <v>2118</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2033</v>
      </c>
      <c r="B5017" s="122">
        <v>1</v>
      </c>
      <c r="C5017" s="122" t="s">
        <v>2241</v>
      </c>
      <c r="D5017" s="122" t="s">
        <v>2119</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2033</v>
      </c>
      <c r="B5018" s="122">
        <v>1</v>
      </c>
      <c r="C5018" s="122" t="s">
        <v>2241</v>
      </c>
      <c r="D5018" s="122" t="s">
        <v>2120</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2033</v>
      </c>
      <c r="B5019" s="122">
        <v>1</v>
      </c>
      <c r="C5019" s="122" t="s">
        <v>2241</v>
      </c>
      <c r="D5019" s="122" t="s">
        <v>2121</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2033</v>
      </c>
      <c r="B5020" s="122">
        <v>1</v>
      </c>
      <c r="C5020" s="122" t="s">
        <v>2241</v>
      </c>
      <c r="D5020" s="122" t="s">
        <v>2122</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2033</v>
      </c>
      <c r="B5021" s="122">
        <v>1</v>
      </c>
      <c r="C5021" s="122" t="s">
        <v>2241</v>
      </c>
      <c r="D5021" s="122" t="s">
        <v>2144</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2033</v>
      </c>
      <c r="B5022" s="122">
        <v>1</v>
      </c>
      <c r="C5022" s="122" t="s">
        <v>2241</v>
      </c>
      <c r="D5022" s="122" t="s">
        <v>2123</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2033</v>
      </c>
      <c r="B5023" s="122">
        <v>1</v>
      </c>
      <c r="C5023" s="122" t="s">
        <v>2241</v>
      </c>
      <c r="D5023" s="122" t="s">
        <v>2124</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2033</v>
      </c>
      <c r="B5024" s="122">
        <v>1</v>
      </c>
      <c r="C5024" s="122" t="s">
        <v>2241</v>
      </c>
      <c r="D5024" s="122" t="s">
        <v>2125</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2033</v>
      </c>
      <c r="B5025" s="122">
        <v>1</v>
      </c>
      <c r="C5025" s="122" t="s">
        <v>2241</v>
      </c>
      <c r="D5025" s="122" t="s">
        <v>2126</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2033</v>
      </c>
      <c r="B5026" s="122">
        <v>1</v>
      </c>
      <c r="C5026" s="122" t="s">
        <v>2241</v>
      </c>
      <c r="D5026" s="122" t="s">
        <v>2127</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2033</v>
      </c>
      <c r="B5027" s="122">
        <v>1</v>
      </c>
      <c r="C5027" s="122" t="s">
        <v>2241</v>
      </c>
      <c r="D5027" s="122" t="s">
        <v>2128</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2033</v>
      </c>
      <c r="B5028" s="122">
        <v>1</v>
      </c>
      <c r="C5028" s="122" t="s">
        <v>2241</v>
      </c>
      <c r="D5028" s="122" t="s">
        <v>2129</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2033</v>
      </c>
      <c r="B5029" s="122">
        <v>1</v>
      </c>
      <c r="C5029" s="122" t="s">
        <v>2241</v>
      </c>
      <c r="D5029" s="122" t="s">
        <v>2146</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2033</v>
      </c>
      <c r="B5030" s="122">
        <v>1</v>
      </c>
      <c r="C5030" s="122" t="s">
        <v>2241</v>
      </c>
      <c r="D5030" s="122" t="s">
        <v>2130</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2033</v>
      </c>
      <c r="B5031" s="122">
        <v>1</v>
      </c>
      <c r="C5031" s="122" t="s">
        <v>2241</v>
      </c>
      <c r="D5031" s="122" t="s">
        <v>2131</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2033</v>
      </c>
      <c r="B5032" s="122">
        <v>1</v>
      </c>
      <c r="C5032" s="122" t="s">
        <v>2241</v>
      </c>
      <c r="D5032" s="122" t="s">
        <v>2132</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2033</v>
      </c>
      <c r="B5033" s="122">
        <v>1</v>
      </c>
      <c r="C5033" s="122" t="s">
        <v>2241</v>
      </c>
      <c r="D5033" s="122" t="s">
        <v>2133</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2033</v>
      </c>
      <c r="B5034" s="122">
        <v>1</v>
      </c>
      <c r="C5034" s="122" t="s">
        <v>2241</v>
      </c>
      <c r="D5034" s="122" t="s">
        <v>2134</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2033</v>
      </c>
      <c r="B5035" s="122">
        <v>1</v>
      </c>
      <c r="C5035" s="122" t="s">
        <v>2242</v>
      </c>
      <c r="D5035" s="122" t="s">
        <v>2086</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2033</v>
      </c>
      <c r="B5036" s="122">
        <v>1</v>
      </c>
      <c r="C5036" s="122" t="s">
        <v>2242</v>
      </c>
      <c r="D5036" s="122" t="s">
        <v>2087</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2033</v>
      </c>
      <c r="B5037" s="122">
        <v>1</v>
      </c>
      <c r="C5037" s="122" t="s">
        <v>2242</v>
      </c>
      <c r="D5037" s="122" t="s">
        <v>2088</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2033</v>
      </c>
      <c r="B5038" s="122">
        <v>1</v>
      </c>
      <c r="C5038" s="122" t="s">
        <v>2242</v>
      </c>
      <c r="D5038" s="122" t="s">
        <v>2141</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2033</v>
      </c>
      <c r="B5039" s="122">
        <v>1</v>
      </c>
      <c r="C5039" s="122" t="s">
        <v>2242</v>
      </c>
      <c r="D5039" s="122" t="s">
        <v>2089</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2033</v>
      </c>
      <c r="B5040" s="122">
        <v>1</v>
      </c>
      <c r="C5040" s="122" t="s">
        <v>2242</v>
      </c>
      <c r="D5040" s="122" t="s">
        <v>2090</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2033</v>
      </c>
      <c r="B5041" s="122">
        <v>1</v>
      </c>
      <c r="C5041" s="122" t="s">
        <v>2242</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2033</v>
      </c>
      <c r="B5042" s="122">
        <v>1</v>
      </c>
      <c r="C5042" s="122" t="s">
        <v>2242</v>
      </c>
      <c r="D5042" s="122" t="s">
        <v>2091</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2033</v>
      </c>
      <c r="B5043" s="122">
        <v>1</v>
      </c>
      <c r="C5043" s="122" t="s">
        <v>2242</v>
      </c>
      <c r="D5043" s="122" t="s">
        <v>2092</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2033</v>
      </c>
      <c r="B5044" s="122">
        <v>1</v>
      </c>
      <c r="C5044" s="122" t="s">
        <v>2242</v>
      </c>
      <c r="D5044" s="122" t="s">
        <v>2093</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2033</v>
      </c>
      <c r="B5045" s="122">
        <v>1</v>
      </c>
      <c r="C5045" s="122" t="s">
        <v>2242</v>
      </c>
      <c r="D5045" s="122" t="s">
        <v>2094</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2033</v>
      </c>
      <c r="B5046" s="122">
        <v>1</v>
      </c>
      <c r="C5046" s="122" t="s">
        <v>2242</v>
      </c>
      <c r="D5046" s="122" t="s">
        <v>2095</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2033</v>
      </c>
      <c r="B5047" s="122">
        <v>1</v>
      </c>
      <c r="C5047" s="122" t="s">
        <v>2242</v>
      </c>
      <c r="D5047" s="122" t="s">
        <v>2142</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2033</v>
      </c>
      <c r="B5048" s="122">
        <v>1</v>
      </c>
      <c r="C5048" s="122" t="s">
        <v>2242</v>
      </c>
      <c r="D5048" s="122" t="s">
        <v>2096</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2033</v>
      </c>
      <c r="B5049" s="122">
        <v>1</v>
      </c>
      <c r="C5049" s="122" t="s">
        <v>2242</v>
      </c>
      <c r="D5049" s="122" t="s">
        <v>2097</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2033</v>
      </c>
      <c r="B5050" s="122">
        <v>1</v>
      </c>
      <c r="C5050" s="122" t="s">
        <v>2242</v>
      </c>
      <c r="D5050" s="122" t="s">
        <v>2098</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2033</v>
      </c>
      <c r="B5051" s="122">
        <v>1</v>
      </c>
      <c r="C5051" s="122" t="s">
        <v>2242</v>
      </c>
      <c r="D5051" s="122" t="s">
        <v>2099</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2033</v>
      </c>
      <c r="B5052" s="122">
        <v>1</v>
      </c>
      <c r="C5052" s="122" t="s">
        <v>2242</v>
      </c>
      <c r="D5052" s="122" t="s">
        <v>2100</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2033</v>
      </c>
      <c r="B5053" s="122">
        <v>1</v>
      </c>
      <c r="C5053" s="122" t="s">
        <v>2242</v>
      </c>
      <c r="D5053" s="122" t="s">
        <v>2101</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2033</v>
      </c>
      <c r="B5054" s="122">
        <v>1</v>
      </c>
      <c r="C5054" s="122" t="s">
        <v>2242</v>
      </c>
      <c r="D5054" s="122" t="s">
        <v>2102</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2033</v>
      </c>
      <c r="B5055" s="122">
        <v>1</v>
      </c>
      <c r="C5055" s="122" t="s">
        <v>2242</v>
      </c>
      <c r="D5055" s="122" t="s">
        <v>2103</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2033</v>
      </c>
      <c r="B5056" s="122">
        <v>1</v>
      </c>
      <c r="C5056" s="122" t="s">
        <v>2242</v>
      </c>
      <c r="D5056" s="122" t="s">
        <v>2104</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2033</v>
      </c>
      <c r="B5057" s="122">
        <v>1</v>
      </c>
      <c r="C5057" s="122" t="s">
        <v>2242</v>
      </c>
      <c r="D5057" s="122" t="s">
        <v>2105</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2033</v>
      </c>
      <c r="B5058" s="122">
        <v>1</v>
      </c>
      <c r="C5058" s="122" t="s">
        <v>2242</v>
      </c>
      <c r="D5058" s="122" t="s">
        <v>2106</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2033</v>
      </c>
      <c r="B5059" s="122">
        <v>1</v>
      </c>
      <c r="C5059" s="122" t="s">
        <v>2242</v>
      </c>
      <c r="D5059" s="122" t="s">
        <v>2107</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2033</v>
      </c>
      <c r="B5060" s="122">
        <v>1</v>
      </c>
      <c r="C5060" s="122" t="s">
        <v>2242</v>
      </c>
      <c r="D5060" s="122" t="s">
        <v>2108</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2033</v>
      </c>
      <c r="B5061" s="122">
        <v>1</v>
      </c>
      <c r="C5061" s="122" t="s">
        <v>2242</v>
      </c>
      <c r="D5061" s="122" t="s">
        <v>2109</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2033</v>
      </c>
      <c r="B5062" s="122">
        <v>1</v>
      </c>
      <c r="C5062" s="122" t="s">
        <v>2242</v>
      </c>
      <c r="D5062" s="122" t="s">
        <v>2143</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2033</v>
      </c>
      <c r="B5063" s="122">
        <v>1</v>
      </c>
      <c r="C5063" s="122" t="s">
        <v>2242</v>
      </c>
      <c r="D5063" s="122" t="s">
        <v>2110</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2033</v>
      </c>
      <c r="B5064" s="122">
        <v>1</v>
      </c>
      <c r="C5064" s="122" t="s">
        <v>2242</v>
      </c>
      <c r="D5064" s="122" t="s">
        <v>2111</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2033</v>
      </c>
      <c r="B5065" s="122">
        <v>1</v>
      </c>
      <c r="C5065" s="122" t="s">
        <v>2242</v>
      </c>
      <c r="D5065" s="122" t="s">
        <v>2112</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2033</v>
      </c>
      <c r="B5066" s="122">
        <v>1</v>
      </c>
      <c r="C5066" s="122" t="s">
        <v>2242</v>
      </c>
      <c r="D5066" s="122" t="s">
        <v>2113</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2033</v>
      </c>
      <c r="B5067" s="122">
        <v>1</v>
      </c>
      <c r="C5067" s="122" t="s">
        <v>2242</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2033</v>
      </c>
      <c r="B5068" s="122">
        <v>1</v>
      </c>
      <c r="C5068" s="122" t="s">
        <v>2242</v>
      </c>
      <c r="D5068" s="122" t="s">
        <v>2114</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2033</v>
      </c>
      <c r="B5069" s="122">
        <v>1</v>
      </c>
      <c r="C5069" s="122" t="s">
        <v>2242</v>
      </c>
      <c r="D5069" s="122" t="s">
        <v>2115</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2033</v>
      </c>
      <c r="B5070" s="122">
        <v>1</v>
      </c>
      <c r="C5070" s="122" t="s">
        <v>2242</v>
      </c>
      <c r="D5070" s="122" t="s">
        <v>2116</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2033</v>
      </c>
      <c r="B5071" s="122">
        <v>1</v>
      </c>
      <c r="C5071" s="122" t="s">
        <v>2242</v>
      </c>
      <c r="D5071" s="122" t="s">
        <v>2117</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2033</v>
      </c>
      <c r="B5072" s="122">
        <v>1</v>
      </c>
      <c r="C5072" s="122" t="s">
        <v>2242</v>
      </c>
      <c r="D5072" s="122" t="s">
        <v>2118</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2033</v>
      </c>
      <c r="B5073" s="122">
        <v>1</v>
      </c>
      <c r="C5073" s="122" t="s">
        <v>2242</v>
      </c>
      <c r="D5073" s="122" t="s">
        <v>2119</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2033</v>
      </c>
      <c r="B5074" s="122">
        <v>1</v>
      </c>
      <c r="C5074" s="122" t="s">
        <v>2242</v>
      </c>
      <c r="D5074" s="122" t="s">
        <v>2120</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2033</v>
      </c>
      <c r="B5075" s="122">
        <v>1</v>
      </c>
      <c r="C5075" s="122" t="s">
        <v>2242</v>
      </c>
      <c r="D5075" s="122" t="s">
        <v>2121</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2033</v>
      </c>
      <c r="B5076" s="122">
        <v>1</v>
      </c>
      <c r="C5076" s="122" t="s">
        <v>2242</v>
      </c>
      <c r="D5076" s="122" t="s">
        <v>2122</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2033</v>
      </c>
      <c r="B5077" s="122">
        <v>1</v>
      </c>
      <c r="C5077" s="122" t="s">
        <v>2242</v>
      </c>
      <c r="D5077" s="122" t="s">
        <v>2144</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2033</v>
      </c>
      <c r="B5078" s="122">
        <v>1</v>
      </c>
      <c r="C5078" s="122" t="s">
        <v>2242</v>
      </c>
      <c r="D5078" s="122" t="s">
        <v>2123</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2033</v>
      </c>
      <c r="B5079" s="122">
        <v>1</v>
      </c>
      <c r="C5079" s="122" t="s">
        <v>2242</v>
      </c>
      <c r="D5079" s="122" t="s">
        <v>2124</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2033</v>
      </c>
      <c r="B5080" s="122">
        <v>1</v>
      </c>
      <c r="C5080" s="122" t="s">
        <v>2242</v>
      </c>
      <c r="D5080" s="122" t="s">
        <v>2125</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2033</v>
      </c>
      <c r="B5081" s="122">
        <v>1</v>
      </c>
      <c r="C5081" s="122" t="s">
        <v>2242</v>
      </c>
      <c r="D5081" s="122" t="s">
        <v>2126</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2033</v>
      </c>
      <c r="B5082" s="122">
        <v>1</v>
      </c>
      <c r="C5082" s="122" t="s">
        <v>2242</v>
      </c>
      <c r="D5082" s="122" t="s">
        <v>2127</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2033</v>
      </c>
      <c r="B5083" s="122">
        <v>1</v>
      </c>
      <c r="C5083" s="122" t="s">
        <v>2242</v>
      </c>
      <c r="D5083" s="122" t="s">
        <v>2128</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2033</v>
      </c>
      <c r="B5084" s="122">
        <v>1</v>
      </c>
      <c r="C5084" s="122" t="s">
        <v>2242</v>
      </c>
      <c r="D5084" s="122" t="s">
        <v>2129</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2033</v>
      </c>
      <c r="B5085" s="122">
        <v>1</v>
      </c>
      <c r="C5085" s="122" t="s">
        <v>2242</v>
      </c>
      <c r="D5085" s="122" t="s">
        <v>2146</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2033</v>
      </c>
      <c r="B5086" s="122">
        <v>1</v>
      </c>
      <c r="C5086" s="122" t="s">
        <v>2242</v>
      </c>
      <c r="D5086" s="122" t="s">
        <v>2130</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2033</v>
      </c>
      <c r="B5087" s="122">
        <v>1</v>
      </c>
      <c r="C5087" s="122" t="s">
        <v>2242</v>
      </c>
      <c r="D5087" s="122" t="s">
        <v>2131</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2033</v>
      </c>
      <c r="B5088" s="122">
        <v>1</v>
      </c>
      <c r="C5088" s="122" t="s">
        <v>2242</v>
      </c>
      <c r="D5088" s="122" t="s">
        <v>2132</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2033</v>
      </c>
      <c r="B5089" s="122">
        <v>1</v>
      </c>
      <c r="C5089" s="122" t="s">
        <v>2242</v>
      </c>
      <c r="D5089" s="122" t="s">
        <v>2133</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2033</v>
      </c>
      <c r="B5090" s="122">
        <v>1</v>
      </c>
      <c r="C5090" s="122" t="s">
        <v>2242</v>
      </c>
      <c r="D5090" s="122" t="s">
        <v>2134</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2243</v>
      </c>
      <c r="B5091" s="122">
        <v>1</v>
      </c>
      <c r="C5091" s="122" t="s">
        <v>2244</v>
      </c>
      <c r="D5091" s="122" t="s">
        <v>2086</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2243</v>
      </c>
      <c r="B5092" s="122">
        <v>1</v>
      </c>
      <c r="C5092" s="122" t="s">
        <v>2244</v>
      </c>
      <c r="D5092" s="122" t="s">
        <v>2087</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2243</v>
      </c>
      <c r="B5093" s="122">
        <v>1</v>
      </c>
      <c r="C5093" s="122" t="s">
        <v>2244</v>
      </c>
      <c r="D5093" s="122" t="s">
        <v>2088</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2243</v>
      </c>
      <c r="B5094" s="122">
        <v>1</v>
      </c>
      <c r="C5094" s="122" t="s">
        <v>2244</v>
      </c>
      <c r="D5094" s="122" t="s">
        <v>2141</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2243</v>
      </c>
      <c r="B5095" s="122">
        <v>1</v>
      </c>
      <c r="C5095" s="122" t="s">
        <v>2244</v>
      </c>
      <c r="D5095" s="122" t="s">
        <v>2089</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2243</v>
      </c>
      <c r="B5096" s="122">
        <v>1</v>
      </c>
      <c r="C5096" s="122" t="s">
        <v>2244</v>
      </c>
      <c r="D5096" s="122" t="s">
        <v>2090</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2243</v>
      </c>
      <c r="B5097" s="122">
        <v>1</v>
      </c>
      <c r="C5097" s="122" t="s">
        <v>2244</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2243</v>
      </c>
      <c r="B5098" s="122">
        <v>1</v>
      </c>
      <c r="C5098" s="122" t="s">
        <v>2244</v>
      </c>
      <c r="D5098" s="122" t="s">
        <v>2091</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2243</v>
      </c>
      <c r="B5099" s="122">
        <v>1</v>
      </c>
      <c r="C5099" s="122" t="s">
        <v>2244</v>
      </c>
      <c r="D5099" s="122" t="s">
        <v>2092</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2243</v>
      </c>
      <c r="B5100" s="122">
        <v>1</v>
      </c>
      <c r="C5100" s="122" t="s">
        <v>2244</v>
      </c>
      <c r="D5100" s="122" t="s">
        <v>2093</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2243</v>
      </c>
      <c r="B5101" s="122">
        <v>1</v>
      </c>
      <c r="C5101" s="122" t="s">
        <v>2244</v>
      </c>
      <c r="D5101" s="122" t="s">
        <v>2094</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2243</v>
      </c>
      <c r="B5102" s="122">
        <v>1</v>
      </c>
      <c r="C5102" s="122" t="s">
        <v>2244</v>
      </c>
      <c r="D5102" s="122" t="s">
        <v>2095</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2243</v>
      </c>
      <c r="B5103" s="122">
        <v>1</v>
      </c>
      <c r="C5103" s="122" t="s">
        <v>2244</v>
      </c>
      <c r="D5103" s="122" t="s">
        <v>2142</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2243</v>
      </c>
      <c r="B5104" s="122">
        <v>1</v>
      </c>
      <c r="C5104" s="122" t="s">
        <v>2244</v>
      </c>
      <c r="D5104" s="122" t="s">
        <v>2096</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2243</v>
      </c>
      <c r="B5105" s="122">
        <v>1</v>
      </c>
      <c r="C5105" s="122" t="s">
        <v>2244</v>
      </c>
      <c r="D5105" s="122" t="s">
        <v>2097</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2243</v>
      </c>
      <c r="B5106" s="122">
        <v>1</v>
      </c>
      <c r="C5106" s="122" t="s">
        <v>2244</v>
      </c>
      <c r="D5106" s="122" t="s">
        <v>2098</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2243</v>
      </c>
      <c r="B5107" s="122">
        <v>1</v>
      </c>
      <c r="C5107" s="122" t="s">
        <v>2244</v>
      </c>
      <c r="D5107" s="122" t="s">
        <v>2099</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2243</v>
      </c>
      <c r="B5108" s="122">
        <v>1</v>
      </c>
      <c r="C5108" s="122" t="s">
        <v>2244</v>
      </c>
      <c r="D5108" s="122" t="s">
        <v>2100</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2243</v>
      </c>
      <c r="B5109" s="122">
        <v>1</v>
      </c>
      <c r="C5109" s="122" t="s">
        <v>2244</v>
      </c>
      <c r="D5109" s="122" t="s">
        <v>2101</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2243</v>
      </c>
      <c r="B5110" s="122">
        <v>1</v>
      </c>
      <c r="C5110" s="122" t="s">
        <v>2244</v>
      </c>
      <c r="D5110" s="122" t="s">
        <v>2102</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2243</v>
      </c>
      <c r="B5111" s="122">
        <v>1</v>
      </c>
      <c r="C5111" s="122" t="s">
        <v>2244</v>
      </c>
      <c r="D5111" s="122" t="s">
        <v>2103</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2243</v>
      </c>
      <c r="B5112" s="122">
        <v>1</v>
      </c>
      <c r="C5112" s="122" t="s">
        <v>2244</v>
      </c>
      <c r="D5112" s="122" t="s">
        <v>2104</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2243</v>
      </c>
      <c r="B5113" s="122">
        <v>1</v>
      </c>
      <c r="C5113" s="122" t="s">
        <v>2244</v>
      </c>
      <c r="D5113" s="122" t="s">
        <v>2105</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2243</v>
      </c>
      <c r="B5114" s="122">
        <v>1</v>
      </c>
      <c r="C5114" s="122" t="s">
        <v>2244</v>
      </c>
      <c r="D5114" s="122" t="s">
        <v>2106</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2243</v>
      </c>
      <c r="B5115" s="122">
        <v>1</v>
      </c>
      <c r="C5115" s="122" t="s">
        <v>2244</v>
      </c>
      <c r="D5115" s="122" t="s">
        <v>2107</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2243</v>
      </c>
      <c r="B5116" s="122">
        <v>1</v>
      </c>
      <c r="C5116" s="122" t="s">
        <v>2244</v>
      </c>
      <c r="D5116" s="122" t="s">
        <v>2108</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2243</v>
      </c>
      <c r="B5117" s="122">
        <v>1</v>
      </c>
      <c r="C5117" s="122" t="s">
        <v>2244</v>
      </c>
      <c r="D5117" s="122" t="s">
        <v>2109</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2243</v>
      </c>
      <c r="B5118" s="122">
        <v>1</v>
      </c>
      <c r="C5118" s="122" t="s">
        <v>2244</v>
      </c>
      <c r="D5118" s="122" t="s">
        <v>2143</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2243</v>
      </c>
      <c r="B5119" s="122">
        <v>1</v>
      </c>
      <c r="C5119" s="122" t="s">
        <v>2244</v>
      </c>
      <c r="D5119" s="122" t="s">
        <v>2110</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2243</v>
      </c>
      <c r="B5120" s="122">
        <v>1</v>
      </c>
      <c r="C5120" s="122" t="s">
        <v>2244</v>
      </c>
      <c r="D5120" s="122" t="s">
        <v>2111</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2243</v>
      </c>
      <c r="B5121" s="122">
        <v>1</v>
      </c>
      <c r="C5121" s="122" t="s">
        <v>2244</v>
      </c>
      <c r="D5121" s="122" t="s">
        <v>2112</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2243</v>
      </c>
      <c r="B5122" s="122">
        <v>1</v>
      </c>
      <c r="C5122" s="122" t="s">
        <v>2244</v>
      </c>
      <c r="D5122" s="122" t="s">
        <v>2113</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2243</v>
      </c>
      <c r="B5123" s="122">
        <v>1</v>
      </c>
      <c r="C5123" s="122" t="s">
        <v>2244</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2243</v>
      </c>
      <c r="B5124" s="122">
        <v>1</v>
      </c>
      <c r="C5124" s="122" t="s">
        <v>2244</v>
      </c>
      <c r="D5124" s="122" t="s">
        <v>2114</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2243</v>
      </c>
      <c r="B5125" s="122">
        <v>1</v>
      </c>
      <c r="C5125" s="122" t="s">
        <v>2244</v>
      </c>
      <c r="D5125" s="122" t="s">
        <v>2115</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2243</v>
      </c>
      <c r="B5126" s="122">
        <v>1</v>
      </c>
      <c r="C5126" s="122" t="s">
        <v>2244</v>
      </c>
      <c r="D5126" s="122" t="s">
        <v>2116</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2243</v>
      </c>
      <c r="B5127" s="122">
        <v>1</v>
      </c>
      <c r="C5127" s="122" t="s">
        <v>2244</v>
      </c>
      <c r="D5127" s="122" t="s">
        <v>2117</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2243</v>
      </c>
      <c r="B5128" s="122">
        <v>1</v>
      </c>
      <c r="C5128" s="122" t="s">
        <v>2244</v>
      </c>
      <c r="D5128" s="122" t="s">
        <v>2118</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2243</v>
      </c>
      <c r="B5129" s="122">
        <v>1</v>
      </c>
      <c r="C5129" s="122" t="s">
        <v>2244</v>
      </c>
      <c r="D5129" s="122" t="s">
        <v>2119</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2243</v>
      </c>
      <c r="B5130" s="122">
        <v>1</v>
      </c>
      <c r="C5130" s="122" t="s">
        <v>2244</v>
      </c>
      <c r="D5130" s="122" t="s">
        <v>2120</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2243</v>
      </c>
      <c r="B5131" s="122">
        <v>1</v>
      </c>
      <c r="C5131" s="122" t="s">
        <v>2244</v>
      </c>
      <c r="D5131" s="122" t="s">
        <v>2121</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2243</v>
      </c>
      <c r="B5132" s="122">
        <v>1</v>
      </c>
      <c r="C5132" s="122" t="s">
        <v>2244</v>
      </c>
      <c r="D5132" s="122" t="s">
        <v>2122</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2243</v>
      </c>
      <c r="B5133" s="122">
        <v>1</v>
      </c>
      <c r="C5133" s="122" t="s">
        <v>2244</v>
      </c>
      <c r="D5133" s="122" t="s">
        <v>2144</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2243</v>
      </c>
      <c r="B5134" s="122">
        <v>1</v>
      </c>
      <c r="C5134" s="122" t="s">
        <v>2244</v>
      </c>
      <c r="D5134" s="122" t="s">
        <v>2123</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2243</v>
      </c>
      <c r="B5135" s="122">
        <v>1</v>
      </c>
      <c r="C5135" s="122" t="s">
        <v>2244</v>
      </c>
      <c r="D5135" s="122" t="s">
        <v>2124</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2243</v>
      </c>
      <c r="B5136" s="122">
        <v>1</v>
      </c>
      <c r="C5136" s="122" t="s">
        <v>2244</v>
      </c>
      <c r="D5136" s="122" t="s">
        <v>2125</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2243</v>
      </c>
      <c r="B5137" s="122">
        <v>1</v>
      </c>
      <c r="C5137" s="122" t="s">
        <v>2244</v>
      </c>
      <c r="D5137" s="122" t="s">
        <v>2126</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2243</v>
      </c>
      <c r="B5138" s="122">
        <v>1</v>
      </c>
      <c r="C5138" s="122" t="s">
        <v>2244</v>
      </c>
      <c r="D5138" s="122" t="s">
        <v>2127</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2243</v>
      </c>
      <c r="B5139" s="122">
        <v>1</v>
      </c>
      <c r="C5139" s="122" t="s">
        <v>2244</v>
      </c>
      <c r="D5139" s="122" t="s">
        <v>2145</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2243</v>
      </c>
      <c r="B5140" s="122">
        <v>1</v>
      </c>
      <c r="C5140" s="122" t="s">
        <v>2244</v>
      </c>
      <c r="D5140" s="122" t="s">
        <v>2128</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2243</v>
      </c>
      <c r="B5141" s="122">
        <v>1</v>
      </c>
      <c r="C5141" s="122" t="s">
        <v>2244</v>
      </c>
      <c r="D5141" s="122" t="s">
        <v>2129</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2243</v>
      </c>
      <c r="B5142" s="122">
        <v>1</v>
      </c>
      <c r="C5142" s="122" t="s">
        <v>2244</v>
      </c>
      <c r="D5142" s="122" t="s">
        <v>2146</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2243</v>
      </c>
      <c r="B5143" s="122">
        <v>1</v>
      </c>
      <c r="C5143" s="122" t="s">
        <v>2244</v>
      </c>
      <c r="D5143" s="122" t="s">
        <v>2130</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2243</v>
      </c>
      <c r="B5144" s="122">
        <v>1</v>
      </c>
      <c r="C5144" s="122" t="s">
        <v>2244</v>
      </c>
      <c r="D5144" s="122" t="s">
        <v>2131</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2243</v>
      </c>
      <c r="B5145" s="122">
        <v>1</v>
      </c>
      <c r="C5145" s="122" t="s">
        <v>2244</v>
      </c>
      <c r="D5145" s="122" t="s">
        <v>2132</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2243</v>
      </c>
      <c r="B5146" s="122">
        <v>1</v>
      </c>
      <c r="C5146" s="122" t="s">
        <v>2244</v>
      </c>
      <c r="D5146" s="122" t="s">
        <v>2133</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2243</v>
      </c>
      <c r="B5147" s="122">
        <v>1</v>
      </c>
      <c r="C5147" s="122" t="s">
        <v>2244</v>
      </c>
      <c r="D5147" s="122" t="s">
        <v>2134</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2035</v>
      </c>
      <c r="B5148" s="122">
        <v>1</v>
      </c>
      <c r="C5148" s="122" t="s">
        <v>2245</v>
      </c>
      <c r="D5148" s="122" t="s">
        <v>2086</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2035</v>
      </c>
      <c r="B5149" s="122">
        <v>1</v>
      </c>
      <c r="C5149" s="122" t="s">
        <v>2245</v>
      </c>
      <c r="D5149" s="122" t="s">
        <v>2087</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2035</v>
      </c>
      <c r="B5150" s="122">
        <v>1</v>
      </c>
      <c r="C5150" s="122" t="s">
        <v>2245</v>
      </c>
      <c r="D5150" s="122" t="s">
        <v>2088</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2035</v>
      </c>
      <c r="B5151" s="122">
        <v>1</v>
      </c>
      <c r="C5151" s="122" t="s">
        <v>2245</v>
      </c>
      <c r="D5151" s="122" t="s">
        <v>2141</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2035</v>
      </c>
      <c r="B5152" s="122">
        <v>1</v>
      </c>
      <c r="C5152" s="122" t="s">
        <v>2245</v>
      </c>
      <c r="D5152" s="122" t="s">
        <v>2089</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2035</v>
      </c>
      <c r="B5153" s="122">
        <v>1</v>
      </c>
      <c r="C5153" s="122" t="s">
        <v>2245</v>
      </c>
      <c r="D5153" s="122" t="s">
        <v>2090</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2035</v>
      </c>
      <c r="B5154" s="122">
        <v>1</v>
      </c>
      <c r="C5154" s="122" t="s">
        <v>2245</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2035</v>
      </c>
      <c r="B5155" s="122">
        <v>1</v>
      </c>
      <c r="C5155" s="122" t="s">
        <v>2245</v>
      </c>
      <c r="D5155" s="122" t="s">
        <v>2091</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2035</v>
      </c>
      <c r="B5156" s="122">
        <v>1</v>
      </c>
      <c r="C5156" s="122" t="s">
        <v>2245</v>
      </c>
      <c r="D5156" s="122" t="s">
        <v>2092</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2035</v>
      </c>
      <c r="B5157" s="122">
        <v>1</v>
      </c>
      <c r="C5157" s="122" t="s">
        <v>2245</v>
      </c>
      <c r="D5157" s="122" t="s">
        <v>2093</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2035</v>
      </c>
      <c r="B5158" s="122">
        <v>1</v>
      </c>
      <c r="C5158" s="122" t="s">
        <v>2245</v>
      </c>
      <c r="D5158" s="122" t="s">
        <v>2094</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2035</v>
      </c>
      <c r="B5159" s="122">
        <v>1</v>
      </c>
      <c r="C5159" s="122" t="s">
        <v>2245</v>
      </c>
      <c r="D5159" s="122" t="s">
        <v>2176</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2035</v>
      </c>
      <c r="B5160" s="122">
        <v>1</v>
      </c>
      <c r="C5160" s="122" t="s">
        <v>2245</v>
      </c>
      <c r="D5160" s="122" t="s">
        <v>2095</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2035</v>
      </c>
      <c r="B5161" s="122">
        <v>1</v>
      </c>
      <c r="C5161" s="122" t="s">
        <v>2245</v>
      </c>
      <c r="D5161" s="122" t="s">
        <v>2142</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2035</v>
      </c>
      <c r="B5162" s="122">
        <v>1</v>
      </c>
      <c r="C5162" s="122" t="s">
        <v>2245</v>
      </c>
      <c r="D5162" s="122" t="s">
        <v>2096</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2035</v>
      </c>
      <c r="B5163" s="122">
        <v>1</v>
      </c>
      <c r="C5163" s="122" t="s">
        <v>2245</v>
      </c>
      <c r="D5163" s="122" t="s">
        <v>2097</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2035</v>
      </c>
      <c r="B5164" s="122">
        <v>1</v>
      </c>
      <c r="C5164" s="122" t="s">
        <v>2245</v>
      </c>
      <c r="D5164" s="122" t="s">
        <v>2098</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2035</v>
      </c>
      <c r="B5165" s="122">
        <v>1</v>
      </c>
      <c r="C5165" s="122" t="s">
        <v>2245</v>
      </c>
      <c r="D5165" s="122" t="s">
        <v>2099</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2035</v>
      </c>
      <c r="B5166" s="122">
        <v>1</v>
      </c>
      <c r="C5166" s="122" t="s">
        <v>2245</v>
      </c>
      <c r="D5166" s="122" t="s">
        <v>2100</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2035</v>
      </c>
      <c r="B5167" s="122">
        <v>1</v>
      </c>
      <c r="C5167" s="122" t="s">
        <v>2245</v>
      </c>
      <c r="D5167" s="122" t="s">
        <v>2101</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2035</v>
      </c>
      <c r="B5168" s="122">
        <v>1</v>
      </c>
      <c r="C5168" s="122" t="s">
        <v>2245</v>
      </c>
      <c r="D5168" s="122" t="s">
        <v>2102</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2035</v>
      </c>
      <c r="B5169" s="122">
        <v>1</v>
      </c>
      <c r="C5169" s="122" t="s">
        <v>2245</v>
      </c>
      <c r="D5169" s="122" t="s">
        <v>2103</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2035</v>
      </c>
      <c r="B5170" s="122">
        <v>1</v>
      </c>
      <c r="C5170" s="122" t="s">
        <v>2245</v>
      </c>
      <c r="D5170" s="122" t="s">
        <v>2104</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2035</v>
      </c>
      <c r="B5171" s="122">
        <v>1</v>
      </c>
      <c r="C5171" s="122" t="s">
        <v>2245</v>
      </c>
      <c r="D5171" s="122" t="s">
        <v>2105</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2035</v>
      </c>
      <c r="B5172" s="122">
        <v>1</v>
      </c>
      <c r="C5172" s="122" t="s">
        <v>2245</v>
      </c>
      <c r="D5172" s="122" t="s">
        <v>2106</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2035</v>
      </c>
      <c r="B5173" s="122">
        <v>1</v>
      </c>
      <c r="C5173" s="122" t="s">
        <v>2245</v>
      </c>
      <c r="D5173" s="122" t="s">
        <v>2177</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2035</v>
      </c>
      <c r="B5174" s="122">
        <v>1</v>
      </c>
      <c r="C5174" s="122" t="s">
        <v>2245</v>
      </c>
      <c r="D5174" s="122" t="s">
        <v>2107</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2035</v>
      </c>
      <c r="B5175" s="122">
        <v>1</v>
      </c>
      <c r="C5175" s="122" t="s">
        <v>2245</v>
      </c>
      <c r="D5175" s="122" t="s">
        <v>2108</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2035</v>
      </c>
      <c r="B5176" s="122">
        <v>1</v>
      </c>
      <c r="C5176" s="122" t="s">
        <v>2245</v>
      </c>
      <c r="D5176" s="122" t="s">
        <v>2109</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2035</v>
      </c>
      <c r="B5177" s="122">
        <v>1</v>
      </c>
      <c r="C5177" s="122" t="s">
        <v>2245</v>
      </c>
      <c r="D5177" s="122" t="s">
        <v>2143</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2035</v>
      </c>
      <c r="B5178" s="122">
        <v>1</v>
      </c>
      <c r="C5178" s="122" t="s">
        <v>2245</v>
      </c>
      <c r="D5178" s="122" t="s">
        <v>2110</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2035</v>
      </c>
      <c r="B5179" s="122">
        <v>1</v>
      </c>
      <c r="C5179" s="122" t="s">
        <v>2245</v>
      </c>
      <c r="D5179" s="122" t="s">
        <v>2111</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2035</v>
      </c>
      <c r="B5180" s="122">
        <v>1</v>
      </c>
      <c r="C5180" s="122" t="s">
        <v>2245</v>
      </c>
      <c r="D5180" s="122" t="s">
        <v>2112</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2035</v>
      </c>
      <c r="B5181" s="122">
        <v>1</v>
      </c>
      <c r="C5181" s="122" t="s">
        <v>2245</v>
      </c>
      <c r="D5181" s="122" t="s">
        <v>2113</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2035</v>
      </c>
      <c r="B5182" s="122">
        <v>1</v>
      </c>
      <c r="C5182" s="122" t="s">
        <v>2245</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2035</v>
      </c>
      <c r="B5183" s="122">
        <v>1</v>
      </c>
      <c r="C5183" s="122" t="s">
        <v>2245</v>
      </c>
      <c r="D5183" s="122" t="s">
        <v>2114</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2035</v>
      </c>
      <c r="B5184" s="122">
        <v>1</v>
      </c>
      <c r="C5184" s="122" t="s">
        <v>2245</v>
      </c>
      <c r="D5184" s="122" t="s">
        <v>2115</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2035</v>
      </c>
      <c r="B5185" s="122">
        <v>1</v>
      </c>
      <c r="C5185" s="122" t="s">
        <v>2245</v>
      </c>
      <c r="D5185" s="122" t="s">
        <v>2116</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2035</v>
      </c>
      <c r="B5186" s="122">
        <v>1</v>
      </c>
      <c r="C5186" s="122" t="s">
        <v>2245</v>
      </c>
      <c r="D5186" s="122" t="s">
        <v>2117</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2035</v>
      </c>
      <c r="B5187" s="122">
        <v>1</v>
      </c>
      <c r="C5187" s="122" t="s">
        <v>2245</v>
      </c>
      <c r="D5187" s="122" t="s">
        <v>2118</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2035</v>
      </c>
      <c r="B5188" s="122">
        <v>1</v>
      </c>
      <c r="C5188" s="122" t="s">
        <v>2245</v>
      </c>
      <c r="D5188" s="122" t="s">
        <v>2119</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2035</v>
      </c>
      <c r="B5189" s="122">
        <v>1</v>
      </c>
      <c r="C5189" s="122" t="s">
        <v>2245</v>
      </c>
      <c r="D5189" s="122" t="s">
        <v>2120</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2035</v>
      </c>
      <c r="B5190" s="122">
        <v>1</v>
      </c>
      <c r="C5190" s="122" t="s">
        <v>2245</v>
      </c>
      <c r="D5190" s="122" t="s">
        <v>2121</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2035</v>
      </c>
      <c r="B5191" s="122">
        <v>1</v>
      </c>
      <c r="C5191" s="122" t="s">
        <v>2245</v>
      </c>
      <c r="D5191" s="122" t="s">
        <v>2122</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2035</v>
      </c>
      <c r="B5192" s="122">
        <v>1</v>
      </c>
      <c r="C5192" s="122" t="s">
        <v>2245</v>
      </c>
      <c r="D5192" s="122" t="s">
        <v>2144</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2035</v>
      </c>
      <c r="B5193" s="122">
        <v>1</v>
      </c>
      <c r="C5193" s="122" t="s">
        <v>2245</v>
      </c>
      <c r="D5193" s="122" t="s">
        <v>2178</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2035</v>
      </c>
      <c r="B5194" s="122">
        <v>1</v>
      </c>
      <c r="C5194" s="122" t="s">
        <v>2245</v>
      </c>
      <c r="D5194" s="122" t="s">
        <v>2123</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2035</v>
      </c>
      <c r="B5195" s="122">
        <v>1</v>
      </c>
      <c r="C5195" s="122" t="s">
        <v>2245</v>
      </c>
      <c r="D5195" s="122" t="s">
        <v>2124</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2035</v>
      </c>
      <c r="B5196" s="122">
        <v>1</v>
      </c>
      <c r="C5196" s="122" t="s">
        <v>2245</v>
      </c>
      <c r="D5196" s="122" t="s">
        <v>2125</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2035</v>
      </c>
      <c r="B5197" s="122">
        <v>1</v>
      </c>
      <c r="C5197" s="122" t="s">
        <v>2245</v>
      </c>
      <c r="D5197" s="122" t="s">
        <v>2126</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2035</v>
      </c>
      <c r="B5198" s="122">
        <v>1</v>
      </c>
      <c r="C5198" s="122" t="s">
        <v>2245</v>
      </c>
      <c r="D5198" s="122" t="s">
        <v>2127</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2035</v>
      </c>
      <c r="B5199" s="122">
        <v>1</v>
      </c>
      <c r="C5199" s="122" t="s">
        <v>2245</v>
      </c>
      <c r="D5199" s="122" t="s">
        <v>2128</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2035</v>
      </c>
      <c r="B5200" s="122">
        <v>1</v>
      </c>
      <c r="C5200" s="122" t="s">
        <v>2245</v>
      </c>
      <c r="D5200" s="122" t="s">
        <v>2129</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2035</v>
      </c>
      <c r="B5201" s="122">
        <v>1</v>
      </c>
      <c r="C5201" s="122" t="s">
        <v>2245</v>
      </c>
      <c r="D5201" s="122" t="s">
        <v>2146</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2035</v>
      </c>
      <c r="B5202" s="122">
        <v>1</v>
      </c>
      <c r="C5202" s="122" t="s">
        <v>2245</v>
      </c>
      <c r="D5202" s="122" t="s">
        <v>2130</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2035</v>
      </c>
      <c r="B5203" s="122">
        <v>1</v>
      </c>
      <c r="C5203" s="122" t="s">
        <v>2245</v>
      </c>
      <c r="D5203" s="122" t="s">
        <v>2131</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2035</v>
      </c>
      <c r="B5204" s="122">
        <v>1</v>
      </c>
      <c r="C5204" s="122" t="s">
        <v>2245</v>
      </c>
      <c r="D5204" s="122" t="s">
        <v>2132</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2035</v>
      </c>
      <c r="B5205" s="122">
        <v>1</v>
      </c>
      <c r="C5205" s="122" t="s">
        <v>2245</v>
      </c>
      <c r="D5205" s="122" t="s">
        <v>2133</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2035</v>
      </c>
      <c r="B5206" s="122">
        <v>1</v>
      </c>
      <c r="C5206" s="122" t="s">
        <v>2245</v>
      </c>
      <c r="D5206" s="122" t="s">
        <v>2134</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2246</v>
      </c>
      <c r="B5207" s="122">
        <v>1</v>
      </c>
      <c r="C5207" s="122" t="s">
        <v>2247</v>
      </c>
      <c r="D5207" s="122" t="s">
        <v>2086</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2246</v>
      </c>
      <c r="B5208" s="122">
        <v>1</v>
      </c>
      <c r="C5208" s="122" t="s">
        <v>2247</v>
      </c>
      <c r="D5208" s="122" t="s">
        <v>2087</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2246</v>
      </c>
      <c r="B5209" s="122">
        <v>1</v>
      </c>
      <c r="C5209" s="122" t="s">
        <v>2247</v>
      </c>
      <c r="D5209" s="122" t="s">
        <v>2088</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2246</v>
      </c>
      <c r="B5210" s="122">
        <v>1</v>
      </c>
      <c r="C5210" s="122" t="s">
        <v>2247</v>
      </c>
      <c r="D5210" s="122" t="s">
        <v>2141</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2246</v>
      </c>
      <c r="B5211" s="122">
        <v>1</v>
      </c>
      <c r="C5211" s="122" t="s">
        <v>2247</v>
      </c>
      <c r="D5211" s="122" t="s">
        <v>2089</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2246</v>
      </c>
      <c r="B5212" s="122">
        <v>1</v>
      </c>
      <c r="C5212" s="122" t="s">
        <v>2247</v>
      </c>
      <c r="D5212" s="122" t="s">
        <v>2090</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2246</v>
      </c>
      <c r="B5213" s="122">
        <v>1</v>
      </c>
      <c r="C5213" s="122" t="s">
        <v>2247</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2246</v>
      </c>
      <c r="B5214" s="122">
        <v>1</v>
      </c>
      <c r="C5214" s="122" t="s">
        <v>2247</v>
      </c>
      <c r="D5214" s="122" t="s">
        <v>2091</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2246</v>
      </c>
      <c r="B5215" s="122">
        <v>1</v>
      </c>
      <c r="C5215" s="122" t="s">
        <v>2247</v>
      </c>
      <c r="D5215" s="122" t="s">
        <v>2092</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2246</v>
      </c>
      <c r="B5216" s="122">
        <v>1</v>
      </c>
      <c r="C5216" s="122" t="s">
        <v>2247</v>
      </c>
      <c r="D5216" s="122" t="s">
        <v>2093</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2246</v>
      </c>
      <c r="B5217" s="122">
        <v>1</v>
      </c>
      <c r="C5217" s="122" t="s">
        <v>2247</v>
      </c>
      <c r="D5217" s="122" t="s">
        <v>2094</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2246</v>
      </c>
      <c r="B5218" s="122">
        <v>1</v>
      </c>
      <c r="C5218" s="122" t="s">
        <v>2247</v>
      </c>
      <c r="D5218" s="122" t="s">
        <v>2176</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2246</v>
      </c>
      <c r="B5219" s="122">
        <v>1</v>
      </c>
      <c r="C5219" s="122" t="s">
        <v>2247</v>
      </c>
      <c r="D5219" s="122" t="s">
        <v>2095</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2246</v>
      </c>
      <c r="B5220" s="122">
        <v>1</v>
      </c>
      <c r="C5220" s="122" t="s">
        <v>2247</v>
      </c>
      <c r="D5220" s="122" t="s">
        <v>2142</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2246</v>
      </c>
      <c r="B5221" s="122">
        <v>1</v>
      </c>
      <c r="C5221" s="122" t="s">
        <v>2247</v>
      </c>
      <c r="D5221" s="122" t="s">
        <v>2096</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2246</v>
      </c>
      <c r="B5222" s="122">
        <v>1</v>
      </c>
      <c r="C5222" s="122" t="s">
        <v>2247</v>
      </c>
      <c r="D5222" s="122" t="s">
        <v>2097</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2246</v>
      </c>
      <c r="B5223" s="122">
        <v>1</v>
      </c>
      <c r="C5223" s="122" t="s">
        <v>2247</v>
      </c>
      <c r="D5223" s="122" t="s">
        <v>2098</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2246</v>
      </c>
      <c r="B5224" s="122">
        <v>1</v>
      </c>
      <c r="C5224" s="122" t="s">
        <v>2247</v>
      </c>
      <c r="D5224" s="122" t="s">
        <v>2099</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2246</v>
      </c>
      <c r="B5225" s="122">
        <v>1</v>
      </c>
      <c r="C5225" s="122" t="s">
        <v>2247</v>
      </c>
      <c r="D5225" s="122" t="s">
        <v>2100</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2246</v>
      </c>
      <c r="B5226" s="122">
        <v>1</v>
      </c>
      <c r="C5226" s="122" t="s">
        <v>2247</v>
      </c>
      <c r="D5226" s="122" t="s">
        <v>2101</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2246</v>
      </c>
      <c r="B5227" s="122">
        <v>1</v>
      </c>
      <c r="C5227" s="122" t="s">
        <v>2247</v>
      </c>
      <c r="D5227" s="122" t="s">
        <v>2102</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2246</v>
      </c>
      <c r="B5228" s="122">
        <v>1</v>
      </c>
      <c r="C5228" s="122" t="s">
        <v>2247</v>
      </c>
      <c r="D5228" s="122" t="s">
        <v>2103</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2246</v>
      </c>
      <c r="B5229" s="122">
        <v>1</v>
      </c>
      <c r="C5229" s="122" t="s">
        <v>2247</v>
      </c>
      <c r="D5229" s="122" t="s">
        <v>2104</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2246</v>
      </c>
      <c r="B5230" s="122">
        <v>1</v>
      </c>
      <c r="C5230" s="122" t="s">
        <v>2247</v>
      </c>
      <c r="D5230" s="122" t="s">
        <v>2105</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2246</v>
      </c>
      <c r="B5231" s="122">
        <v>1</v>
      </c>
      <c r="C5231" s="122" t="s">
        <v>2247</v>
      </c>
      <c r="D5231" s="122" t="s">
        <v>2106</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2246</v>
      </c>
      <c r="B5232" s="122">
        <v>1</v>
      </c>
      <c r="C5232" s="122" t="s">
        <v>2247</v>
      </c>
      <c r="D5232" s="122" t="s">
        <v>2177</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2246</v>
      </c>
      <c r="B5233" s="122">
        <v>1</v>
      </c>
      <c r="C5233" s="122" t="s">
        <v>2247</v>
      </c>
      <c r="D5233" s="122" t="s">
        <v>2107</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2246</v>
      </c>
      <c r="B5234" s="122">
        <v>1</v>
      </c>
      <c r="C5234" s="122" t="s">
        <v>2247</v>
      </c>
      <c r="D5234" s="122" t="s">
        <v>2108</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2246</v>
      </c>
      <c r="B5235" s="122">
        <v>1</v>
      </c>
      <c r="C5235" s="122" t="s">
        <v>2247</v>
      </c>
      <c r="D5235" s="122" t="s">
        <v>2109</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2246</v>
      </c>
      <c r="B5236" s="122">
        <v>1</v>
      </c>
      <c r="C5236" s="122" t="s">
        <v>2247</v>
      </c>
      <c r="D5236" s="122" t="s">
        <v>2143</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2246</v>
      </c>
      <c r="B5237" s="122">
        <v>1</v>
      </c>
      <c r="C5237" s="122" t="s">
        <v>2247</v>
      </c>
      <c r="D5237" s="122" t="s">
        <v>2110</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2246</v>
      </c>
      <c r="B5238" s="122">
        <v>1</v>
      </c>
      <c r="C5238" s="122" t="s">
        <v>2247</v>
      </c>
      <c r="D5238" s="122" t="s">
        <v>2111</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2246</v>
      </c>
      <c r="B5239" s="122">
        <v>1</v>
      </c>
      <c r="C5239" s="122" t="s">
        <v>2247</v>
      </c>
      <c r="D5239" s="122" t="s">
        <v>2112</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2246</v>
      </c>
      <c r="B5240" s="122">
        <v>1</v>
      </c>
      <c r="C5240" s="122" t="s">
        <v>2247</v>
      </c>
      <c r="D5240" s="122" t="s">
        <v>2113</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2246</v>
      </c>
      <c r="B5241" s="122">
        <v>1</v>
      </c>
      <c r="C5241" s="122" t="s">
        <v>2247</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2246</v>
      </c>
      <c r="B5242" s="122">
        <v>1</v>
      </c>
      <c r="C5242" s="122" t="s">
        <v>2247</v>
      </c>
      <c r="D5242" s="122" t="s">
        <v>2114</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2246</v>
      </c>
      <c r="B5243" s="122">
        <v>1</v>
      </c>
      <c r="C5243" s="122" t="s">
        <v>2247</v>
      </c>
      <c r="D5243" s="122" t="s">
        <v>2115</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2246</v>
      </c>
      <c r="B5244" s="122">
        <v>1</v>
      </c>
      <c r="C5244" s="122" t="s">
        <v>2247</v>
      </c>
      <c r="D5244" s="122" t="s">
        <v>2116</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2246</v>
      </c>
      <c r="B5245" s="122">
        <v>1</v>
      </c>
      <c r="C5245" s="122" t="s">
        <v>2247</v>
      </c>
      <c r="D5245" s="122" t="s">
        <v>2117</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2246</v>
      </c>
      <c r="B5246" s="122">
        <v>1</v>
      </c>
      <c r="C5246" s="122" t="s">
        <v>2247</v>
      </c>
      <c r="D5246" s="122" t="s">
        <v>2118</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2246</v>
      </c>
      <c r="B5247" s="122">
        <v>1</v>
      </c>
      <c r="C5247" s="122" t="s">
        <v>2247</v>
      </c>
      <c r="D5247" s="122" t="s">
        <v>2119</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2246</v>
      </c>
      <c r="B5248" s="122">
        <v>1</v>
      </c>
      <c r="C5248" s="122" t="s">
        <v>2247</v>
      </c>
      <c r="D5248" s="122" t="s">
        <v>2120</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2246</v>
      </c>
      <c r="B5249" s="122">
        <v>1</v>
      </c>
      <c r="C5249" s="122" t="s">
        <v>2247</v>
      </c>
      <c r="D5249" s="122" t="s">
        <v>2121</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2246</v>
      </c>
      <c r="B5250" s="122">
        <v>1</v>
      </c>
      <c r="C5250" s="122" t="s">
        <v>2247</v>
      </c>
      <c r="D5250" s="122" t="s">
        <v>2122</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2246</v>
      </c>
      <c r="B5251" s="122">
        <v>1</v>
      </c>
      <c r="C5251" s="122" t="s">
        <v>2247</v>
      </c>
      <c r="D5251" s="122" t="s">
        <v>2144</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2246</v>
      </c>
      <c r="B5252" s="122">
        <v>1</v>
      </c>
      <c r="C5252" s="122" t="s">
        <v>2247</v>
      </c>
      <c r="D5252" s="122" t="s">
        <v>2178</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2246</v>
      </c>
      <c r="B5253" s="122">
        <v>1</v>
      </c>
      <c r="C5253" s="122" t="s">
        <v>2247</v>
      </c>
      <c r="D5253" s="122" t="s">
        <v>2123</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2246</v>
      </c>
      <c r="B5254" s="122">
        <v>1</v>
      </c>
      <c r="C5254" s="122" t="s">
        <v>2247</v>
      </c>
      <c r="D5254" s="122" t="s">
        <v>2124</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2246</v>
      </c>
      <c r="B5255" s="122">
        <v>1</v>
      </c>
      <c r="C5255" s="122" t="s">
        <v>2247</v>
      </c>
      <c r="D5255" s="122" t="s">
        <v>2125</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2246</v>
      </c>
      <c r="B5256" s="122">
        <v>1</v>
      </c>
      <c r="C5256" s="122" t="s">
        <v>2247</v>
      </c>
      <c r="D5256" s="122" t="s">
        <v>2126</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2246</v>
      </c>
      <c r="B5257" s="122">
        <v>1</v>
      </c>
      <c r="C5257" s="122" t="s">
        <v>2247</v>
      </c>
      <c r="D5257" s="122" t="s">
        <v>2127</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2246</v>
      </c>
      <c r="B5258" s="122">
        <v>1</v>
      </c>
      <c r="C5258" s="122" t="s">
        <v>2247</v>
      </c>
      <c r="D5258" s="122" t="s">
        <v>2128</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2246</v>
      </c>
      <c r="B5259" s="122">
        <v>1</v>
      </c>
      <c r="C5259" s="122" t="s">
        <v>2247</v>
      </c>
      <c r="D5259" s="122" t="s">
        <v>2129</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2246</v>
      </c>
      <c r="B5260" s="122">
        <v>1</v>
      </c>
      <c r="C5260" s="122" t="s">
        <v>2247</v>
      </c>
      <c r="D5260" s="122" t="s">
        <v>2146</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2246</v>
      </c>
      <c r="B5261" s="122">
        <v>1</v>
      </c>
      <c r="C5261" s="122" t="s">
        <v>2247</v>
      </c>
      <c r="D5261" s="122" t="s">
        <v>2130</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2246</v>
      </c>
      <c r="B5262" s="122">
        <v>1</v>
      </c>
      <c r="C5262" s="122" t="s">
        <v>2247</v>
      </c>
      <c r="D5262" s="122" t="s">
        <v>2131</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2246</v>
      </c>
      <c r="B5263" s="122">
        <v>1</v>
      </c>
      <c r="C5263" s="122" t="s">
        <v>2247</v>
      </c>
      <c r="D5263" s="122" t="s">
        <v>2132</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2246</v>
      </c>
      <c r="B5264" s="122">
        <v>1</v>
      </c>
      <c r="C5264" s="122" t="s">
        <v>2247</v>
      </c>
      <c r="D5264" s="122" t="s">
        <v>2133</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2246</v>
      </c>
      <c r="B5265" s="122">
        <v>1</v>
      </c>
      <c r="C5265" s="122" t="s">
        <v>2247</v>
      </c>
      <c r="D5265" s="122" t="s">
        <v>2134</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2039</v>
      </c>
      <c r="B5266" s="122">
        <v>1</v>
      </c>
      <c r="C5266" s="122" t="s">
        <v>2248</v>
      </c>
      <c r="D5266" s="122" t="s">
        <v>2086</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2039</v>
      </c>
      <c r="B5267" s="122">
        <v>1</v>
      </c>
      <c r="C5267" s="122" t="s">
        <v>2248</v>
      </c>
      <c r="D5267" s="122" t="s">
        <v>2087</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2039</v>
      </c>
      <c r="B5268" s="122">
        <v>1</v>
      </c>
      <c r="C5268" s="122" t="s">
        <v>2248</v>
      </c>
      <c r="D5268" s="122" t="s">
        <v>2088</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2039</v>
      </c>
      <c r="B5269" s="122">
        <v>1</v>
      </c>
      <c r="C5269" s="122" t="s">
        <v>2248</v>
      </c>
      <c r="D5269" s="122" t="s">
        <v>2141</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2039</v>
      </c>
      <c r="B5270" s="122">
        <v>1</v>
      </c>
      <c r="C5270" s="122" t="s">
        <v>2248</v>
      </c>
      <c r="D5270" s="122" t="s">
        <v>2089</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2039</v>
      </c>
      <c r="B5271" s="122">
        <v>1</v>
      </c>
      <c r="C5271" s="122" t="s">
        <v>2248</v>
      </c>
      <c r="D5271" s="122" t="s">
        <v>2090</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2039</v>
      </c>
      <c r="B5272" s="122">
        <v>1</v>
      </c>
      <c r="C5272" s="122" t="s">
        <v>2248</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2039</v>
      </c>
      <c r="B5273" s="122">
        <v>1</v>
      </c>
      <c r="C5273" s="122" t="s">
        <v>2248</v>
      </c>
      <c r="D5273" s="122" t="s">
        <v>2091</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2039</v>
      </c>
      <c r="B5274" s="122">
        <v>1</v>
      </c>
      <c r="C5274" s="122" t="s">
        <v>2248</v>
      </c>
      <c r="D5274" s="122" t="s">
        <v>2092</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2039</v>
      </c>
      <c r="B5275" s="122">
        <v>1</v>
      </c>
      <c r="C5275" s="122" t="s">
        <v>2248</v>
      </c>
      <c r="D5275" s="122" t="s">
        <v>2093</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2039</v>
      </c>
      <c r="B5276" s="122">
        <v>1</v>
      </c>
      <c r="C5276" s="122" t="s">
        <v>2248</v>
      </c>
      <c r="D5276" s="122" t="s">
        <v>2094</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2039</v>
      </c>
      <c r="B5277" s="122">
        <v>1</v>
      </c>
      <c r="C5277" s="122" t="s">
        <v>2248</v>
      </c>
      <c r="D5277" s="122" t="s">
        <v>2176</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2039</v>
      </c>
      <c r="B5278" s="122">
        <v>1</v>
      </c>
      <c r="C5278" s="122" t="s">
        <v>2248</v>
      </c>
      <c r="D5278" s="122" t="s">
        <v>2095</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2039</v>
      </c>
      <c r="B5279" s="122">
        <v>1</v>
      </c>
      <c r="C5279" s="122" t="s">
        <v>2248</v>
      </c>
      <c r="D5279" s="122" t="s">
        <v>2142</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2039</v>
      </c>
      <c r="B5280" s="122">
        <v>1</v>
      </c>
      <c r="C5280" s="122" t="s">
        <v>2248</v>
      </c>
      <c r="D5280" s="122" t="s">
        <v>2096</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2039</v>
      </c>
      <c r="B5281" s="122">
        <v>1</v>
      </c>
      <c r="C5281" s="122" t="s">
        <v>2248</v>
      </c>
      <c r="D5281" s="122" t="s">
        <v>2097</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2039</v>
      </c>
      <c r="B5282" s="122">
        <v>1</v>
      </c>
      <c r="C5282" s="122" t="s">
        <v>2248</v>
      </c>
      <c r="D5282" s="122" t="s">
        <v>2098</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2039</v>
      </c>
      <c r="B5283" s="122">
        <v>1</v>
      </c>
      <c r="C5283" s="122" t="s">
        <v>2248</v>
      </c>
      <c r="D5283" s="122" t="s">
        <v>2099</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2039</v>
      </c>
      <c r="B5284" s="122">
        <v>1</v>
      </c>
      <c r="C5284" s="122" t="s">
        <v>2248</v>
      </c>
      <c r="D5284" s="122" t="s">
        <v>2100</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2039</v>
      </c>
      <c r="B5285" s="122">
        <v>1</v>
      </c>
      <c r="C5285" s="122" t="s">
        <v>2248</v>
      </c>
      <c r="D5285" s="122" t="s">
        <v>2101</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2039</v>
      </c>
      <c r="B5286" s="122">
        <v>1</v>
      </c>
      <c r="C5286" s="122" t="s">
        <v>2248</v>
      </c>
      <c r="D5286" s="122" t="s">
        <v>2102</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2039</v>
      </c>
      <c r="B5287" s="122">
        <v>1</v>
      </c>
      <c r="C5287" s="122" t="s">
        <v>2248</v>
      </c>
      <c r="D5287" s="122" t="s">
        <v>2103</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2039</v>
      </c>
      <c r="B5288" s="122">
        <v>1</v>
      </c>
      <c r="C5288" s="122" t="s">
        <v>2248</v>
      </c>
      <c r="D5288" s="122" t="s">
        <v>2104</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2039</v>
      </c>
      <c r="B5289" s="122">
        <v>1</v>
      </c>
      <c r="C5289" s="122" t="s">
        <v>2248</v>
      </c>
      <c r="D5289" s="122" t="s">
        <v>2105</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2039</v>
      </c>
      <c r="B5290" s="122">
        <v>1</v>
      </c>
      <c r="C5290" s="122" t="s">
        <v>2248</v>
      </c>
      <c r="D5290" s="122" t="s">
        <v>2106</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2039</v>
      </c>
      <c r="B5291" s="122">
        <v>1</v>
      </c>
      <c r="C5291" s="122" t="s">
        <v>2248</v>
      </c>
      <c r="D5291" s="122" t="s">
        <v>2177</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2039</v>
      </c>
      <c r="B5292" s="122">
        <v>1</v>
      </c>
      <c r="C5292" s="122" t="s">
        <v>2248</v>
      </c>
      <c r="D5292" s="122" t="s">
        <v>2107</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2039</v>
      </c>
      <c r="B5293" s="122">
        <v>1</v>
      </c>
      <c r="C5293" s="122" t="s">
        <v>2248</v>
      </c>
      <c r="D5293" s="122" t="s">
        <v>2108</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2039</v>
      </c>
      <c r="B5294" s="122">
        <v>1</v>
      </c>
      <c r="C5294" s="122" t="s">
        <v>2248</v>
      </c>
      <c r="D5294" s="122" t="s">
        <v>2109</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2039</v>
      </c>
      <c r="B5295" s="122">
        <v>1</v>
      </c>
      <c r="C5295" s="122" t="s">
        <v>2248</v>
      </c>
      <c r="D5295" s="122" t="s">
        <v>2143</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2039</v>
      </c>
      <c r="B5296" s="122">
        <v>1</v>
      </c>
      <c r="C5296" s="122" t="s">
        <v>2248</v>
      </c>
      <c r="D5296" s="122" t="s">
        <v>2110</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2039</v>
      </c>
      <c r="B5297" s="122">
        <v>1</v>
      </c>
      <c r="C5297" s="122" t="s">
        <v>2248</v>
      </c>
      <c r="D5297" s="122" t="s">
        <v>2111</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2039</v>
      </c>
      <c r="B5298" s="122">
        <v>1</v>
      </c>
      <c r="C5298" s="122" t="s">
        <v>2248</v>
      </c>
      <c r="D5298" s="122" t="s">
        <v>2112</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2039</v>
      </c>
      <c r="B5299" s="122">
        <v>1</v>
      </c>
      <c r="C5299" s="122" t="s">
        <v>2248</v>
      </c>
      <c r="D5299" s="122" t="s">
        <v>2113</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2039</v>
      </c>
      <c r="B5300" s="122">
        <v>1</v>
      </c>
      <c r="C5300" s="122" t="s">
        <v>2248</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2039</v>
      </c>
      <c r="B5301" s="122">
        <v>1</v>
      </c>
      <c r="C5301" s="122" t="s">
        <v>2248</v>
      </c>
      <c r="D5301" s="122" t="s">
        <v>2114</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2039</v>
      </c>
      <c r="B5302" s="122">
        <v>1</v>
      </c>
      <c r="C5302" s="122" t="s">
        <v>2248</v>
      </c>
      <c r="D5302" s="122" t="s">
        <v>2115</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2039</v>
      </c>
      <c r="B5303" s="122">
        <v>1</v>
      </c>
      <c r="C5303" s="122" t="s">
        <v>2248</v>
      </c>
      <c r="D5303" s="122" t="s">
        <v>2116</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2039</v>
      </c>
      <c r="B5304" s="122">
        <v>1</v>
      </c>
      <c r="C5304" s="122" t="s">
        <v>2248</v>
      </c>
      <c r="D5304" s="122" t="s">
        <v>2117</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2039</v>
      </c>
      <c r="B5305" s="122">
        <v>1</v>
      </c>
      <c r="C5305" s="122" t="s">
        <v>2248</v>
      </c>
      <c r="D5305" s="122" t="s">
        <v>2118</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2039</v>
      </c>
      <c r="B5306" s="122">
        <v>1</v>
      </c>
      <c r="C5306" s="122" t="s">
        <v>2248</v>
      </c>
      <c r="D5306" s="122" t="s">
        <v>2119</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2039</v>
      </c>
      <c r="B5307" s="122">
        <v>1</v>
      </c>
      <c r="C5307" s="122" t="s">
        <v>2248</v>
      </c>
      <c r="D5307" s="122" t="s">
        <v>2120</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2039</v>
      </c>
      <c r="B5308" s="122">
        <v>1</v>
      </c>
      <c r="C5308" s="122" t="s">
        <v>2248</v>
      </c>
      <c r="D5308" s="122" t="s">
        <v>2121</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2039</v>
      </c>
      <c r="B5309" s="122">
        <v>1</v>
      </c>
      <c r="C5309" s="122" t="s">
        <v>2248</v>
      </c>
      <c r="D5309" s="122" t="s">
        <v>2122</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2039</v>
      </c>
      <c r="B5310" s="122">
        <v>1</v>
      </c>
      <c r="C5310" s="122" t="s">
        <v>2248</v>
      </c>
      <c r="D5310" s="122" t="s">
        <v>2144</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2039</v>
      </c>
      <c r="B5311" s="122">
        <v>1</v>
      </c>
      <c r="C5311" s="122" t="s">
        <v>2248</v>
      </c>
      <c r="D5311" s="122" t="s">
        <v>2178</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2039</v>
      </c>
      <c r="B5312" s="122">
        <v>1</v>
      </c>
      <c r="C5312" s="122" t="s">
        <v>2248</v>
      </c>
      <c r="D5312" s="122" t="s">
        <v>2123</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2039</v>
      </c>
      <c r="B5313" s="122">
        <v>1</v>
      </c>
      <c r="C5313" s="122" t="s">
        <v>2248</v>
      </c>
      <c r="D5313" s="122" t="s">
        <v>2124</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2039</v>
      </c>
      <c r="B5314" s="122">
        <v>1</v>
      </c>
      <c r="C5314" s="122" t="s">
        <v>2248</v>
      </c>
      <c r="D5314" s="122" t="s">
        <v>2125</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2039</v>
      </c>
      <c r="B5315" s="122">
        <v>1</v>
      </c>
      <c r="C5315" s="122" t="s">
        <v>2248</v>
      </c>
      <c r="D5315" s="122" t="s">
        <v>2126</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2039</v>
      </c>
      <c r="B5316" s="122">
        <v>1</v>
      </c>
      <c r="C5316" s="122" t="s">
        <v>2248</v>
      </c>
      <c r="D5316" s="122" t="s">
        <v>2127</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2039</v>
      </c>
      <c r="B5317" s="122">
        <v>1</v>
      </c>
      <c r="C5317" s="122" t="s">
        <v>2248</v>
      </c>
      <c r="D5317" s="122" t="s">
        <v>2128</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2039</v>
      </c>
      <c r="B5318" s="122">
        <v>1</v>
      </c>
      <c r="C5318" s="122" t="s">
        <v>2248</v>
      </c>
      <c r="D5318" s="122" t="s">
        <v>2129</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2039</v>
      </c>
      <c r="B5319" s="122">
        <v>1</v>
      </c>
      <c r="C5319" s="122" t="s">
        <v>2248</v>
      </c>
      <c r="D5319" s="122" t="s">
        <v>2146</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2039</v>
      </c>
      <c r="B5320" s="122">
        <v>1</v>
      </c>
      <c r="C5320" s="122" t="s">
        <v>2248</v>
      </c>
      <c r="D5320" s="122" t="s">
        <v>2130</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2039</v>
      </c>
      <c r="B5321" s="122">
        <v>1</v>
      </c>
      <c r="C5321" s="122" t="s">
        <v>2248</v>
      </c>
      <c r="D5321" s="122" t="s">
        <v>2131</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2039</v>
      </c>
      <c r="B5322" s="122">
        <v>1</v>
      </c>
      <c r="C5322" s="122" t="s">
        <v>2248</v>
      </c>
      <c r="D5322" s="122" t="s">
        <v>2132</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2039</v>
      </c>
      <c r="B5323" s="122">
        <v>1</v>
      </c>
      <c r="C5323" s="122" t="s">
        <v>2248</v>
      </c>
      <c r="D5323" s="122" t="s">
        <v>2133</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2039</v>
      </c>
      <c r="B5324" s="122">
        <v>1</v>
      </c>
      <c r="C5324" s="122" t="s">
        <v>2248</v>
      </c>
      <c r="D5324" s="122" t="s">
        <v>2134</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2038</v>
      </c>
      <c r="B5325" s="122">
        <v>1</v>
      </c>
      <c r="C5325" s="122" t="s">
        <v>2249</v>
      </c>
      <c r="D5325" s="122" t="s">
        <v>2086</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2038</v>
      </c>
      <c r="B5326" s="122">
        <v>1</v>
      </c>
      <c r="C5326" s="122" t="s">
        <v>2249</v>
      </c>
      <c r="D5326" s="122" t="s">
        <v>2087</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2038</v>
      </c>
      <c r="B5327" s="122">
        <v>1</v>
      </c>
      <c r="C5327" s="122" t="s">
        <v>2249</v>
      </c>
      <c r="D5327" s="122" t="s">
        <v>2088</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2038</v>
      </c>
      <c r="B5328" s="122">
        <v>1</v>
      </c>
      <c r="C5328" s="122" t="s">
        <v>2249</v>
      </c>
      <c r="D5328" s="122" t="s">
        <v>2141</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2038</v>
      </c>
      <c r="B5329" s="122">
        <v>1</v>
      </c>
      <c r="C5329" s="122" t="s">
        <v>2249</v>
      </c>
      <c r="D5329" s="122" t="s">
        <v>2089</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2038</v>
      </c>
      <c r="B5330" s="122">
        <v>1</v>
      </c>
      <c r="C5330" s="122" t="s">
        <v>2249</v>
      </c>
      <c r="D5330" s="122" t="s">
        <v>2090</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2038</v>
      </c>
      <c r="B5331" s="122">
        <v>1</v>
      </c>
      <c r="C5331" s="122" t="s">
        <v>2249</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2038</v>
      </c>
      <c r="B5332" s="122">
        <v>1</v>
      </c>
      <c r="C5332" s="122" t="s">
        <v>2249</v>
      </c>
      <c r="D5332" s="122" t="s">
        <v>2091</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2038</v>
      </c>
      <c r="B5333" s="122">
        <v>1</v>
      </c>
      <c r="C5333" s="122" t="s">
        <v>2249</v>
      </c>
      <c r="D5333" s="122" t="s">
        <v>2092</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2038</v>
      </c>
      <c r="B5334" s="122">
        <v>1</v>
      </c>
      <c r="C5334" s="122" t="s">
        <v>2249</v>
      </c>
      <c r="D5334" s="122" t="s">
        <v>2093</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2038</v>
      </c>
      <c r="B5335" s="122">
        <v>1</v>
      </c>
      <c r="C5335" s="122" t="s">
        <v>2249</v>
      </c>
      <c r="D5335" s="122" t="s">
        <v>2094</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2038</v>
      </c>
      <c r="B5336" s="122">
        <v>1</v>
      </c>
      <c r="C5336" s="122" t="s">
        <v>2249</v>
      </c>
      <c r="D5336" s="122" t="s">
        <v>2095</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2038</v>
      </c>
      <c r="B5337" s="122">
        <v>1</v>
      </c>
      <c r="C5337" s="122" t="s">
        <v>2249</v>
      </c>
      <c r="D5337" s="122" t="s">
        <v>2142</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2038</v>
      </c>
      <c r="B5338" s="122">
        <v>1</v>
      </c>
      <c r="C5338" s="122" t="s">
        <v>2249</v>
      </c>
      <c r="D5338" s="122" t="s">
        <v>2096</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2038</v>
      </c>
      <c r="B5339" s="122">
        <v>1</v>
      </c>
      <c r="C5339" s="122" t="s">
        <v>2249</v>
      </c>
      <c r="D5339" s="122" t="s">
        <v>2097</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2038</v>
      </c>
      <c r="B5340" s="122">
        <v>1</v>
      </c>
      <c r="C5340" s="122" t="s">
        <v>2249</v>
      </c>
      <c r="D5340" s="122" t="s">
        <v>2098</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2038</v>
      </c>
      <c r="B5341" s="122">
        <v>1</v>
      </c>
      <c r="C5341" s="122" t="s">
        <v>2249</v>
      </c>
      <c r="D5341" s="122" t="s">
        <v>2099</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2038</v>
      </c>
      <c r="B5342" s="122">
        <v>1</v>
      </c>
      <c r="C5342" s="122" t="s">
        <v>2249</v>
      </c>
      <c r="D5342" s="122" t="s">
        <v>2100</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2038</v>
      </c>
      <c r="B5343" s="122">
        <v>1</v>
      </c>
      <c r="C5343" s="122" t="s">
        <v>2249</v>
      </c>
      <c r="D5343" s="122" t="s">
        <v>2101</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2038</v>
      </c>
      <c r="B5344" s="122">
        <v>1</v>
      </c>
      <c r="C5344" s="122" t="s">
        <v>2249</v>
      </c>
      <c r="D5344" s="122" t="s">
        <v>2102</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2038</v>
      </c>
      <c r="B5345" s="122">
        <v>1</v>
      </c>
      <c r="C5345" s="122" t="s">
        <v>2249</v>
      </c>
      <c r="D5345" s="122" t="s">
        <v>2103</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2038</v>
      </c>
      <c r="B5346" s="122">
        <v>1</v>
      </c>
      <c r="C5346" s="122" t="s">
        <v>2249</v>
      </c>
      <c r="D5346" s="122" t="s">
        <v>2104</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2038</v>
      </c>
      <c r="B5347" s="122">
        <v>1</v>
      </c>
      <c r="C5347" s="122" t="s">
        <v>2249</v>
      </c>
      <c r="D5347" s="122" t="s">
        <v>2105</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2038</v>
      </c>
      <c r="B5348" s="122">
        <v>1</v>
      </c>
      <c r="C5348" s="122" t="s">
        <v>2249</v>
      </c>
      <c r="D5348" s="122" t="s">
        <v>2106</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2038</v>
      </c>
      <c r="B5349" s="122">
        <v>1</v>
      </c>
      <c r="C5349" s="122" t="s">
        <v>2249</v>
      </c>
      <c r="D5349" s="122" t="s">
        <v>2107</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2038</v>
      </c>
      <c r="B5350" s="122">
        <v>1</v>
      </c>
      <c r="C5350" s="122" t="s">
        <v>2249</v>
      </c>
      <c r="D5350" s="122" t="s">
        <v>2108</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2038</v>
      </c>
      <c r="B5351" s="122">
        <v>1</v>
      </c>
      <c r="C5351" s="122" t="s">
        <v>2249</v>
      </c>
      <c r="D5351" s="122" t="s">
        <v>2109</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2038</v>
      </c>
      <c r="B5352" s="122">
        <v>1</v>
      </c>
      <c r="C5352" s="122" t="s">
        <v>2249</v>
      </c>
      <c r="D5352" s="122" t="s">
        <v>2143</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2038</v>
      </c>
      <c r="B5353" s="122">
        <v>1</v>
      </c>
      <c r="C5353" s="122" t="s">
        <v>2249</v>
      </c>
      <c r="D5353" s="122" t="s">
        <v>2110</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2038</v>
      </c>
      <c r="B5354" s="122">
        <v>1</v>
      </c>
      <c r="C5354" s="122" t="s">
        <v>2249</v>
      </c>
      <c r="D5354" s="122" t="s">
        <v>2111</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2038</v>
      </c>
      <c r="B5355" s="122">
        <v>1</v>
      </c>
      <c r="C5355" s="122" t="s">
        <v>2249</v>
      </c>
      <c r="D5355" s="122" t="s">
        <v>2112</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2038</v>
      </c>
      <c r="B5356" s="122">
        <v>1</v>
      </c>
      <c r="C5356" s="122" t="s">
        <v>2249</v>
      </c>
      <c r="D5356" s="122" t="s">
        <v>2113</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2038</v>
      </c>
      <c r="B5357" s="122">
        <v>1</v>
      </c>
      <c r="C5357" s="122" t="s">
        <v>2249</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2038</v>
      </c>
      <c r="B5358" s="122">
        <v>1</v>
      </c>
      <c r="C5358" s="122" t="s">
        <v>2249</v>
      </c>
      <c r="D5358" s="122" t="s">
        <v>2114</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2038</v>
      </c>
      <c r="B5359" s="122">
        <v>1</v>
      </c>
      <c r="C5359" s="122" t="s">
        <v>2249</v>
      </c>
      <c r="D5359" s="122" t="s">
        <v>2115</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2038</v>
      </c>
      <c r="B5360" s="122">
        <v>1</v>
      </c>
      <c r="C5360" s="122" t="s">
        <v>2249</v>
      </c>
      <c r="D5360" s="122" t="s">
        <v>2116</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2038</v>
      </c>
      <c r="B5361" s="122">
        <v>1</v>
      </c>
      <c r="C5361" s="122" t="s">
        <v>2249</v>
      </c>
      <c r="D5361" s="122" t="s">
        <v>2117</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2038</v>
      </c>
      <c r="B5362" s="122">
        <v>1</v>
      </c>
      <c r="C5362" s="122" t="s">
        <v>2249</v>
      </c>
      <c r="D5362" s="122" t="s">
        <v>2118</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2038</v>
      </c>
      <c r="B5363" s="122">
        <v>1</v>
      </c>
      <c r="C5363" s="122" t="s">
        <v>2249</v>
      </c>
      <c r="D5363" s="122" t="s">
        <v>2119</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2038</v>
      </c>
      <c r="B5364" s="122">
        <v>1</v>
      </c>
      <c r="C5364" s="122" t="s">
        <v>2249</v>
      </c>
      <c r="D5364" s="122" t="s">
        <v>2120</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2038</v>
      </c>
      <c r="B5365" s="122">
        <v>1</v>
      </c>
      <c r="C5365" s="122" t="s">
        <v>2249</v>
      </c>
      <c r="D5365" s="122" t="s">
        <v>2121</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2038</v>
      </c>
      <c r="B5366" s="122">
        <v>1</v>
      </c>
      <c r="C5366" s="122" t="s">
        <v>2249</v>
      </c>
      <c r="D5366" s="122" t="s">
        <v>2122</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2038</v>
      </c>
      <c r="B5367" s="122">
        <v>1</v>
      </c>
      <c r="C5367" s="122" t="s">
        <v>2249</v>
      </c>
      <c r="D5367" s="122" t="s">
        <v>2144</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2038</v>
      </c>
      <c r="B5368" s="122">
        <v>1</v>
      </c>
      <c r="C5368" s="122" t="s">
        <v>2249</v>
      </c>
      <c r="D5368" s="122" t="s">
        <v>2123</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2038</v>
      </c>
      <c r="B5369" s="122">
        <v>1</v>
      </c>
      <c r="C5369" s="122" t="s">
        <v>2249</v>
      </c>
      <c r="D5369" s="122" t="s">
        <v>2124</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2038</v>
      </c>
      <c r="B5370" s="122">
        <v>1</v>
      </c>
      <c r="C5370" s="122" t="s">
        <v>2249</v>
      </c>
      <c r="D5370" s="122" t="s">
        <v>2125</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2038</v>
      </c>
      <c r="B5371" s="122">
        <v>1</v>
      </c>
      <c r="C5371" s="122" t="s">
        <v>2249</v>
      </c>
      <c r="D5371" s="122" t="s">
        <v>2126</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2038</v>
      </c>
      <c r="B5372" s="122">
        <v>1</v>
      </c>
      <c r="C5372" s="122" t="s">
        <v>2249</v>
      </c>
      <c r="D5372" s="122" t="s">
        <v>2127</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2038</v>
      </c>
      <c r="B5373" s="122">
        <v>1</v>
      </c>
      <c r="C5373" s="122" t="s">
        <v>2249</v>
      </c>
      <c r="D5373" s="122" t="s">
        <v>2145</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2038</v>
      </c>
      <c r="B5374" s="122">
        <v>1</v>
      </c>
      <c r="C5374" s="122" t="s">
        <v>2249</v>
      </c>
      <c r="D5374" s="122" t="s">
        <v>2128</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2038</v>
      </c>
      <c r="B5375" s="122">
        <v>1</v>
      </c>
      <c r="C5375" s="122" t="s">
        <v>2249</v>
      </c>
      <c r="D5375" s="122" t="s">
        <v>2129</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2038</v>
      </c>
      <c r="B5376" s="122">
        <v>1</v>
      </c>
      <c r="C5376" s="122" t="s">
        <v>2249</v>
      </c>
      <c r="D5376" s="122" t="s">
        <v>2146</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2038</v>
      </c>
      <c r="B5377" s="122">
        <v>1</v>
      </c>
      <c r="C5377" s="122" t="s">
        <v>2249</v>
      </c>
      <c r="D5377" s="122" t="s">
        <v>2130</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2038</v>
      </c>
      <c r="B5378" s="122">
        <v>1</v>
      </c>
      <c r="C5378" s="122" t="s">
        <v>2249</v>
      </c>
      <c r="D5378" s="122" t="s">
        <v>2131</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2038</v>
      </c>
      <c r="B5379" s="122">
        <v>1</v>
      </c>
      <c r="C5379" s="122" t="s">
        <v>2249</v>
      </c>
      <c r="D5379" s="122" t="s">
        <v>2132</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2038</v>
      </c>
      <c r="B5380" s="122">
        <v>1</v>
      </c>
      <c r="C5380" s="122" t="s">
        <v>2249</v>
      </c>
      <c r="D5380" s="122" t="s">
        <v>2133</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2038</v>
      </c>
      <c r="B5381" s="122">
        <v>1</v>
      </c>
      <c r="C5381" s="122" t="s">
        <v>2249</v>
      </c>
      <c r="D5381" s="122" t="s">
        <v>2134</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2250</v>
      </c>
      <c r="B5382" s="122">
        <v>1</v>
      </c>
      <c r="C5382" s="122" t="s">
        <v>2251</v>
      </c>
      <c r="D5382" s="122" t="s">
        <v>2086</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2250</v>
      </c>
      <c r="B5383" s="122">
        <v>1</v>
      </c>
      <c r="C5383" s="122" t="s">
        <v>2251</v>
      </c>
      <c r="D5383" s="122" t="s">
        <v>2087</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2250</v>
      </c>
      <c r="B5384" s="122">
        <v>1</v>
      </c>
      <c r="C5384" s="122" t="s">
        <v>2251</v>
      </c>
      <c r="D5384" s="122" t="s">
        <v>2088</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2250</v>
      </c>
      <c r="B5385" s="122">
        <v>1</v>
      </c>
      <c r="C5385" s="122" t="s">
        <v>2251</v>
      </c>
      <c r="D5385" s="122" t="s">
        <v>2141</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2250</v>
      </c>
      <c r="B5386" s="122">
        <v>1</v>
      </c>
      <c r="C5386" s="122" t="s">
        <v>2251</v>
      </c>
      <c r="D5386" s="122" t="s">
        <v>2089</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2250</v>
      </c>
      <c r="B5387" s="122">
        <v>1</v>
      </c>
      <c r="C5387" s="122" t="s">
        <v>2251</v>
      </c>
      <c r="D5387" s="122" t="s">
        <v>2090</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2250</v>
      </c>
      <c r="B5388" s="122">
        <v>1</v>
      </c>
      <c r="C5388" s="122" t="s">
        <v>2251</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2250</v>
      </c>
      <c r="B5389" s="122">
        <v>1</v>
      </c>
      <c r="C5389" s="122" t="s">
        <v>2251</v>
      </c>
      <c r="D5389" s="122" t="s">
        <v>2091</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2250</v>
      </c>
      <c r="B5390" s="122">
        <v>1</v>
      </c>
      <c r="C5390" s="122" t="s">
        <v>2251</v>
      </c>
      <c r="D5390" s="122" t="s">
        <v>2092</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2250</v>
      </c>
      <c r="B5391" s="122">
        <v>1</v>
      </c>
      <c r="C5391" s="122" t="s">
        <v>2251</v>
      </c>
      <c r="D5391" s="122" t="s">
        <v>2093</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2250</v>
      </c>
      <c r="B5392" s="122">
        <v>1</v>
      </c>
      <c r="C5392" s="122" t="s">
        <v>2251</v>
      </c>
      <c r="D5392" s="122" t="s">
        <v>2094</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2250</v>
      </c>
      <c r="B5393" s="122">
        <v>1</v>
      </c>
      <c r="C5393" s="122" t="s">
        <v>2251</v>
      </c>
      <c r="D5393" s="122" t="s">
        <v>2176</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2250</v>
      </c>
      <c r="B5394" s="122">
        <v>1</v>
      </c>
      <c r="C5394" s="122" t="s">
        <v>2251</v>
      </c>
      <c r="D5394" s="122" t="s">
        <v>2095</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2250</v>
      </c>
      <c r="B5395" s="122">
        <v>1</v>
      </c>
      <c r="C5395" s="122" t="s">
        <v>2251</v>
      </c>
      <c r="D5395" s="122" t="s">
        <v>2142</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2250</v>
      </c>
      <c r="B5396" s="122">
        <v>1</v>
      </c>
      <c r="C5396" s="122" t="s">
        <v>2251</v>
      </c>
      <c r="D5396" s="122" t="s">
        <v>2096</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2250</v>
      </c>
      <c r="B5397" s="122">
        <v>1</v>
      </c>
      <c r="C5397" s="122" t="s">
        <v>2251</v>
      </c>
      <c r="D5397" s="122" t="s">
        <v>2097</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2250</v>
      </c>
      <c r="B5398" s="122">
        <v>1</v>
      </c>
      <c r="C5398" s="122" t="s">
        <v>2251</v>
      </c>
      <c r="D5398" s="122" t="s">
        <v>2098</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2250</v>
      </c>
      <c r="B5399" s="122">
        <v>1</v>
      </c>
      <c r="C5399" s="122" t="s">
        <v>2251</v>
      </c>
      <c r="D5399" s="122" t="s">
        <v>2099</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2250</v>
      </c>
      <c r="B5400" s="122">
        <v>1</v>
      </c>
      <c r="C5400" s="122" t="s">
        <v>2251</v>
      </c>
      <c r="D5400" s="122" t="s">
        <v>2100</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2250</v>
      </c>
      <c r="B5401" s="122">
        <v>1</v>
      </c>
      <c r="C5401" s="122" t="s">
        <v>2251</v>
      </c>
      <c r="D5401" s="122" t="s">
        <v>2101</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2250</v>
      </c>
      <c r="B5402" s="122">
        <v>1</v>
      </c>
      <c r="C5402" s="122" t="s">
        <v>2251</v>
      </c>
      <c r="D5402" s="122" t="s">
        <v>2102</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2250</v>
      </c>
      <c r="B5403" s="122">
        <v>1</v>
      </c>
      <c r="C5403" s="122" t="s">
        <v>2251</v>
      </c>
      <c r="D5403" s="122" t="s">
        <v>2103</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2250</v>
      </c>
      <c r="B5404" s="122">
        <v>1</v>
      </c>
      <c r="C5404" s="122" t="s">
        <v>2251</v>
      </c>
      <c r="D5404" s="122" t="s">
        <v>2104</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2250</v>
      </c>
      <c r="B5405" s="122">
        <v>1</v>
      </c>
      <c r="C5405" s="122" t="s">
        <v>2251</v>
      </c>
      <c r="D5405" s="122" t="s">
        <v>2105</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2250</v>
      </c>
      <c r="B5406" s="122">
        <v>1</v>
      </c>
      <c r="C5406" s="122" t="s">
        <v>2251</v>
      </c>
      <c r="D5406" s="122" t="s">
        <v>2106</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2250</v>
      </c>
      <c r="B5407" s="122">
        <v>1</v>
      </c>
      <c r="C5407" s="122" t="s">
        <v>2251</v>
      </c>
      <c r="D5407" s="122" t="s">
        <v>2177</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2250</v>
      </c>
      <c r="B5408" s="122">
        <v>1</v>
      </c>
      <c r="C5408" s="122" t="s">
        <v>2251</v>
      </c>
      <c r="D5408" s="122" t="s">
        <v>2107</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2250</v>
      </c>
      <c r="B5409" s="122">
        <v>1</v>
      </c>
      <c r="C5409" s="122" t="s">
        <v>2251</v>
      </c>
      <c r="D5409" s="122" t="s">
        <v>2108</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2250</v>
      </c>
      <c r="B5410" s="122">
        <v>1</v>
      </c>
      <c r="C5410" s="122" t="s">
        <v>2251</v>
      </c>
      <c r="D5410" s="122" t="s">
        <v>2109</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2250</v>
      </c>
      <c r="B5411" s="122">
        <v>1</v>
      </c>
      <c r="C5411" s="122" t="s">
        <v>2251</v>
      </c>
      <c r="D5411" s="122" t="s">
        <v>2143</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2250</v>
      </c>
      <c r="B5412" s="122">
        <v>1</v>
      </c>
      <c r="C5412" s="122" t="s">
        <v>2251</v>
      </c>
      <c r="D5412" s="122" t="s">
        <v>2110</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2250</v>
      </c>
      <c r="B5413" s="122">
        <v>1</v>
      </c>
      <c r="C5413" s="122" t="s">
        <v>2251</v>
      </c>
      <c r="D5413" s="122" t="s">
        <v>2111</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2250</v>
      </c>
      <c r="B5414" s="122">
        <v>1</v>
      </c>
      <c r="C5414" s="122" t="s">
        <v>2251</v>
      </c>
      <c r="D5414" s="122" t="s">
        <v>2112</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2250</v>
      </c>
      <c r="B5415" s="122">
        <v>1</v>
      </c>
      <c r="C5415" s="122" t="s">
        <v>2251</v>
      </c>
      <c r="D5415" s="122" t="s">
        <v>2113</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2250</v>
      </c>
      <c r="B5416" s="122">
        <v>1</v>
      </c>
      <c r="C5416" s="122" t="s">
        <v>2251</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2250</v>
      </c>
      <c r="B5417" s="122">
        <v>1</v>
      </c>
      <c r="C5417" s="122" t="s">
        <v>2251</v>
      </c>
      <c r="D5417" s="122" t="s">
        <v>2114</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2250</v>
      </c>
      <c r="B5418" s="122">
        <v>1</v>
      </c>
      <c r="C5418" s="122" t="s">
        <v>2251</v>
      </c>
      <c r="D5418" s="122" t="s">
        <v>2115</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2250</v>
      </c>
      <c r="B5419" s="122">
        <v>1</v>
      </c>
      <c r="C5419" s="122" t="s">
        <v>2251</v>
      </c>
      <c r="D5419" s="122" t="s">
        <v>2116</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2250</v>
      </c>
      <c r="B5420" s="122">
        <v>1</v>
      </c>
      <c r="C5420" s="122" t="s">
        <v>2251</v>
      </c>
      <c r="D5420" s="122" t="s">
        <v>2117</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2250</v>
      </c>
      <c r="B5421" s="122">
        <v>1</v>
      </c>
      <c r="C5421" s="122" t="s">
        <v>2251</v>
      </c>
      <c r="D5421" s="122" t="s">
        <v>2118</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2250</v>
      </c>
      <c r="B5422" s="122">
        <v>1</v>
      </c>
      <c r="C5422" s="122" t="s">
        <v>2251</v>
      </c>
      <c r="D5422" s="122" t="s">
        <v>2119</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2250</v>
      </c>
      <c r="B5423" s="122">
        <v>1</v>
      </c>
      <c r="C5423" s="122" t="s">
        <v>2251</v>
      </c>
      <c r="D5423" s="122" t="s">
        <v>2120</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2250</v>
      </c>
      <c r="B5424" s="122">
        <v>1</v>
      </c>
      <c r="C5424" s="122" t="s">
        <v>2251</v>
      </c>
      <c r="D5424" s="122" t="s">
        <v>2121</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2250</v>
      </c>
      <c r="B5425" s="122">
        <v>1</v>
      </c>
      <c r="C5425" s="122" t="s">
        <v>2251</v>
      </c>
      <c r="D5425" s="122" t="s">
        <v>2122</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2250</v>
      </c>
      <c r="B5426" s="122">
        <v>1</v>
      </c>
      <c r="C5426" s="122" t="s">
        <v>2251</v>
      </c>
      <c r="D5426" s="122" t="s">
        <v>2144</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2250</v>
      </c>
      <c r="B5427" s="122">
        <v>1</v>
      </c>
      <c r="C5427" s="122" t="s">
        <v>2251</v>
      </c>
      <c r="D5427" s="122" t="s">
        <v>2178</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2250</v>
      </c>
      <c r="B5428" s="122">
        <v>1</v>
      </c>
      <c r="C5428" s="122" t="s">
        <v>2251</v>
      </c>
      <c r="D5428" s="122" t="s">
        <v>2123</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2250</v>
      </c>
      <c r="B5429" s="122">
        <v>1</v>
      </c>
      <c r="C5429" s="122" t="s">
        <v>2251</v>
      </c>
      <c r="D5429" s="122" t="s">
        <v>2124</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2250</v>
      </c>
      <c r="B5430" s="122">
        <v>1</v>
      </c>
      <c r="C5430" s="122" t="s">
        <v>2251</v>
      </c>
      <c r="D5430" s="122" t="s">
        <v>2125</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2250</v>
      </c>
      <c r="B5431" s="122">
        <v>1</v>
      </c>
      <c r="C5431" s="122" t="s">
        <v>2251</v>
      </c>
      <c r="D5431" s="122" t="s">
        <v>2126</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2250</v>
      </c>
      <c r="B5432" s="122">
        <v>1</v>
      </c>
      <c r="C5432" s="122" t="s">
        <v>2251</v>
      </c>
      <c r="D5432" s="122" t="s">
        <v>2127</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2250</v>
      </c>
      <c r="B5433" s="122">
        <v>1</v>
      </c>
      <c r="C5433" s="122" t="s">
        <v>2251</v>
      </c>
      <c r="D5433" s="122" t="s">
        <v>2128</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2250</v>
      </c>
      <c r="B5434" s="122">
        <v>1</v>
      </c>
      <c r="C5434" s="122" t="s">
        <v>2251</v>
      </c>
      <c r="D5434" s="122" t="s">
        <v>2129</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2250</v>
      </c>
      <c r="B5435" s="122">
        <v>1</v>
      </c>
      <c r="C5435" s="122" t="s">
        <v>2251</v>
      </c>
      <c r="D5435" s="122" t="s">
        <v>2146</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2250</v>
      </c>
      <c r="B5436" s="122">
        <v>1</v>
      </c>
      <c r="C5436" s="122" t="s">
        <v>2251</v>
      </c>
      <c r="D5436" s="122" t="s">
        <v>2130</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2250</v>
      </c>
      <c r="B5437" s="122">
        <v>1</v>
      </c>
      <c r="C5437" s="122" t="s">
        <v>2251</v>
      </c>
      <c r="D5437" s="122" t="s">
        <v>2131</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2250</v>
      </c>
      <c r="B5438" s="122">
        <v>1</v>
      </c>
      <c r="C5438" s="122" t="s">
        <v>2251</v>
      </c>
      <c r="D5438" s="122" t="s">
        <v>2132</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2250</v>
      </c>
      <c r="B5439" s="122">
        <v>1</v>
      </c>
      <c r="C5439" s="122" t="s">
        <v>2251</v>
      </c>
      <c r="D5439" s="122" t="s">
        <v>2133</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2250</v>
      </c>
      <c r="B5440" s="122">
        <v>1</v>
      </c>
      <c r="C5440" s="122" t="s">
        <v>2251</v>
      </c>
      <c r="D5440" s="122" t="s">
        <v>2134</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2252</v>
      </c>
      <c r="B5441" s="122">
        <v>1</v>
      </c>
      <c r="C5441" s="122" t="s">
        <v>2253</v>
      </c>
      <c r="D5441" s="122" t="s">
        <v>2086</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2252</v>
      </c>
      <c r="B5442" s="122">
        <v>1</v>
      </c>
      <c r="C5442" s="122" t="s">
        <v>2253</v>
      </c>
      <c r="D5442" s="122" t="s">
        <v>2087</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2252</v>
      </c>
      <c r="B5443" s="122">
        <v>1</v>
      </c>
      <c r="C5443" s="122" t="s">
        <v>2253</v>
      </c>
      <c r="D5443" s="122" t="s">
        <v>2088</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2252</v>
      </c>
      <c r="B5444" s="122">
        <v>1</v>
      </c>
      <c r="C5444" s="122" t="s">
        <v>2253</v>
      </c>
      <c r="D5444" s="122" t="s">
        <v>2141</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2252</v>
      </c>
      <c r="B5445" s="122">
        <v>1</v>
      </c>
      <c r="C5445" s="122" t="s">
        <v>2253</v>
      </c>
      <c r="D5445" s="122" t="s">
        <v>2089</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2252</v>
      </c>
      <c r="B5446" s="122">
        <v>1</v>
      </c>
      <c r="C5446" s="122" t="s">
        <v>2253</v>
      </c>
      <c r="D5446" s="122" t="s">
        <v>2090</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2252</v>
      </c>
      <c r="B5447" s="122">
        <v>1</v>
      </c>
      <c r="C5447" s="122" t="s">
        <v>2253</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2252</v>
      </c>
      <c r="B5448" s="122">
        <v>1</v>
      </c>
      <c r="C5448" s="122" t="s">
        <v>2253</v>
      </c>
      <c r="D5448" s="122" t="s">
        <v>2091</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2252</v>
      </c>
      <c r="B5449" s="122">
        <v>1</v>
      </c>
      <c r="C5449" s="122" t="s">
        <v>2253</v>
      </c>
      <c r="D5449" s="122" t="s">
        <v>2092</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2252</v>
      </c>
      <c r="B5450" s="122">
        <v>1</v>
      </c>
      <c r="C5450" s="122" t="s">
        <v>2253</v>
      </c>
      <c r="D5450" s="122" t="s">
        <v>2093</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2252</v>
      </c>
      <c r="B5451" s="122">
        <v>1</v>
      </c>
      <c r="C5451" s="122" t="s">
        <v>2253</v>
      </c>
      <c r="D5451" s="122" t="s">
        <v>2094</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2252</v>
      </c>
      <c r="B5452" s="122">
        <v>1</v>
      </c>
      <c r="C5452" s="122" t="s">
        <v>2253</v>
      </c>
      <c r="D5452" s="122" t="s">
        <v>2095</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2252</v>
      </c>
      <c r="B5453" s="122">
        <v>1</v>
      </c>
      <c r="C5453" s="122" t="s">
        <v>2253</v>
      </c>
      <c r="D5453" s="122" t="s">
        <v>2142</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2252</v>
      </c>
      <c r="B5454" s="122">
        <v>1</v>
      </c>
      <c r="C5454" s="122" t="s">
        <v>2253</v>
      </c>
      <c r="D5454" s="122" t="s">
        <v>2096</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2252</v>
      </c>
      <c r="B5455" s="122">
        <v>1</v>
      </c>
      <c r="C5455" s="122" t="s">
        <v>2253</v>
      </c>
      <c r="D5455" s="122" t="s">
        <v>2097</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2252</v>
      </c>
      <c r="B5456" s="122">
        <v>1</v>
      </c>
      <c r="C5456" s="122" t="s">
        <v>2253</v>
      </c>
      <c r="D5456" s="122" t="s">
        <v>2098</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2252</v>
      </c>
      <c r="B5457" s="122">
        <v>1</v>
      </c>
      <c r="C5457" s="122" t="s">
        <v>2253</v>
      </c>
      <c r="D5457" s="122" t="s">
        <v>2099</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2252</v>
      </c>
      <c r="B5458" s="122">
        <v>1</v>
      </c>
      <c r="C5458" s="122" t="s">
        <v>2253</v>
      </c>
      <c r="D5458" s="122" t="s">
        <v>2100</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2252</v>
      </c>
      <c r="B5459" s="122">
        <v>1</v>
      </c>
      <c r="C5459" s="122" t="s">
        <v>2253</v>
      </c>
      <c r="D5459" s="122" t="s">
        <v>2101</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2252</v>
      </c>
      <c r="B5460" s="122">
        <v>1</v>
      </c>
      <c r="C5460" s="122" t="s">
        <v>2253</v>
      </c>
      <c r="D5460" s="122" t="s">
        <v>2102</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2252</v>
      </c>
      <c r="B5461" s="122">
        <v>1</v>
      </c>
      <c r="C5461" s="122" t="s">
        <v>2253</v>
      </c>
      <c r="D5461" s="122" t="s">
        <v>2103</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2252</v>
      </c>
      <c r="B5462" s="122">
        <v>1</v>
      </c>
      <c r="C5462" s="122" t="s">
        <v>2253</v>
      </c>
      <c r="D5462" s="122" t="s">
        <v>2104</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2252</v>
      </c>
      <c r="B5463" s="122">
        <v>1</v>
      </c>
      <c r="C5463" s="122" t="s">
        <v>2253</v>
      </c>
      <c r="D5463" s="122" t="s">
        <v>2105</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2252</v>
      </c>
      <c r="B5464" s="122">
        <v>1</v>
      </c>
      <c r="C5464" s="122" t="s">
        <v>2253</v>
      </c>
      <c r="D5464" s="122" t="s">
        <v>2106</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2252</v>
      </c>
      <c r="B5465" s="122">
        <v>1</v>
      </c>
      <c r="C5465" s="122" t="s">
        <v>2253</v>
      </c>
      <c r="D5465" s="122" t="s">
        <v>2107</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2252</v>
      </c>
      <c r="B5466" s="122">
        <v>1</v>
      </c>
      <c r="C5466" s="122" t="s">
        <v>2253</v>
      </c>
      <c r="D5466" s="122" t="s">
        <v>2108</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2252</v>
      </c>
      <c r="B5467" s="122">
        <v>1</v>
      </c>
      <c r="C5467" s="122" t="s">
        <v>2253</v>
      </c>
      <c r="D5467" s="122" t="s">
        <v>2109</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2252</v>
      </c>
      <c r="B5468" s="122">
        <v>1</v>
      </c>
      <c r="C5468" s="122" t="s">
        <v>2253</v>
      </c>
      <c r="D5468" s="122" t="s">
        <v>2143</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2252</v>
      </c>
      <c r="B5469" s="122">
        <v>1</v>
      </c>
      <c r="C5469" s="122" t="s">
        <v>2253</v>
      </c>
      <c r="D5469" s="122" t="s">
        <v>2110</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2252</v>
      </c>
      <c r="B5470" s="122">
        <v>1</v>
      </c>
      <c r="C5470" s="122" t="s">
        <v>2253</v>
      </c>
      <c r="D5470" s="122" t="s">
        <v>2111</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2252</v>
      </c>
      <c r="B5471" s="122">
        <v>1</v>
      </c>
      <c r="C5471" s="122" t="s">
        <v>2253</v>
      </c>
      <c r="D5471" s="122" t="s">
        <v>2112</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2252</v>
      </c>
      <c r="B5472" s="122">
        <v>1</v>
      </c>
      <c r="C5472" s="122" t="s">
        <v>2253</v>
      </c>
      <c r="D5472" s="122" t="s">
        <v>2113</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2252</v>
      </c>
      <c r="B5473" s="122">
        <v>1</v>
      </c>
      <c r="C5473" s="122" t="s">
        <v>2253</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2252</v>
      </c>
      <c r="B5474" s="122">
        <v>1</v>
      </c>
      <c r="C5474" s="122" t="s">
        <v>2253</v>
      </c>
      <c r="D5474" s="122" t="s">
        <v>2114</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2252</v>
      </c>
      <c r="B5475" s="122">
        <v>1</v>
      </c>
      <c r="C5475" s="122" t="s">
        <v>2253</v>
      </c>
      <c r="D5475" s="122" t="s">
        <v>2115</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2252</v>
      </c>
      <c r="B5476" s="122">
        <v>1</v>
      </c>
      <c r="C5476" s="122" t="s">
        <v>2253</v>
      </c>
      <c r="D5476" s="122" t="s">
        <v>2116</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2252</v>
      </c>
      <c r="B5477" s="122">
        <v>1</v>
      </c>
      <c r="C5477" s="122" t="s">
        <v>2253</v>
      </c>
      <c r="D5477" s="122" t="s">
        <v>2117</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2252</v>
      </c>
      <c r="B5478" s="122">
        <v>1</v>
      </c>
      <c r="C5478" s="122" t="s">
        <v>2253</v>
      </c>
      <c r="D5478" s="122" t="s">
        <v>2118</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2252</v>
      </c>
      <c r="B5479" s="122">
        <v>1</v>
      </c>
      <c r="C5479" s="122" t="s">
        <v>2253</v>
      </c>
      <c r="D5479" s="122" t="s">
        <v>2119</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2252</v>
      </c>
      <c r="B5480" s="122">
        <v>1</v>
      </c>
      <c r="C5480" s="122" t="s">
        <v>2253</v>
      </c>
      <c r="D5480" s="122" t="s">
        <v>2120</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2252</v>
      </c>
      <c r="B5481" s="122">
        <v>1</v>
      </c>
      <c r="C5481" s="122" t="s">
        <v>2253</v>
      </c>
      <c r="D5481" s="122" t="s">
        <v>2121</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2252</v>
      </c>
      <c r="B5482" s="122">
        <v>1</v>
      </c>
      <c r="C5482" s="122" t="s">
        <v>2253</v>
      </c>
      <c r="D5482" s="122" t="s">
        <v>2122</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2252</v>
      </c>
      <c r="B5483" s="122">
        <v>1</v>
      </c>
      <c r="C5483" s="122" t="s">
        <v>2253</v>
      </c>
      <c r="D5483" s="122" t="s">
        <v>2144</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2252</v>
      </c>
      <c r="B5484" s="122">
        <v>1</v>
      </c>
      <c r="C5484" s="122" t="s">
        <v>2253</v>
      </c>
      <c r="D5484" s="122" t="s">
        <v>2123</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2252</v>
      </c>
      <c r="B5485" s="122">
        <v>1</v>
      </c>
      <c r="C5485" s="122" t="s">
        <v>2253</v>
      </c>
      <c r="D5485" s="122" t="s">
        <v>2124</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2252</v>
      </c>
      <c r="B5486" s="122">
        <v>1</v>
      </c>
      <c r="C5486" s="122" t="s">
        <v>2253</v>
      </c>
      <c r="D5486" s="122" t="s">
        <v>2125</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2252</v>
      </c>
      <c r="B5487" s="122">
        <v>1</v>
      </c>
      <c r="C5487" s="122" t="s">
        <v>2253</v>
      </c>
      <c r="D5487" s="122" t="s">
        <v>2126</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2252</v>
      </c>
      <c r="B5488" s="122">
        <v>1</v>
      </c>
      <c r="C5488" s="122" t="s">
        <v>2253</v>
      </c>
      <c r="D5488" s="122" t="s">
        <v>2127</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2252</v>
      </c>
      <c r="B5489" s="122">
        <v>1</v>
      </c>
      <c r="C5489" s="122" t="s">
        <v>2253</v>
      </c>
      <c r="D5489" s="122" t="s">
        <v>2128</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2252</v>
      </c>
      <c r="B5490" s="122">
        <v>1</v>
      </c>
      <c r="C5490" s="122" t="s">
        <v>2253</v>
      </c>
      <c r="D5490" s="122" t="s">
        <v>2129</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2252</v>
      </c>
      <c r="B5491" s="122">
        <v>1</v>
      </c>
      <c r="C5491" s="122" t="s">
        <v>2253</v>
      </c>
      <c r="D5491" s="122" t="s">
        <v>2146</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2252</v>
      </c>
      <c r="B5492" s="122">
        <v>1</v>
      </c>
      <c r="C5492" s="122" t="s">
        <v>2253</v>
      </c>
      <c r="D5492" s="122" t="s">
        <v>2130</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2252</v>
      </c>
      <c r="B5493" s="122">
        <v>1</v>
      </c>
      <c r="C5493" s="122" t="s">
        <v>2253</v>
      </c>
      <c r="D5493" s="122" t="s">
        <v>2131</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2252</v>
      </c>
      <c r="B5494" s="122">
        <v>1</v>
      </c>
      <c r="C5494" s="122" t="s">
        <v>2253</v>
      </c>
      <c r="D5494" s="122" t="s">
        <v>2132</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2252</v>
      </c>
      <c r="B5495" s="122">
        <v>1</v>
      </c>
      <c r="C5495" s="122" t="s">
        <v>2253</v>
      </c>
      <c r="D5495" s="122" t="s">
        <v>2133</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2252</v>
      </c>
      <c r="B5496" s="122">
        <v>1</v>
      </c>
      <c r="C5496" s="122" t="s">
        <v>2253</v>
      </c>
      <c r="D5496" s="122" t="s">
        <v>2134</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2254</v>
      </c>
      <c r="B5497" s="122">
        <v>1</v>
      </c>
      <c r="C5497" s="122" t="s">
        <v>2255</v>
      </c>
      <c r="D5497" s="122" t="s">
        <v>2086</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2254</v>
      </c>
      <c r="B5498" s="122">
        <v>1</v>
      </c>
      <c r="C5498" s="122" t="s">
        <v>2255</v>
      </c>
      <c r="D5498" s="122" t="s">
        <v>2087</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2254</v>
      </c>
      <c r="B5499" s="122">
        <v>1</v>
      </c>
      <c r="C5499" s="122" t="s">
        <v>2255</v>
      </c>
      <c r="D5499" s="122" t="s">
        <v>2088</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2254</v>
      </c>
      <c r="B5500" s="122">
        <v>1</v>
      </c>
      <c r="C5500" s="122" t="s">
        <v>2255</v>
      </c>
      <c r="D5500" s="122" t="s">
        <v>2141</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2254</v>
      </c>
      <c r="B5501" s="122">
        <v>1</v>
      </c>
      <c r="C5501" s="122" t="s">
        <v>2255</v>
      </c>
      <c r="D5501" s="122" t="s">
        <v>2089</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2254</v>
      </c>
      <c r="B5502" s="122">
        <v>1</v>
      </c>
      <c r="C5502" s="122" t="s">
        <v>2255</v>
      </c>
      <c r="D5502" s="122" t="s">
        <v>2090</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2254</v>
      </c>
      <c r="B5503" s="122">
        <v>1</v>
      </c>
      <c r="C5503" s="122" t="s">
        <v>2255</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2254</v>
      </c>
      <c r="B5504" s="122">
        <v>1</v>
      </c>
      <c r="C5504" s="122" t="s">
        <v>2255</v>
      </c>
      <c r="D5504" s="122" t="s">
        <v>2091</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2254</v>
      </c>
      <c r="B5505" s="122">
        <v>1</v>
      </c>
      <c r="C5505" s="122" t="s">
        <v>2255</v>
      </c>
      <c r="D5505" s="122" t="s">
        <v>2092</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2254</v>
      </c>
      <c r="B5506" s="122">
        <v>1</v>
      </c>
      <c r="C5506" s="122" t="s">
        <v>2255</v>
      </c>
      <c r="D5506" s="122" t="s">
        <v>2093</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2254</v>
      </c>
      <c r="B5507" s="122">
        <v>1</v>
      </c>
      <c r="C5507" s="122" t="s">
        <v>2255</v>
      </c>
      <c r="D5507" s="122" t="s">
        <v>2094</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2254</v>
      </c>
      <c r="B5508" s="122">
        <v>1</v>
      </c>
      <c r="C5508" s="122" t="s">
        <v>2255</v>
      </c>
      <c r="D5508" s="122" t="s">
        <v>2176</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2254</v>
      </c>
      <c r="B5509" s="122">
        <v>1</v>
      </c>
      <c r="C5509" s="122" t="s">
        <v>2255</v>
      </c>
      <c r="D5509" s="122" t="s">
        <v>2095</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2254</v>
      </c>
      <c r="B5510" s="122">
        <v>1</v>
      </c>
      <c r="C5510" s="122" t="s">
        <v>2255</v>
      </c>
      <c r="D5510" s="122" t="s">
        <v>2142</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2254</v>
      </c>
      <c r="B5511" s="122">
        <v>1</v>
      </c>
      <c r="C5511" s="122" t="s">
        <v>2255</v>
      </c>
      <c r="D5511" s="122" t="s">
        <v>2096</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2254</v>
      </c>
      <c r="B5512" s="122">
        <v>1</v>
      </c>
      <c r="C5512" s="122" t="s">
        <v>2255</v>
      </c>
      <c r="D5512" s="122" t="s">
        <v>2097</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2254</v>
      </c>
      <c r="B5513" s="122">
        <v>1</v>
      </c>
      <c r="C5513" s="122" t="s">
        <v>2255</v>
      </c>
      <c r="D5513" s="122" t="s">
        <v>2098</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2254</v>
      </c>
      <c r="B5514" s="122">
        <v>1</v>
      </c>
      <c r="C5514" s="122" t="s">
        <v>2255</v>
      </c>
      <c r="D5514" s="122" t="s">
        <v>2099</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2254</v>
      </c>
      <c r="B5515" s="122">
        <v>1</v>
      </c>
      <c r="C5515" s="122" t="s">
        <v>2255</v>
      </c>
      <c r="D5515" s="122" t="s">
        <v>2100</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2254</v>
      </c>
      <c r="B5516" s="122">
        <v>1</v>
      </c>
      <c r="C5516" s="122" t="s">
        <v>2255</v>
      </c>
      <c r="D5516" s="122" t="s">
        <v>2101</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2254</v>
      </c>
      <c r="B5517" s="122">
        <v>1</v>
      </c>
      <c r="C5517" s="122" t="s">
        <v>2255</v>
      </c>
      <c r="D5517" s="122" t="s">
        <v>2102</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2254</v>
      </c>
      <c r="B5518" s="122">
        <v>1</v>
      </c>
      <c r="C5518" s="122" t="s">
        <v>2255</v>
      </c>
      <c r="D5518" s="122" t="s">
        <v>2103</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2254</v>
      </c>
      <c r="B5519" s="122">
        <v>1</v>
      </c>
      <c r="C5519" s="122" t="s">
        <v>2255</v>
      </c>
      <c r="D5519" s="122" t="s">
        <v>2104</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2254</v>
      </c>
      <c r="B5520" s="122">
        <v>1</v>
      </c>
      <c r="C5520" s="122" t="s">
        <v>2255</v>
      </c>
      <c r="D5520" s="122" t="s">
        <v>2105</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2254</v>
      </c>
      <c r="B5521" s="122">
        <v>1</v>
      </c>
      <c r="C5521" s="122" t="s">
        <v>2255</v>
      </c>
      <c r="D5521" s="122" t="s">
        <v>2106</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2254</v>
      </c>
      <c r="B5522" s="122">
        <v>1</v>
      </c>
      <c r="C5522" s="122" t="s">
        <v>2255</v>
      </c>
      <c r="D5522" s="122" t="s">
        <v>2177</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2254</v>
      </c>
      <c r="B5523" s="122">
        <v>1</v>
      </c>
      <c r="C5523" s="122" t="s">
        <v>2255</v>
      </c>
      <c r="D5523" s="122" t="s">
        <v>2107</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2254</v>
      </c>
      <c r="B5524" s="122">
        <v>1</v>
      </c>
      <c r="C5524" s="122" t="s">
        <v>2255</v>
      </c>
      <c r="D5524" s="122" t="s">
        <v>2108</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2254</v>
      </c>
      <c r="B5525" s="122">
        <v>1</v>
      </c>
      <c r="C5525" s="122" t="s">
        <v>2255</v>
      </c>
      <c r="D5525" s="122" t="s">
        <v>2109</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2254</v>
      </c>
      <c r="B5526" s="122">
        <v>1</v>
      </c>
      <c r="C5526" s="122" t="s">
        <v>2255</v>
      </c>
      <c r="D5526" s="122" t="s">
        <v>2143</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2254</v>
      </c>
      <c r="B5527" s="122">
        <v>1</v>
      </c>
      <c r="C5527" s="122" t="s">
        <v>2255</v>
      </c>
      <c r="D5527" s="122" t="s">
        <v>2110</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2254</v>
      </c>
      <c r="B5528" s="122">
        <v>1</v>
      </c>
      <c r="C5528" s="122" t="s">
        <v>2255</v>
      </c>
      <c r="D5528" s="122" t="s">
        <v>2111</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2254</v>
      </c>
      <c r="B5529" s="122">
        <v>1</v>
      </c>
      <c r="C5529" s="122" t="s">
        <v>2255</v>
      </c>
      <c r="D5529" s="122" t="s">
        <v>2112</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2254</v>
      </c>
      <c r="B5530" s="122">
        <v>1</v>
      </c>
      <c r="C5530" s="122" t="s">
        <v>2255</v>
      </c>
      <c r="D5530" s="122" t="s">
        <v>2113</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2254</v>
      </c>
      <c r="B5531" s="122">
        <v>1</v>
      </c>
      <c r="C5531" s="122" t="s">
        <v>2255</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2254</v>
      </c>
      <c r="B5532" s="122">
        <v>1</v>
      </c>
      <c r="C5532" s="122" t="s">
        <v>2255</v>
      </c>
      <c r="D5532" s="122" t="s">
        <v>2114</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2254</v>
      </c>
      <c r="B5533" s="122">
        <v>1</v>
      </c>
      <c r="C5533" s="122" t="s">
        <v>2255</v>
      </c>
      <c r="D5533" s="122" t="s">
        <v>2115</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2254</v>
      </c>
      <c r="B5534" s="122">
        <v>1</v>
      </c>
      <c r="C5534" s="122" t="s">
        <v>2255</v>
      </c>
      <c r="D5534" s="122" t="s">
        <v>2116</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2254</v>
      </c>
      <c r="B5535" s="122">
        <v>1</v>
      </c>
      <c r="C5535" s="122" t="s">
        <v>2255</v>
      </c>
      <c r="D5535" s="122" t="s">
        <v>2117</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2254</v>
      </c>
      <c r="B5536" s="122">
        <v>1</v>
      </c>
      <c r="C5536" s="122" t="s">
        <v>2255</v>
      </c>
      <c r="D5536" s="122" t="s">
        <v>2118</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2254</v>
      </c>
      <c r="B5537" s="122">
        <v>1</v>
      </c>
      <c r="C5537" s="122" t="s">
        <v>2255</v>
      </c>
      <c r="D5537" s="122" t="s">
        <v>2119</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2254</v>
      </c>
      <c r="B5538" s="122">
        <v>1</v>
      </c>
      <c r="C5538" s="122" t="s">
        <v>2255</v>
      </c>
      <c r="D5538" s="122" t="s">
        <v>2120</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2254</v>
      </c>
      <c r="B5539" s="122">
        <v>1</v>
      </c>
      <c r="C5539" s="122" t="s">
        <v>2255</v>
      </c>
      <c r="D5539" s="122" t="s">
        <v>2121</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2254</v>
      </c>
      <c r="B5540" s="122">
        <v>1</v>
      </c>
      <c r="C5540" s="122" t="s">
        <v>2255</v>
      </c>
      <c r="D5540" s="122" t="s">
        <v>2122</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2254</v>
      </c>
      <c r="B5541" s="122">
        <v>1</v>
      </c>
      <c r="C5541" s="122" t="s">
        <v>2255</v>
      </c>
      <c r="D5541" s="122" t="s">
        <v>2144</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2254</v>
      </c>
      <c r="B5542" s="122">
        <v>1</v>
      </c>
      <c r="C5542" s="122" t="s">
        <v>2255</v>
      </c>
      <c r="D5542" s="122" t="s">
        <v>2178</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2254</v>
      </c>
      <c r="B5543" s="122">
        <v>1</v>
      </c>
      <c r="C5543" s="122" t="s">
        <v>2255</v>
      </c>
      <c r="D5543" s="122" t="s">
        <v>2123</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2254</v>
      </c>
      <c r="B5544" s="122">
        <v>1</v>
      </c>
      <c r="C5544" s="122" t="s">
        <v>2255</v>
      </c>
      <c r="D5544" s="122" t="s">
        <v>2124</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2254</v>
      </c>
      <c r="B5545" s="122">
        <v>1</v>
      </c>
      <c r="C5545" s="122" t="s">
        <v>2255</v>
      </c>
      <c r="D5545" s="122" t="s">
        <v>2125</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2254</v>
      </c>
      <c r="B5546" s="122">
        <v>1</v>
      </c>
      <c r="C5546" s="122" t="s">
        <v>2255</v>
      </c>
      <c r="D5546" s="122" t="s">
        <v>2126</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2254</v>
      </c>
      <c r="B5547" s="122">
        <v>1</v>
      </c>
      <c r="C5547" s="122" t="s">
        <v>2255</v>
      </c>
      <c r="D5547" s="122" t="s">
        <v>2127</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2254</v>
      </c>
      <c r="B5548" s="122">
        <v>1</v>
      </c>
      <c r="C5548" s="122" t="s">
        <v>2255</v>
      </c>
      <c r="D5548" s="122" t="s">
        <v>2128</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2254</v>
      </c>
      <c r="B5549" s="122">
        <v>1</v>
      </c>
      <c r="C5549" s="122" t="s">
        <v>2255</v>
      </c>
      <c r="D5549" s="122" t="s">
        <v>2129</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2254</v>
      </c>
      <c r="B5550" s="122">
        <v>1</v>
      </c>
      <c r="C5550" s="122" t="s">
        <v>2255</v>
      </c>
      <c r="D5550" s="122" t="s">
        <v>2146</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2254</v>
      </c>
      <c r="B5551" s="122">
        <v>1</v>
      </c>
      <c r="C5551" s="122" t="s">
        <v>2255</v>
      </c>
      <c r="D5551" s="122" t="s">
        <v>2130</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2254</v>
      </c>
      <c r="B5552" s="122">
        <v>1</v>
      </c>
      <c r="C5552" s="122" t="s">
        <v>2255</v>
      </c>
      <c r="D5552" s="122" t="s">
        <v>2131</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2254</v>
      </c>
      <c r="B5553" s="122">
        <v>1</v>
      </c>
      <c r="C5553" s="122" t="s">
        <v>2255</v>
      </c>
      <c r="D5553" s="122" t="s">
        <v>2132</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2254</v>
      </c>
      <c r="B5554" s="122">
        <v>1</v>
      </c>
      <c r="C5554" s="122" t="s">
        <v>2255</v>
      </c>
      <c r="D5554" s="122" t="s">
        <v>2133</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2254</v>
      </c>
      <c r="B5555" s="122">
        <v>1</v>
      </c>
      <c r="C5555" s="122" t="s">
        <v>2255</v>
      </c>
      <c r="D5555" s="122" t="s">
        <v>2134</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2256</v>
      </c>
      <c r="B5556" s="122">
        <v>1</v>
      </c>
      <c r="C5556" s="122" t="s">
        <v>2257</v>
      </c>
      <c r="D5556" s="122" t="s">
        <v>2086</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2256</v>
      </c>
      <c r="B5557" s="122">
        <v>1</v>
      </c>
      <c r="C5557" s="122" t="s">
        <v>2257</v>
      </c>
      <c r="D5557" s="122" t="s">
        <v>2087</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2256</v>
      </c>
      <c r="B5558" s="122">
        <v>1</v>
      </c>
      <c r="C5558" s="122" t="s">
        <v>2257</v>
      </c>
      <c r="D5558" s="122" t="s">
        <v>2088</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2256</v>
      </c>
      <c r="B5559" s="122">
        <v>1</v>
      </c>
      <c r="C5559" s="122" t="s">
        <v>2257</v>
      </c>
      <c r="D5559" s="122" t="s">
        <v>2141</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2256</v>
      </c>
      <c r="B5560" s="122">
        <v>1</v>
      </c>
      <c r="C5560" s="122" t="s">
        <v>2257</v>
      </c>
      <c r="D5560" s="122" t="s">
        <v>2089</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2256</v>
      </c>
      <c r="B5561" s="122">
        <v>1</v>
      </c>
      <c r="C5561" s="122" t="s">
        <v>2257</v>
      </c>
      <c r="D5561" s="122" t="s">
        <v>2090</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2256</v>
      </c>
      <c r="B5562" s="122">
        <v>1</v>
      </c>
      <c r="C5562" s="122" t="s">
        <v>2257</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2256</v>
      </c>
      <c r="B5563" s="122">
        <v>1</v>
      </c>
      <c r="C5563" s="122" t="s">
        <v>2257</v>
      </c>
      <c r="D5563" s="122" t="s">
        <v>2091</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2256</v>
      </c>
      <c r="B5564" s="122">
        <v>1</v>
      </c>
      <c r="C5564" s="122" t="s">
        <v>2257</v>
      </c>
      <c r="D5564" s="122" t="s">
        <v>2092</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2256</v>
      </c>
      <c r="B5565" s="122">
        <v>1</v>
      </c>
      <c r="C5565" s="122" t="s">
        <v>2257</v>
      </c>
      <c r="D5565" s="122" t="s">
        <v>2093</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2256</v>
      </c>
      <c r="B5566" s="122">
        <v>1</v>
      </c>
      <c r="C5566" s="122" t="s">
        <v>2257</v>
      </c>
      <c r="D5566" s="122" t="s">
        <v>2094</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2256</v>
      </c>
      <c r="B5567" s="122">
        <v>1</v>
      </c>
      <c r="C5567" s="122" t="s">
        <v>2257</v>
      </c>
      <c r="D5567" s="122" t="s">
        <v>2176</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2256</v>
      </c>
      <c r="B5568" s="122">
        <v>1</v>
      </c>
      <c r="C5568" s="122" t="s">
        <v>2257</v>
      </c>
      <c r="D5568" s="122" t="s">
        <v>2095</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2256</v>
      </c>
      <c r="B5569" s="122">
        <v>1</v>
      </c>
      <c r="C5569" s="122" t="s">
        <v>2257</v>
      </c>
      <c r="D5569" s="122" t="s">
        <v>2142</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2256</v>
      </c>
      <c r="B5570" s="122">
        <v>1</v>
      </c>
      <c r="C5570" s="122" t="s">
        <v>2257</v>
      </c>
      <c r="D5570" s="122" t="s">
        <v>2096</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2256</v>
      </c>
      <c r="B5571" s="122">
        <v>1</v>
      </c>
      <c r="C5571" s="122" t="s">
        <v>2257</v>
      </c>
      <c r="D5571" s="122" t="s">
        <v>2097</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2256</v>
      </c>
      <c r="B5572" s="122">
        <v>1</v>
      </c>
      <c r="C5572" s="122" t="s">
        <v>2257</v>
      </c>
      <c r="D5572" s="122" t="s">
        <v>2098</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2256</v>
      </c>
      <c r="B5573" s="122">
        <v>1</v>
      </c>
      <c r="C5573" s="122" t="s">
        <v>2257</v>
      </c>
      <c r="D5573" s="122" t="s">
        <v>2099</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2256</v>
      </c>
      <c r="B5574" s="122">
        <v>1</v>
      </c>
      <c r="C5574" s="122" t="s">
        <v>2257</v>
      </c>
      <c r="D5574" s="122" t="s">
        <v>2100</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2256</v>
      </c>
      <c r="B5575" s="122">
        <v>1</v>
      </c>
      <c r="C5575" s="122" t="s">
        <v>2257</v>
      </c>
      <c r="D5575" s="122" t="s">
        <v>2101</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2256</v>
      </c>
      <c r="B5576" s="122">
        <v>1</v>
      </c>
      <c r="C5576" s="122" t="s">
        <v>2257</v>
      </c>
      <c r="D5576" s="122" t="s">
        <v>2102</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2256</v>
      </c>
      <c r="B5577" s="122">
        <v>1</v>
      </c>
      <c r="C5577" s="122" t="s">
        <v>2257</v>
      </c>
      <c r="D5577" s="122" t="s">
        <v>2103</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2256</v>
      </c>
      <c r="B5578" s="122">
        <v>1</v>
      </c>
      <c r="C5578" s="122" t="s">
        <v>2257</v>
      </c>
      <c r="D5578" s="122" t="s">
        <v>2104</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2256</v>
      </c>
      <c r="B5579" s="122">
        <v>1</v>
      </c>
      <c r="C5579" s="122" t="s">
        <v>2257</v>
      </c>
      <c r="D5579" s="122" t="s">
        <v>2105</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2256</v>
      </c>
      <c r="B5580" s="122">
        <v>1</v>
      </c>
      <c r="C5580" s="122" t="s">
        <v>2257</v>
      </c>
      <c r="D5580" s="122" t="s">
        <v>2106</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2256</v>
      </c>
      <c r="B5581" s="122">
        <v>1</v>
      </c>
      <c r="C5581" s="122" t="s">
        <v>2257</v>
      </c>
      <c r="D5581" s="122" t="s">
        <v>2177</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2256</v>
      </c>
      <c r="B5582" s="122">
        <v>1</v>
      </c>
      <c r="C5582" s="122" t="s">
        <v>2257</v>
      </c>
      <c r="D5582" s="122" t="s">
        <v>2107</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2256</v>
      </c>
      <c r="B5583" s="122">
        <v>1</v>
      </c>
      <c r="C5583" s="122" t="s">
        <v>2257</v>
      </c>
      <c r="D5583" s="122" t="s">
        <v>2108</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2256</v>
      </c>
      <c r="B5584" s="122">
        <v>1</v>
      </c>
      <c r="C5584" s="122" t="s">
        <v>2257</v>
      </c>
      <c r="D5584" s="122" t="s">
        <v>2109</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2256</v>
      </c>
      <c r="B5585" s="122">
        <v>1</v>
      </c>
      <c r="C5585" s="122" t="s">
        <v>2257</v>
      </c>
      <c r="D5585" s="122" t="s">
        <v>2143</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2256</v>
      </c>
      <c r="B5586" s="122">
        <v>1</v>
      </c>
      <c r="C5586" s="122" t="s">
        <v>2257</v>
      </c>
      <c r="D5586" s="122" t="s">
        <v>2110</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2256</v>
      </c>
      <c r="B5587" s="122">
        <v>1</v>
      </c>
      <c r="C5587" s="122" t="s">
        <v>2257</v>
      </c>
      <c r="D5587" s="122" t="s">
        <v>2111</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2256</v>
      </c>
      <c r="B5588" s="122">
        <v>1</v>
      </c>
      <c r="C5588" s="122" t="s">
        <v>2257</v>
      </c>
      <c r="D5588" s="122" t="s">
        <v>2112</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2256</v>
      </c>
      <c r="B5589" s="122">
        <v>1</v>
      </c>
      <c r="C5589" s="122" t="s">
        <v>2257</v>
      </c>
      <c r="D5589" s="122" t="s">
        <v>2113</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2256</v>
      </c>
      <c r="B5590" s="122">
        <v>1</v>
      </c>
      <c r="C5590" s="122" t="s">
        <v>2257</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2256</v>
      </c>
      <c r="B5591" s="122">
        <v>1</v>
      </c>
      <c r="C5591" s="122" t="s">
        <v>2257</v>
      </c>
      <c r="D5591" s="122" t="s">
        <v>2114</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2256</v>
      </c>
      <c r="B5592" s="122">
        <v>1</v>
      </c>
      <c r="C5592" s="122" t="s">
        <v>2257</v>
      </c>
      <c r="D5592" s="122" t="s">
        <v>2115</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2256</v>
      </c>
      <c r="B5593" s="122">
        <v>1</v>
      </c>
      <c r="C5593" s="122" t="s">
        <v>2257</v>
      </c>
      <c r="D5593" s="122" t="s">
        <v>2116</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2256</v>
      </c>
      <c r="B5594" s="122">
        <v>1</v>
      </c>
      <c r="C5594" s="122" t="s">
        <v>2257</v>
      </c>
      <c r="D5594" s="122" t="s">
        <v>2117</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2256</v>
      </c>
      <c r="B5595" s="122">
        <v>1</v>
      </c>
      <c r="C5595" s="122" t="s">
        <v>2257</v>
      </c>
      <c r="D5595" s="122" t="s">
        <v>2118</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2256</v>
      </c>
      <c r="B5596" s="122">
        <v>1</v>
      </c>
      <c r="C5596" s="122" t="s">
        <v>2257</v>
      </c>
      <c r="D5596" s="122" t="s">
        <v>2119</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2256</v>
      </c>
      <c r="B5597" s="122">
        <v>1</v>
      </c>
      <c r="C5597" s="122" t="s">
        <v>2257</v>
      </c>
      <c r="D5597" s="122" t="s">
        <v>2120</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2256</v>
      </c>
      <c r="B5598" s="122">
        <v>1</v>
      </c>
      <c r="C5598" s="122" t="s">
        <v>2257</v>
      </c>
      <c r="D5598" s="122" t="s">
        <v>2121</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2256</v>
      </c>
      <c r="B5599" s="122">
        <v>1</v>
      </c>
      <c r="C5599" s="122" t="s">
        <v>2257</v>
      </c>
      <c r="D5599" s="122" t="s">
        <v>2122</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2256</v>
      </c>
      <c r="B5600" s="122">
        <v>1</v>
      </c>
      <c r="C5600" s="122" t="s">
        <v>2257</v>
      </c>
      <c r="D5600" s="122" t="s">
        <v>2144</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2256</v>
      </c>
      <c r="B5601" s="122">
        <v>1</v>
      </c>
      <c r="C5601" s="122" t="s">
        <v>2257</v>
      </c>
      <c r="D5601" s="122" t="s">
        <v>2178</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2256</v>
      </c>
      <c r="B5602" s="122">
        <v>1</v>
      </c>
      <c r="C5602" s="122" t="s">
        <v>2257</v>
      </c>
      <c r="D5602" s="122" t="s">
        <v>2123</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2256</v>
      </c>
      <c r="B5603" s="122">
        <v>1</v>
      </c>
      <c r="C5603" s="122" t="s">
        <v>2257</v>
      </c>
      <c r="D5603" s="122" t="s">
        <v>2124</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2256</v>
      </c>
      <c r="B5604" s="122">
        <v>1</v>
      </c>
      <c r="C5604" s="122" t="s">
        <v>2257</v>
      </c>
      <c r="D5604" s="122" t="s">
        <v>2125</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2256</v>
      </c>
      <c r="B5605" s="122">
        <v>1</v>
      </c>
      <c r="C5605" s="122" t="s">
        <v>2257</v>
      </c>
      <c r="D5605" s="122" t="s">
        <v>2126</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2256</v>
      </c>
      <c r="B5606" s="122">
        <v>1</v>
      </c>
      <c r="C5606" s="122" t="s">
        <v>2257</v>
      </c>
      <c r="D5606" s="122" t="s">
        <v>2127</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2256</v>
      </c>
      <c r="B5607" s="122">
        <v>1</v>
      </c>
      <c r="C5607" s="122" t="s">
        <v>2257</v>
      </c>
      <c r="D5607" s="122" t="s">
        <v>2128</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2256</v>
      </c>
      <c r="B5608" s="122">
        <v>1</v>
      </c>
      <c r="C5608" s="122" t="s">
        <v>2257</v>
      </c>
      <c r="D5608" s="122" t="s">
        <v>2129</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2256</v>
      </c>
      <c r="B5609" s="122">
        <v>1</v>
      </c>
      <c r="C5609" s="122" t="s">
        <v>2257</v>
      </c>
      <c r="D5609" s="122" t="s">
        <v>2146</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2256</v>
      </c>
      <c r="B5610" s="122">
        <v>1</v>
      </c>
      <c r="C5610" s="122" t="s">
        <v>2257</v>
      </c>
      <c r="D5610" s="122" t="s">
        <v>2130</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2256</v>
      </c>
      <c r="B5611" s="122">
        <v>1</v>
      </c>
      <c r="C5611" s="122" t="s">
        <v>2257</v>
      </c>
      <c r="D5611" s="122" t="s">
        <v>2131</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2256</v>
      </c>
      <c r="B5612" s="122">
        <v>1</v>
      </c>
      <c r="C5612" s="122" t="s">
        <v>2257</v>
      </c>
      <c r="D5612" s="122" t="s">
        <v>2132</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2256</v>
      </c>
      <c r="B5613" s="122">
        <v>1</v>
      </c>
      <c r="C5613" s="122" t="s">
        <v>2257</v>
      </c>
      <c r="D5613" s="122" t="s">
        <v>2133</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2256</v>
      </c>
      <c r="B5614" s="122">
        <v>1</v>
      </c>
      <c r="C5614" s="122" t="s">
        <v>2257</v>
      </c>
      <c r="D5614" s="122" t="s">
        <v>2134</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2043</v>
      </c>
      <c r="B5615" s="122">
        <v>1</v>
      </c>
      <c r="C5615" s="122" t="s">
        <v>2258</v>
      </c>
      <c r="D5615" s="122" t="s">
        <v>2086</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2043</v>
      </c>
      <c r="B5616" s="122">
        <v>1</v>
      </c>
      <c r="C5616" s="122" t="s">
        <v>2258</v>
      </c>
      <c r="D5616" s="122" t="s">
        <v>2087</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2043</v>
      </c>
      <c r="B5617" s="122">
        <v>1</v>
      </c>
      <c r="C5617" s="122" t="s">
        <v>2258</v>
      </c>
      <c r="D5617" s="122" t="s">
        <v>2088</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2043</v>
      </c>
      <c r="B5618" s="122">
        <v>1</v>
      </c>
      <c r="C5618" s="122" t="s">
        <v>2258</v>
      </c>
      <c r="D5618" s="122" t="s">
        <v>2141</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2043</v>
      </c>
      <c r="B5619" s="122">
        <v>1</v>
      </c>
      <c r="C5619" s="122" t="s">
        <v>2258</v>
      </c>
      <c r="D5619" s="122" t="s">
        <v>2089</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2043</v>
      </c>
      <c r="B5620" s="122">
        <v>1</v>
      </c>
      <c r="C5620" s="122" t="s">
        <v>2258</v>
      </c>
      <c r="D5620" s="122" t="s">
        <v>2090</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2043</v>
      </c>
      <c r="B5621" s="122">
        <v>1</v>
      </c>
      <c r="C5621" s="122" t="s">
        <v>2258</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2043</v>
      </c>
      <c r="B5622" s="122">
        <v>1</v>
      </c>
      <c r="C5622" s="122" t="s">
        <v>2258</v>
      </c>
      <c r="D5622" s="122" t="s">
        <v>2091</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2043</v>
      </c>
      <c r="B5623" s="122">
        <v>1</v>
      </c>
      <c r="C5623" s="122" t="s">
        <v>2258</v>
      </c>
      <c r="D5623" s="122" t="s">
        <v>2092</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2043</v>
      </c>
      <c r="B5624" s="122">
        <v>1</v>
      </c>
      <c r="C5624" s="122" t="s">
        <v>2258</v>
      </c>
      <c r="D5624" s="122" t="s">
        <v>2093</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2043</v>
      </c>
      <c r="B5625" s="122">
        <v>1</v>
      </c>
      <c r="C5625" s="122" t="s">
        <v>2258</v>
      </c>
      <c r="D5625" s="122" t="s">
        <v>2094</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2043</v>
      </c>
      <c r="B5626" s="122">
        <v>1</v>
      </c>
      <c r="C5626" s="122" t="s">
        <v>2258</v>
      </c>
      <c r="D5626" s="122" t="s">
        <v>2176</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2043</v>
      </c>
      <c r="B5627" s="122">
        <v>1</v>
      </c>
      <c r="C5627" s="122" t="s">
        <v>2258</v>
      </c>
      <c r="D5627" s="122" t="s">
        <v>2095</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2043</v>
      </c>
      <c r="B5628" s="122">
        <v>1</v>
      </c>
      <c r="C5628" s="122" t="s">
        <v>2258</v>
      </c>
      <c r="D5628" s="122" t="s">
        <v>2142</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2043</v>
      </c>
      <c r="B5629" s="122">
        <v>1</v>
      </c>
      <c r="C5629" s="122" t="s">
        <v>2258</v>
      </c>
      <c r="D5629" s="122" t="s">
        <v>2096</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2043</v>
      </c>
      <c r="B5630" s="122">
        <v>1</v>
      </c>
      <c r="C5630" s="122" t="s">
        <v>2258</v>
      </c>
      <c r="D5630" s="122" t="s">
        <v>2097</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2043</v>
      </c>
      <c r="B5631" s="122">
        <v>1</v>
      </c>
      <c r="C5631" s="122" t="s">
        <v>2258</v>
      </c>
      <c r="D5631" s="122" t="s">
        <v>2098</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2043</v>
      </c>
      <c r="B5632" s="122">
        <v>1</v>
      </c>
      <c r="C5632" s="122" t="s">
        <v>2258</v>
      </c>
      <c r="D5632" s="122" t="s">
        <v>2099</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2043</v>
      </c>
      <c r="B5633" s="122">
        <v>1</v>
      </c>
      <c r="C5633" s="122" t="s">
        <v>2258</v>
      </c>
      <c r="D5633" s="122" t="s">
        <v>2100</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2043</v>
      </c>
      <c r="B5634" s="122">
        <v>1</v>
      </c>
      <c r="C5634" s="122" t="s">
        <v>2258</v>
      </c>
      <c r="D5634" s="122" t="s">
        <v>2101</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2043</v>
      </c>
      <c r="B5635" s="122">
        <v>1</v>
      </c>
      <c r="C5635" s="122" t="s">
        <v>2258</v>
      </c>
      <c r="D5635" s="122" t="s">
        <v>2102</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2043</v>
      </c>
      <c r="B5636" s="122">
        <v>1</v>
      </c>
      <c r="C5636" s="122" t="s">
        <v>2258</v>
      </c>
      <c r="D5636" s="122" t="s">
        <v>2103</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2043</v>
      </c>
      <c r="B5637" s="122">
        <v>1</v>
      </c>
      <c r="C5637" s="122" t="s">
        <v>2258</v>
      </c>
      <c r="D5637" s="122" t="s">
        <v>2104</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2043</v>
      </c>
      <c r="B5638" s="122">
        <v>1</v>
      </c>
      <c r="C5638" s="122" t="s">
        <v>2258</v>
      </c>
      <c r="D5638" s="122" t="s">
        <v>2105</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2043</v>
      </c>
      <c r="B5639" s="122">
        <v>1</v>
      </c>
      <c r="C5639" s="122" t="s">
        <v>2258</v>
      </c>
      <c r="D5639" s="122" t="s">
        <v>2106</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2043</v>
      </c>
      <c r="B5640" s="122">
        <v>1</v>
      </c>
      <c r="C5640" s="122" t="s">
        <v>2258</v>
      </c>
      <c r="D5640" s="122" t="s">
        <v>2177</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2043</v>
      </c>
      <c r="B5641" s="122">
        <v>1</v>
      </c>
      <c r="C5641" s="122" t="s">
        <v>2258</v>
      </c>
      <c r="D5641" s="122" t="s">
        <v>2107</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2043</v>
      </c>
      <c r="B5642" s="122">
        <v>1</v>
      </c>
      <c r="C5642" s="122" t="s">
        <v>2258</v>
      </c>
      <c r="D5642" s="122" t="s">
        <v>2108</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2043</v>
      </c>
      <c r="B5643" s="122">
        <v>1</v>
      </c>
      <c r="C5643" s="122" t="s">
        <v>2258</v>
      </c>
      <c r="D5643" s="122" t="s">
        <v>2109</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2043</v>
      </c>
      <c r="B5644" s="122">
        <v>1</v>
      </c>
      <c r="C5644" s="122" t="s">
        <v>2258</v>
      </c>
      <c r="D5644" s="122" t="s">
        <v>2143</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2043</v>
      </c>
      <c r="B5645" s="122">
        <v>1</v>
      </c>
      <c r="C5645" s="122" t="s">
        <v>2258</v>
      </c>
      <c r="D5645" s="122" t="s">
        <v>2110</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2043</v>
      </c>
      <c r="B5646" s="122">
        <v>1</v>
      </c>
      <c r="C5646" s="122" t="s">
        <v>2258</v>
      </c>
      <c r="D5646" s="122" t="s">
        <v>2111</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2043</v>
      </c>
      <c r="B5647" s="122">
        <v>1</v>
      </c>
      <c r="C5647" s="122" t="s">
        <v>2258</v>
      </c>
      <c r="D5647" s="122" t="s">
        <v>2112</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2043</v>
      </c>
      <c r="B5648" s="122">
        <v>1</v>
      </c>
      <c r="C5648" s="122" t="s">
        <v>2258</v>
      </c>
      <c r="D5648" s="122" t="s">
        <v>2113</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2043</v>
      </c>
      <c r="B5649" s="122">
        <v>1</v>
      </c>
      <c r="C5649" s="122" t="s">
        <v>2258</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2043</v>
      </c>
      <c r="B5650" s="122">
        <v>1</v>
      </c>
      <c r="C5650" s="122" t="s">
        <v>2258</v>
      </c>
      <c r="D5650" s="122" t="s">
        <v>2114</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2043</v>
      </c>
      <c r="B5651" s="122">
        <v>1</v>
      </c>
      <c r="C5651" s="122" t="s">
        <v>2258</v>
      </c>
      <c r="D5651" s="122" t="s">
        <v>2115</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2043</v>
      </c>
      <c r="B5652" s="122">
        <v>1</v>
      </c>
      <c r="C5652" s="122" t="s">
        <v>2258</v>
      </c>
      <c r="D5652" s="122" t="s">
        <v>2116</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2043</v>
      </c>
      <c r="B5653" s="122">
        <v>1</v>
      </c>
      <c r="C5653" s="122" t="s">
        <v>2258</v>
      </c>
      <c r="D5653" s="122" t="s">
        <v>2117</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2043</v>
      </c>
      <c r="B5654" s="122">
        <v>1</v>
      </c>
      <c r="C5654" s="122" t="s">
        <v>2258</v>
      </c>
      <c r="D5654" s="122" t="s">
        <v>2118</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2043</v>
      </c>
      <c r="B5655" s="122">
        <v>1</v>
      </c>
      <c r="C5655" s="122" t="s">
        <v>2258</v>
      </c>
      <c r="D5655" s="122" t="s">
        <v>2119</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2043</v>
      </c>
      <c r="B5656" s="122">
        <v>1</v>
      </c>
      <c r="C5656" s="122" t="s">
        <v>2258</v>
      </c>
      <c r="D5656" s="122" t="s">
        <v>2120</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2043</v>
      </c>
      <c r="B5657" s="122">
        <v>1</v>
      </c>
      <c r="C5657" s="122" t="s">
        <v>2258</v>
      </c>
      <c r="D5657" s="122" t="s">
        <v>2121</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2043</v>
      </c>
      <c r="B5658" s="122">
        <v>1</v>
      </c>
      <c r="C5658" s="122" t="s">
        <v>2258</v>
      </c>
      <c r="D5658" s="122" t="s">
        <v>2122</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2043</v>
      </c>
      <c r="B5659" s="122">
        <v>1</v>
      </c>
      <c r="C5659" s="122" t="s">
        <v>2258</v>
      </c>
      <c r="D5659" s="122" t="s">
        <v>2144</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2043</v>
      </c>
      <c r="B5660" s="122">
        <v>1</v>
      </c>
      <c r="C5660" s="122" t="s">
        <v>2258</v>
      </c>
      <c r="D5660" s="122" t="s">
        <v>2178</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2043</v>
      </c>
      <c r="B5661" s="122">
        <v>1</v>
      </c>
      <c r="C5661" s="122" t="s">
        <v>2258</v>
      </c>
      <c r="D5661" s="122" t="s">
        <v>2123</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2043</v>
      </c>
      <c r="B5662" s="122">
        <v>1</v>
      </c>
      <c r="C5662" s="122" t="s">
        <v>2258</v>
      </c>
      <c r="D5662" s="122" t="s">
        <v>2124</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2043</v>
      </c>
      <c r="B5663" s="122">
        <v>1</v>
      </c>
      <c r="C5663" s="122" t="s">
        <v>2258</v>
      </c>
      <c r="D5663" s="122" t="s">
        <v>2125</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2043</v>
      </c>
      <c r="B5664" s="122">
        <v>1</v>
      </c>
      <c r="C5664" s="122" t="s">
        <v>2258</v>
      </c>
      <c r="D5664" s="122" t="s">
        <v>2126</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2043</v>
      </c>
      <c r="B5665" s="122">
        <v>1</v>
      </c>
      <c r="C5665" s="122" t="s">
        <v>2258</v>
      </c>
      <c r="D5665" s="122" t="s">
        <v>2127</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2043</v>
      </c>
      <c r="B5666" s="122">
        <v>1</v>
      </c>
      <c r="C5666" s="122" t="s">
        <v>2258</v>
      </c>
      <c r="D5666" s="122" t="s">
        <v>2128</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2043</v>
      </c>
      <c r="B5667" s="122">
        <v>1</v>
      </c>
      <c r="C5667" s="122" t="s">
        <v>2258</v>
      </c>
      <c r="D5667" s="122" t="s">
        <v>2129</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2043</v>
      </c>
      <c r="B5668" s="122">
        <v>1</v>
      </c>
      <c r="C5668" s="122" t="s">
        <v>2258</v>
      </c>
      <c r="D5668" s="122" t="s">
        <v>2146</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2043</v>
      </c>
      <c r="B5669" s="122">
        <v>1</v>
      </c>
      <c r="C5669" s="122" t="s">
        <v>2258</v>
      </c>
      <c r="D5669" s="122" t="s">
        <v>2130</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2043</v>
      </c>
      <c r="B5670" s="122">
        <v>1</v>
      </c>
      <c r="C5670" s="122" t="s">
        <v>2258</v>
      </c>
      <c r="D5670" s="122" t="s">
        <v>2131</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2043</v>
      </c>
      <c r="B5671" s="122">
        <v>1</v>
      </c>
      <c r="C5671" s="122" t="s">
        <v>2258</v>
      </c>
      <c r="D5671" s="122" t="s">
        <v>2132</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2043</v>
      </c>
      <c r="B5672" s="122">
        <v>1</v>
      </c>
      <c r="C5672" s="122" t="s">
        <v>2258</v>
      </c>
      <c r="D5672" s="122" t="s">
        <v>2133</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2043</v>
      </c>
      <c r="B5673" s="122">
        <v>1</v>
      </c>
      <c r="C5673" s="122" t="s">
        <v>2258</v>
      </c>
      <c r="D5673" s="122" t="s">
        <v>2134</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2046</v>
      </c>
      <c r="B5674" s="122">
        <v>1</v>
      </c>
      <c r="C5674" s="122" t="s">
        <v>2259</v>
      </c>
      <c r="D5674" s="122" t="s">
        <v>2086</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2046</v>
      </c>
      <c r="B5675" s="122">
        <v>1</v>
      </c>
      <c r="C5675" s="122" t="s">
        <v>2259</v>
      </c>
      <c r="D5675" s="122" t="s">
        <v>2087</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2046</v>
      </c>
      <c r="B5676" s="122">
        <v>1</v>
      </c>
      <c r="C5676" s="122" t="s">
        <v>2259</v>
      </c>
      <c r="D5676" s="122" t="s">
        <v>2088</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2046</v>
      </c>
      <c r="B5677" s="122">
        <v>1</v>
      </c>
      <c r="C5677" s="122" t="s">
        <v>2259</v>
      </c>
      <c r="D5677" s="122" t="s">
        <v>2141</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2046</v>
      </c>
      <c r="B5678" s="122">
        <v>1</v>
      </c>
      <c r="C5678" s="122" t="s">
        <v>2259</v>
      </c>
      <c r="D5678" s="122" t="s">
        <v>2089</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2046</v>
      </c>
      <c r="B5679" s="122">
        <v>1</v>
      </c>
      <c r="C5679" s="122" t="s">
        <v>2259</v>
      </c>
      <c r="D5679" s="122" t="s">
        <v>2090</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2046</v>
      </c>
      <c r="B5680" s="122">
        <v>1</v>
      </c>
      <c r="C5680" s="122" t="s">
        <v>2259</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2046</v>
      </c>
      <c r="B5681" s="122">
        <v>1</v>
      </c>
      <c r="C5681" s="122" t="s">
        <v>2259</v>
      </c>
      <c r="D5681" s="122" t="s">
        <v>2091</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2046</v>
      </c>
      <c r="B5682" s="122">
        <v>1</v>
      </c>
      <c r="C5682" s="122" t="s">
        <v>2259</v>
      </c>
      <c r="D5682" s="122" t="s">
        <v>2092</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2046</v>
      </c>
      <c r="B5683" s="122">
        <v>1</v>
      </c>
      <c r="C5683" s="122" t="s">
        <v>2259</v>
      </c>
      <c r="D5683" s="122" t="s">
        <v>2093</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2046</v>
      </c>
      <c r="B5684" s="122">
        <v>1</v>
      </c>
      <c r="C5684" s="122" t="s">
        <v>2259</v>
      </c>
      <c r="D5684" s="122" t="s">
        <v>2094</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2046</v>
      </c>
      <c r="B5685" s="122">
        <v>1</v>
      </c>
      <c r="C5685" s="122" t="s">
        <v>2259</v>
      </c>
      <c r="D5685" s="122" t="s">
        <v>2176</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2046</v>
      </c>
      <c r="B5686" s="122">
        <v>1</v>
      </c>
      <c r="C5686" s="122" t="s">
        <v>2259</v>
      </c>
      <c r="D5686" s="122" t="s">
        <v>2095</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2046</v>
      </c>
      <c r="B5687" s="122">
        <v>1</v>
      </c>
      <c r="C5687" s="122" t="s">
        <v>2259</v>
      </c>
      <c r="D5687" s="122" t="s">
        <v>2142</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2046</v>
      </c>
      <c r="B5688" s="122">
        <v>1</v>
      </c>
      <c r="C5688" s="122" t="s">
        <v>2259</v>
      </c>
      <c r="D5688" s="122" t="s">
        <v>2096</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2046</v>
      </c>
      <c r="B5689" s="122">
        <v>1</v>
      </c>
      <c r="C5689" s="122" t="s">
        <v>2259</v>
      </c>
      <c r="D5689" s="122" t="s">
        <v>2097</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2046</v>
      </c>
      <c r="B5690" s="122">
        <v>1</v>
      </c>
      <c r="C5690" s="122" t="s">
        <v>2259</v>
      </c>
      <c r="D5690" s="122" t="s">
        <v>2098</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2046</v>
      </c>
      <c r="B5691" s="122">
        <v>1</v>
      </c>
      <c r="C5691" s="122" t="s">
        <v>2259</v>
      </c>
      <c r="D5691" s="122" t="s">
        <v>2099</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2046</v>
      </c>
      <c r="B5692" s="122">
        <v>1</v>
      </c>
      <c r="C5692" s="122" t="s">
        <v>2259</v>
      </c>
      <c r="D5692" s="122" t="s">
        <v>2100</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2046</v>
      </c>
      <c r="B5693" s="122">
        <v>1</v>
      </c>
      <c r="C5693" s="122" t="s">
        <v>2259</v>
      </c>
      <c r="D5693" s="122" t="s">
        <v>2101</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2046</v>
      </c>
      <c r="B5694" s="122">
        <v>1</v>
      </c>
      <c r="C5694" s="122" t="s">
        <v>2259</v>
      </c>
      <c r="D5694" s="122" t="s">
        <v>2102</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2046</v>
      </c>
      <c r="B5695" s="122">
        <v>1</v>
      </c>
      <c r="C5695" s="122" t="s">
        <v>2259</v>
      </c>
      <c r="D5695" s="122" t="s">
        <v>2103</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2046</v>
      </c>
      <c r="B5696" s="122">
        <v>1</v>
      </c>
      <c r="C5696" s="122" t="s">
        <v>2259</v>
      </c>
      <c r="D5696" s="122" t="s">
        <v>2104</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2046</v>
      </c>
      <c r="B5697" s="122">
        <v>1</v>
      </c>
      <c r="C5697" s="122" t="s">
        <v>2259</v>
      </c>
      <c r="D5697" s="122" t="s">
        <v>2105</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2046</v>
      </c>
      <c r="B5698" s="122">
        <v>1</v>
      </c>
      <c r="C5698" s="122" t="s">
        <v>2259</v>
      </c>
      <c r="D5698" s="122" t="s">
        <v>2106</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2046</v>
      </c>
      <c r="B5699" s="122">
        <v>1</v>
      </c>
      <c r="C5699" s="122" t="s">
        <v>2259</v>
      </c>
      <c r="D5699" s="122" t="s">
        <v>2177</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2046</v>
      </c>
      <c r="B5700" s="122">
        <v>1</v>
      </c>
      <c r="C5700" s="122" t="s">
        <v>2259</v>
      </c>
      <c r="D5700" s="122" t="s">
        <v>2107</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2046</v>
      </c>
      <c r="B5701" s="122">
        <v>1</v>
      </c>
      <c r="C5701" s="122" t="s">
        <v>2259</v>
      </c>
      <c r="D5701" s="122" t="s">
        <v>2108</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2046</v>
      </c>
      <c r="B5702" s="122">
        <v>1</v>
      </c>
      <c r="C5702" s="122" t="s">
        <v>2259</v>
      </c>
      <c r="D5702" s="122" t="s">
        <v>2109</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2046</v>
      </c>
      <c r="B5703" s="122">
        <v>1</v>
      </c>
      <c r="C5703" s="122" t="s">
        <v>2259</v>
      </c>
      <c r="D5703" s="122" t="s">
        <v>2143</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2046</v>
      </c>
      <c r="B5704" s="122">
        <v>1</v>
      </c>
      <c r="C5704" s="122" t="s">
        <v>2259</v>
      </c>
      <c r="D5704" s="122" t="s">
        <v>2110</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2046</v>
      </c>
      <c r="B5705" s="122">
        <v>1</v>
      </c>
      <c r="C5705" s="122" t="s">
        <v>2259</v>
      </c>
      <c r="D5705" s="122" t="s">
        <v>2111</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2046</v>
      </c>
      <c r="B5706" s="122">
        <v>1</v>
      </c>
      <c r="C5706" s="122" t="s">
        <v>2259</v>
      </c>
      <c r="D5706" s="122" t="s">
        <v>2112</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2046</v>
      </c>
      <c r="B5707" s="122">
        <v>1</v>
      </c>
      <c r="C5707" s="122" t="s">
        <v>2259</v>
      </c>
      <c r="D5707" s="122" t="s">
        <v>2113</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2046</v>
      </c>
      <c r="B5708" s="122">
        <v>1</v>
      </c>
      <c r="C5708" s="122" t="s">
        <v>2259</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2046</v>
      </c>
      <c r="B5709" s="122">
        <v>1</v>
      </c>
      <c r="C5709" s="122" t="s">
        <v>2259</v>
      </c>
      <c r="D5709" s="122" t="s">
        <v>2114</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2046</v>
      </c>
      <c r="B5710" s="122">
        <v>1</v>
      </c>
      <c r="C5710" s="122" t="s">
        <v>2259</v>
      </c>
      <c r="D5710" s="122" t="s">
        <v>2115</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2046</v>
      </c>
      <c r="B5711" s="122">
        <v>1</v>
      </c>
      <c r="C5711" s="122" t="s">
        <v>2259</v>
      </c>
      <c r="D5711" s="122" t="s">
        <v>2116</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2046</v>
      </c>
      <c r="B5712" s="122">
        <v>1</v>
      </c>
      <c r="C5712" s="122" t="s">
        <v>2259</v>
      </c>
      <c r="D5712" s="122" t="s">
        <v>2117</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2046</v>
      </c>
      <c r="B5713" s="122">
        <v>1</v>
      </c>
      <c r="C5713" s="122" t="s">
        <v>2259</v>
      </c>
      <c r="D5713" s="122" t="s">
        <v>2118</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2046</v>
      </c>
      <c r="B5714" s="122">
        <v>1</v>
      </c>
      <c r="C5714" s="122" t="s">
        <v>2259</v>
      </c>
      <c r="D5714" s="122" t="s">
        <v>2119</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2046</v>
      </c>
      <c r="B5715" s="122">
        <v>1</v>
      </c>
      <c r="C5715" s="122" t="s">
        <v>2259</v>
      </c>
      <c r="D5715" s="122" t="s">
        <v>2120</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2046</v>
      </c>
      <c r="B5716" s="122">
        <v>1</v>
      </c>
      <c r="C5716" s="122" t="s">
        <v>2259</v>
      </c>
      <c r="D5716" s="122" t="s">
        <v>2121</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2046</v>
      </c>
      <c r="B5717" s="122">
        <v>1</v>
      </c>
      <c r="C5717" s="122" t="s">
        <v>2259</v>
      </c>
      <c r="D5717" s="122" t="s">
        <v>2122</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2046</v>
      </c>
      <c r="B5718" s="122">
        <v>1</v>
      </c>
      <c r="C5718" s="122" t="s">
        <v>2259</v>
      </c>
      <c r="D5718" s="122" t="s">
        <v>2144</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2046</v>
      </c>
      <c r="B5719" s="122">
        <v>1</v>
      </c>
      <c r="C5719" s="122" t="s">
        <v>2259</v>
      </c>
      <c r="D5719" s="122" t="s">
        <v>2178</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2046</v>
      </c>
      <c r="B5720" s="122">
        <v>1</v>
      </c>
      <c r="C5720" s="122" t="s">
        <v>2259</v>
      </c>
      <c r="D5720" s="122" t="s">
        <v>2123</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2046</v>
      </c>
      <c r="B5721" s="122">
        <v>1</v>
      </c>
      <c r="C5721" s="122" t="s">
        <v>2259</v>
      </c>
      <c r="D5721" s="122" t="s">
        <v>2124</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2046</v>
      </c>
      <c r="B5722" s="122">
        <v>1</v>
      </c>
      <c r="C5722" s="122" t="s">
        <v>2259</v>
      </c>
      <c r="D5722" s="122" t="s">
        <v>2125</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2046</v>
      </c>
      <c r="B5723" s="122">
        <v>1</v>
      </c>
      <c r="C5723" s="122" t="s">
        <v>2259</v>
      </c>
      <c r="D5723" s="122" t="s">
        <v>2126</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2046</v>
      </c>
      <c r="B5724" s="122">
        <v>1</v>
      </c>
      <c r="C5724" s="122" t="s">
        <v>2259</v>
      </c>
      <c r="D5724" s="122" t="s">
        <v>2127</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2046</v>
      </c>
      <c r="B5725" s="122">
        <v>1</v>
      </c>
      <c r="C5725" s="122" t="s">
        <v>2259</v>
      </c>
      <c r="D5725" s="122" t="s">
        <v>2128</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2046</v>
      </c>
      <c r="B5726" s="122">
        <v>1</v>
      </c>
      <c r="C5726" s="122" t="s">
        <v>2259</v>
      </c>
      <c r="D5726" s="122" t="s">
        <v>2129</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2046</v>
      </c>
      <c r="B5727" s="122">
        <v>1</v>
      </c>
      <c r="C5727" s="122" t="s">
        <v>2259</v>
      </c>
      <c r="D5727" s="122" t="s">
        <v>2146</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2046</v>
      </c>
      <c r="B5728" s="122">
        <v>1</v>
      </c>
      <c r="C5728" s="122" t="s">
        <v>2259</v>
      </c>
      <c r="D5728" s="122" t="s">
        <v>2130</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2046</v>
      </c>
      <c r="B5729" s="122">
        <v>1</v>
      </c>
      <c r="C5729" s="122" t="s">
        <v>2259</v>
      </c>
      <c r="D5729" s="122" t="s">
        <v>2131</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2046</v>
      </c>
      <c r="B5730" s="122">
        <v>1</v>
      </c>
      <c r="C5730" s="122" t="s">
        <v>2259</v>
      </c>
      <c r="D5730" s="122" t="s">
        <v>2132</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2046</v>
      </c>
      <c r="B5731" s="122">
        <v>1</v>
      </c>
      <c r="C5731" s="122" t="s">
        <v>2259</v>
      </c>
      <c r="D5731" s="122" t="s">
        <v>2133</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2046</v>
      </c>
      <c r="B5732" s="122">
        <v>1</v>
      </c>
      <c r="C5732" s="122" t="s">
        <v>2259</v>
      </c>
      <c r="D5732" s="122" t="s">
        <v>2134</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2260</v>
      </c>
      <c r="B5733" s="122">
        <v>1</v>
      </c>
      <c r="C5733" s="122" t="s">
        <v>2261</v>
      </c>
      <c r="D5733" s="122" t="s">
        <v>2086</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2260</v>
      </c>
      <c r="B5734" s="122">
        <v>1</v>
      </c>
      <c r="C5734" s="122" t="s">
        <v>2261</v>
      </c>
      <c r="D5734" s="122" t="s">
        <v>2087</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2260</v>
      </c>
      <c r="B5735" s="122">
        <v>1</v>
      </c>
      <c r="C5735" s="122" t="s">
        <v>2261</v>
      </c>
      <c r="D5735" s="122" t="s">
        <v>2088</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2260</v>
      </c>
      <c r="B5736" s="122">
        <v>1</v>
      </c>
      <c r="C5736" s="122" t="s">
        <v>2261</v>
      </c>
      <c r="D5736" s="122" t="s">
        <v>2141</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2260</v>
      </c>
      <c r="B5737" s="122">
        <v>1</v>
      </c>
      <c r="C5737" s="122" t="s">
        <v>2261</v>
      </c>
      <c r="D5737" s="122" t="s">
        <v>2089</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2260</v>
      </c>
      <c r="B5738" s="122">
        <v>1</v>
      </c>
      <c r="C5738" s="122" t="s">
        <v>2261</v>
      </c>
      <c r="D5738" s="122" t="s">
        <v>2090</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2260</v>
      </c>
      <c r="B5739" s="122">
        <v>1</v>
      </c>
      <c r="C5739" s="122" t="s">
        <v>2261</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2260</v>
      </c>
      <c r="B5740" s="122">
        <v>1</v>
      </c>
      <c r="C5740" s="122" t="s">
        <v>2261</v>
      </c>
      <c r="D5740" s="122" t="s">
        <v>2091</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2260</v>
      </c>
      <c r="B5741" s="122">
        <v>1</v>
      </c>
      <c r="C5741" s="122" t="s">
        <v>2261</v>
      </c>
      <c r="D5741" s="122" t="s">
        <v>2092</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2260</v>
      </c>
      <c r="B5742" s="122">
        <v>1</v>
      </c>
      <c r="C5742" s="122" t="s">
        <v>2261</v>
      </c>
      <c r="D5742" s="122" t="s">
        <v>2093</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2260</v>
      </c>
      <c r="B5743" s="122">
        <v>1</v>
      </c>
      <c r="C5743" s="122" t="s">
        <v>2261</v>
      </c>
      <c r="D5743" s="122" t="s">
        <v>2094</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2260</v>
      </c>
      <c r="B5744" s="122">
        <v>1</v>
      </c>
      <c r="C5744" s="122" t="s">
        <v>2261</v>
      </c>
      <c r="D5744" s="122" t="s">
        <v>2095</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2260</v>
      </c>
      <c r="B5745" s="122">
        <v>1</v>
      </c>
      <c r="C5745" s="122" t="s">
        <v>2261</v>
      </c>
      <c r="D5745" s="122" t="s">
        <v>2142</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2260</v>
      </c>
      <c r="B5746" s="122">
        <v>1</v>
      </c>
      <c r="C5746" s="122" t="s">
        <v>2261</v>
      </c>
      <c r="D5746" s="122" t="s">
        <v>2096</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2260</v>
      </c>
      <c r="B5747" s="122">
        <v>1</v>
      </c>
      <c r="C5747" s="122" t="s">
        <v>2261</v>
      </c>
      <c r="D5747" s="122" t="s">
        <v>2097</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2260</v>
      </c>
      <c r="B5748" s="122">
        <v>1</v>
      </c>
      <c r="C5748" s="122" t="s">
        <v>2261</v>
      </c>
      <c r="D5748" s="122" t="s">
        <v>2098</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2260</v>
      </c>
      <c r="B5749" s="122">
        <v>1</v>
      </c>
      <c r="C5749" s="122" t="s">
        <v>2261</v>
      </c>
      <c r="D5749" s="122" t="s">
        <v>2099</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2260</v>
      </c>
      <c r="B5750" s="122">
        <v>1</v>
      </c>
      <c r="C5750" s="122" t="s">
        <v>2261</v>
      </c>
      <c r="D5750" s="122" t="s">
        <v>2100</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2260</v>
      </c>
      <c r="B5751" s="122">
        <v>1</v>
      </c>
      <c r="C5751" s="122" t="s">
        <v>2261</v>
      </c>
      <c r="D5751" s="122" t="s">
        <v>2101</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2260</v>
      </c>
      <c r="B5752" s="122">
        <v>1</v>
      </c>
      <c r="C5752" s="122" t="s">
        <v>2261</v>
      </c>
      <c r="D5752" s="122" t="s">
        <v>2102</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2260</v>
      </c>
      <c r="B5753" s="122">
        <v>1</v>
      </c>
      <c r="C5753" s="122" t="s">
        <v>2261</v>
      </c>
      <c r="D5753" s="122" t="s">
        <v>2103</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2260</v>
      </c>
      <c r="B5754" s="122">
        <v>1</v>
      </c>
      <c r="C5754" s="122" t="s">
        <v>2261</v>
      </c>
      <c r="D5754" s="122" t="s">
        <v>2104</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2260</v>
      </c>
      <c r="B5755" s="122">
        <v>1</v>
      </c>
      <c r="C5755" s="122" t="s">
        <v>2261</v>
      </c>
      <c r="D5755" s="122" t="s">
        <v>2105</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2260</v>
      </c>
      <c r="B5756" s="122">
        <v>1</v>
      </c>
      <c r="C5756" s="122" t="s">
        <v>2261</v>
      </c>
      <c r="D5756" s="122" t="s">
        <v>2106</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2260</v>
      </c>
      <c r="B5757" s="122">
        <v>1</v>
      </c>
      <c r="C5757" s="122" t="s">
        <v>2261</v>
      </c>
      <c r="D5757" s="122" t="s">
        <v>2107</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2260</v>
      </c>
      <c r="B5758" s="122">
        <v>1</v>
      </c>
      <c r="C5758" s="122" t="s">
        <v>2261</v>
      </c>
      <c r="D5758" s="122" t="s">
        <v>2108</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2260</v>
      </c>
      <c r="B5759" s="122">
        <v>1</v>
      </c>
      <c r="C5759" s="122" t="s">
        <v>2261</v>
      </c>
      <c r="D5759" s="122" t="s">
        <v>2109</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2260</v>
      </c>
      <c r="B5760" s="122">
        <v>1</v>
      </c>
      <c r="C5760" s="122" t="s">
        <v>2261</v>
      </c>
      <c r="D5760" s="122" t="s">
        <v>2143</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2260</v>
      </c>
      <c r="B5761" s="122">
        <v>1</v>
      </c>
      <c r="C5761" s="122" t="s">
        <v>2261</v>
      </c>
      <c r="D5761" s="122" t="s">
        <v>2110</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2260</v>
      </c>
      <c r="B5762" s="122">
        <v>1</v>
      </c>
      <c r="C5762" s="122" t="s">
        <v>2261</v>
      </c>
      <c r="D5762" s="122" t="s">
        <v>2111</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2260</v>
      </c>
      <c r="B5763" s="122">
        <v>1</v>
      </c>
      <c r="C5763" s="122" t="s">
        <v>2261</v>
      </c>
      <c r="D5763" s="122" t="s">
        <v>2112</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2260</v>
      </c>
      <c r="B5764" s="122">
        <v>1</v>
      </c>
      <c r="C5764" s="122" t="s">
        <v>2261</v>
      </c>
      <c r="D5764" s="122" t="s">
        <v>2113</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2260</v>
      </c>
      <c r="B5765" s="122">
        <v>1</v>
      </c>
      <c r="C5765" s="122" t="s">
        <v>2261</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2260</v>
      </c>
      <c r="B5766" s="122">
        <v>1</v>
      </c>
      <c r="C5766" s="122" t="s">
        <v>2261</v>
      </c>
      <c r="D5766" s="122" t="s">
        <v>2114</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2260</v>
      </c>
      <c r="B5767" s="122">
        <v>1</v>
      </c>
      <c r="C5767" s="122" t="s">
        <v>2261</v>
      </c>
      <c r="D5767" s="122" t="s">
        <v>2115</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2260</v>
      </c>
      <c r="B5768" s="122">
        <v>1</v>
      </c>
      <c r="C5768" s="122" t="s">
        <v>2261</v>
      </c>
      <c r="D5768" s="122" t="s">
        <v>2116</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2260</v>
      </c>
      <c r="B5769" s="122">
        <v>1</v>
      </c>
      <c r="C5769" s="122" t="s">
        <v>2261</v>
      </c>
      <c r="D5769" s="122" t="s">
        <v>2117</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2260</v>
      </c>
      <c r="B5770" s="122">
        <v>1</v>
      </c>
      <c r="C5770" s="122" t="s">
        <v>2261</v>
      </c>
      <c r="D5770" s="122" t="s">
        <v>2118</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2260</v>
      </c>
      <c r="B5771" s="122">
        <v>1</v>
      </c>
      <c r="C5771" s="122" t="s">
        <v>2261</v>
      </c>
      <c r="D5771" s="122" t="s">
        <v>2172</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2260</v>
      </c>
      <c r="B5772" s="122">
        <v>1</v>
      </c>
      <c r="C5772" s="122" t="s">
        <v>2261</v>
      </c>
      <c r="D5772" s="122" t="s">
        <v>2119</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2260</v>
      </c>
      <c r="B5773" s="122">
        <v>1</v>
      </c>
      <c r="C5773" s="122" t="s">
        <v>2261</v>
      </c>
      <c r="D5773" s="122" t="s">
        <v>2120</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2260</v>
      </c>
      <c r="B5774" s="122">
        <v>1</v>
      </c>
      <c r="C5774" s="122" t="s">
        <v>2261</v>
      </c>
      <c r="D5774" s="122" t="s">
        <v>2121</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2260</v>
      </c>
      <c r="B5775" s="122">
        <v>1</v>
      </c>
      <c r="C5775" s="122" t="s">
        <v>2261</v>
      </c>
      <c r="D5775" s="122" t="s">
        <v>2122</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2260</v>
      </c>
      <c r="B5776" s="122">
        <v>1</v>
      </c>
      <c r="C5776" s="122" t="s">
        <v>2261</v>
      </c>
      <c r="D5776" s="122" t="s">
        <v>2144</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2260</v>
      </c>
      <c r="B5777" s="122">
        <v>1</v>
      </c>
      <c r="C5777" s="122" t="s">
        <v>2261</v>
      </c>
      <c r="D5777" s="122" t="s">
        <v>2123</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2260</v>
      </c>
      <c r="B5778" s="122">
        <v>1</v>
      </c>
      <c r="C5778" s="122" t="s">
        <v>2261</v>
      </c>
      <c r="D5778" s="122" t="s">
        <v>2124</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2260</v>
      </c>
      <c r="B5779" s="122">
        <v>1</v>
      </c>
      <c r="C5779" s="122" t="s">
        <v>2261</v>
      </c>
      <c r="D5779" s="122" t="s">
        <v>2125</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2260</v>
      </c>
      <c r="B5780" s="122">
        <v>1</v>
      </c>
      <c r="C5780" s="122" t="s">
        <v>2261</v>
      </c>
      <c r="D5780" s="122" t="s">
        <v>2126</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2260</v>
      </c>
      <c r="B5781" s="122">
        <v>1</v>
      </c>
      <c r="C5781" s="122" t="s">
        <v>2261</v>
      </c>
      <c r="D5781" s="122" t="s">
        <v>2127</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2260</v>
      </c>
      <c r="B5782" s="122">
        <v>1</v>
      </c>
      <c r="C5782" s="122" t="s">
        <v>2261</v>
      </c>
      <c r="D5782" s="122" t="s">
        <v>2262</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2260</v>
      </c>
      <c r="B5783" s="122">
        <v>1</v>
      </c>
      <c r="C5783" s="122" t="s">
        <v>2261</v>
      </c>
      <c r="D5783" s="122" t="s">
        <v>2145</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2260</v>
      </c>
      <c r="B5784" s="122">
        <v>1</v>
      </c>
      <c r="C5784" s="122" t="s">
        <v>2261</v>
      </c>
      <c r="D5784" s="122" t="s">
        <v>2263</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2260</v>
      </c>
      <c r="B5785" s="122">
        <v>1</v>
      </c>
      <c r="C5785" s="122" t="s">
        <v>2261</v>
      </c>
      <c r="D5785" s="122" t="s">
        <v>2128</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2260</v>
      </c>
      <c r="B5786" s="122">
        <v>1</v>
      </c>
      <c r="C5786" s="122" t="s">
        <v>2261</v>
      </c>
      <c r="D5786" s="122" t="s">
        <v>2129</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2260</v>
      </c>
      <c r="B5787" s="122">
        <v>1</v>
      </c>
      <c r="C5787" s="122" t="s">
        <v>2261</v>
      </c>
      <c r="D5787" s="122" t="s">
        <v>2146</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2260</v>
      </c>
      <c r="B5788" s="122">
        <v>1</v>
      </c>
      <c r="C5788" s="122" t="s">
        <v>2261</v>
      </c>
      <c r="D5788" s="122" t="s">
        <v>2130</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2260</v>
      </c>
      <c r="B5789" s="122">
        <v>1</v>
      </c>
      <c r="C5789" s="122" t="s">
        <v>2261</v>
      </c>
      <c r="D5789" s="122" t="s">
        <v>2131</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2260</v>
      </c>
      <c r="B5790" s="122">
        <v>1</v>
      </c>
      <c r="C5790" s="122" t="s">
        <v>2261</v>
      </c>
      <c r="D5790" s="122" t="s">
        <v>2132</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2260</v>
      </c>
      <c r="B5791" s="122">
        <v>1</v>
      </c>
      <c r="C5791" s="122" t="s">
        <v>2261</v>
      </c>
      <c r="D5791" s="122" t="s">
        <v>2133</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2260</v>
      </c>
      <c r="B5792" s="122">
        <v>1</v>
      </c>
      <c r="C5792" s="122" t="s">
        <v>2261</v>
      </c>
      <c r="D5792" s="122" t="s">
        <v>2134</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2264</v>
      </c>
      <c r="B5793" s="122">
        <v>1</v>
      </c>
      <c r="C5793" s="122" t="s">
        <v>2265</v>
      </c>
      <c r="D5793" s="122" t="s">
        <v>2086</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2264</v>
      </c>
      <c r="B5794" s="122">
        <v>1</v>
      </c>
      <c r="C5794" s="122" t="s">
        <v>2265</v>
      </c>
      <c r="D5794" s="122" t="s">
        <v>2087</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2264</v>
      </c>
      <c r="B5795" s="122">
        <v>1</v>
      </c>
      <c r="C5795" s="122" t="s">
        <v>2265</v>
      </c>
      <c r="D5795" s="122" t="s">
        <v>2088</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2264</v>
      </c>
      <c r="B5796" s="122">
        <v>1</v>
      </c>
      <c r="C5796" s="122" t="s">
        <v>2265</v>
      </c>
      <c r="D5796" s="122" t="s">
        <v>2141</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2264</v>
      </c>
      <c r="B5797" s="122">
        <v>1</v>
      </c>
      <c r="C5797" s="122" t="s">
        <v>2265</v>
      </c>
      <c r="D5797" s="122" t="s">
        <v>2089</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2264</v>
      </c>
      <c r="B5798" s="122">
        <v>1</v>
      </c>
      <c r="C5798" s="122" t="s">
        <v>2265</v>
      </c>
      <c r="D5798" s="122" t="s">
        <v>2090</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2264</v>
      </c>
      <c r="B5799" s="122">
        <v>1</v>
      </c>
      <c r="C5799" s="122" t="s">
        <v>2265</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2264</v>
      </c>
      <c r="B5800" s="122">
        <v>1</v>
      </c>
      <c r="C5800" s="122" t="s">
        <v>2265</v>
      </c>
      <c r="D5800" s="122" t="s">
        <v>2091</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2264</v>
      </c>
      <c r="B5801" s="122">
        <v>1</v>
      </c>
      <c r="C5801" s="122" t="s">
        <v>2265</v>
      </c>
      <c r="D5801" s="122" t="s">
        <v>2092</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2264</v>
      </c>
      <c r="B5802" s="122">
        <v>1</v>
      </c>
      <c r="C5802" s="122" t="s">
        <v>2265</v>
      </c>
      <c r="D5802" s="122" t="s">
        <v>2093</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2264</v>
      </c>
      <c r="B5803" s="122">
        <v>1</v>
      </c>
      <c r="C5803" s="122" t="s">
        <v>2265</v>
      </c>
      <c r="D5803" s="122" t="s">
        <v>2094</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2264</v>
      </c>
      <c r="B5804" s="122">
        <v>1</v>
      </c>
      <c r="C5804" s="122" t="s">
        <v>2265</v>
      </c>
      <c r="D5804" s="122" t="s">
        <v>2095</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2264</v>
      </c>
      <c r="B5805" s="122">
        <v>1</v>
      </c>
      <c r="C5805" s="122" t="s">
        <v>2265</v>
      </c>
      <c r="D5805" s="122" t="s">
        <v>2142</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2264</v>
      </c>
      <c r="B5806" s="122">
        <v>1</v>
      </c>
      <c r="C5806" s="122" t="s">
        <v>2265</v>
      </c>
      <c r="D5806" s="122" t="s">
        <v>2096</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2264</v>
      </c>
      <c r="B5807" s="122">
        <v>1</v>
      </c>
      <c r="C5807" s="122" t="s">
        <v>2265</v>
      </c>
      <c r="D5807" s="122" t="s">
        <v>2097</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2264</v>
      </c>
      <c r="B5808" s="122">
        <v>1</v>
      </c>
      <c r="C5808" s="122" t="s">
        <v>2265</v>
      </c>
      <c r="D5808" s="122" t="s">
        <v>2098</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2264</v>
      </c>
      <c r="B5809" s="122">
        <v>1</v>
      </c>
      <c r="C5809" s="122" t="s">
        <v>2265</v>
      </c>
      <c r="D5809" s="122" t="s">
        <v>2099</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2264</v>
      </c>
      <c r="B5810" s="122">
        <v>1</v>
      </c>
      <c r="C5810" s="122" t="s">
        <v>2265</v>
      </c>
      <c r="D5810" s="122" t="s">
        <v>2100</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2264</v>
      </c>
      <c r="B5811" s="122">
        <v>1</v>
      </c>
      <c r="C5811" s="122" t="s">
        <v>2265</v>
      </c>
      <c r="D5811" s="122" t="s">
        <v>2101</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2264</v>
      </c>
      <c r="B5812" s="122">
        <v>1</v>
      </c>
      <c r="C5812" s="122" t="s">
        <v>2265</v>
      </c>
      <c r="D5812" s="122" t="s">
        <v>2102</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2264</v>
      </c>
      <c r="B5813" s="122">
        <v>1</v>
      </c>
      <c r="C5813" s="122" t="s">
        <v>2265</v>
      </c>
      <c r="D5813" s="122" t="s">
        <v>2103</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2264</v>
      </c>
      <c r="B5814" s="122">
        <v>1</v>
      </c>
      <c r="C5814" s="122" t="s">
        <v>2265</v>
      </c>
      <c r="D5814" s="122" t="s">
        <v>2104</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2264</v>
      </c>
      <c r="B5815" s="122">
        <v>1</v>
      </c>
      <c r="C5815" s="122" t="s">
        <v>2265</v>
      </c>
      <c r="D5815" s="122" t="s">
        <v>2105</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2264</v>
      </c>
      <c r="B5816" s="122">
        <v>1</v>
      </c>
      <c r="C5816" s="122" t="s">
        <v>2265</v>
      </c>
      <c r="D5816" s="122" t="s">
        <v>2106</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2264</v>
      </c>
      <c r="B5817" s="122">
        <v>1</v>
      </c>
      <c r="C5817" s="122" t="s">
        <v>2265</v>
      </c>
      <c r="D5817" s="122" t="s">
        <v>2107</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2264</v>
      </c>
      <c r="B5818" s="122">
        <v>1</v>
      </c>
      <c r="C5818" s="122" t="s">
        <v>2265</v>
      </c>
      <c r="D5818" s="122" t="s">
        <v>2108</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2264</v>
      </c>
      <c r="B5819" s="122">
        <v>1</v>
      </c>
      <c r="C5819" s="122" t="s">
        <v>2265</v>
      </c>
      <c r="D5819" s="122" t="s">
        <v>2109</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2264</v>
      </c>
      <c r="B5820" s="122">
        <v>1</v>
      </c>
      <c r="C5820" s="122" t="s">
        <v>2265</v>
      </c>
      <c r="D5820" s="122" t="s">
        <v>2143</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2264</v>
      </c>
      <c r="B5821" s="122">
        <v>1</v>
      </c>
      <c r="C5821" s="122" t="s">
        <v>2265</v>
      </c>
      <c r="D5821" s="122" t="s">
        <v>2110</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2264</v>
      </c>
      <c r="B5822" s="122">
        <v>1</v>
      </c>
      <c r="C5822" s="122" t="s">
        <v>2265</v>
      </c>
      <c r="D5822" s="122" t="s">
        <v>2111</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2264</v>
      </c>
      <c r="B5823" s="122">
        <v>1</v>
      </c>
      <c r="C5823" s="122" t="s">
        <v>2265</v>
      </c>
      <c r="D5823" s="122" t="s">
        <v>2112</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2264</v>
      </c>
      <c r="B5824" s="122">
        <v>1</v>
      </c>
      <c r="C5824" s="122" t="s">
        <v>2265</v>
      </c>
      <c r="D5824" s="122" t="s">
        <v>2113</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2264</v>
      </c>
      <c r="B5825" s="122">
        <v>1</v>
      </c>
      <c r="C5825" s="122" t="s">
        <v>2265</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2264</v>
      </c>
      <c r="B5826" s="122">
        <v>1</v>
      </c>
      <c r="C5826" s="122" t="s">
        <v>2265</v>
      </c>
      <c r="D5826" s="122" t="s">
        <v>2114</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2264</v>
      </c>
      <c r="B5827" s="122">
        <v>1</v>
      </c>
      <c r="C5827" s="122" t="s">
        <v>2265</v>
      </c>
      <c r="D5827" s="122" t="s">
        <v>2115</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2264</v>
      </c>
      <c r="B5828" s="122">
        <v>1</v>
      </c>
      <c r="C5828" s="122" t="s">
        <v>2265</v>
      </c>
      <c r="D5828" s="122" t="s">
        <v>2116</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2264</v>
      </c>
      <c r="B5829" s="122">
        <v>1</v>
      </c>
      <c r="C5829" s="122" t="s">
        <v>2265</v>
      </c>
      <c r="D5829" s="122" t="s">
        <v>2117</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2264</v>
      </c>
      <c r="B5830" s="122">
        <v>1</v>
      </c>
      <c r="C5830" s="122" t="s">
        <v>2265</v>
      </c>
      <c r="D5830" s="122" t="s">
        <v>2118</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2264</v>
      </c>
      <c r="B5831" s="122">
        <v>1</v>
      </c>
      <c r="C5831" s="122" t="s">
        <v>2265</v>
      </c>
      <c r="D5831" s="122" t="s">
        <v>2172</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2264</v>
      </c>
      <c r="B5832" s="122">
        <v>1</v>
      </c>
      <c r="C5832" s="122" t="s">
        <v>2265</v>
      </c>
      <c r="D5832" s="122" t="s">
        <v>2119</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2264</v>
      </c>
      <c r="B5833" s="122">
        <v>1</v>
      </c>
      <c r="C5833" s="122" t="s">
        <v>2265</v>
      </c>
      <c r="D5833" s="122" t="s">
        <v>2120</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2264</v>
      </c>
      <c r="B5834" s="122">
        <v>1</v>
      </c>
      <c r="C5834" s="122" t="s">
        <v>2265</v>
      </c>
      <c r="D5834" s="122" t="s">
        <v>2121</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2264</v>
      </c>
      <c r="B5835" s="122">
        <v>1</v>
      </c>
      <c r="C5835" s="122" t="s">
        <v>2265</v>
      </c>
      <c r="D5835" s="122" t="s">
        <v>2122</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2264</v>
      </c>
      <c r="B5836" s="122">
        <v>1</v>
      </c>
      <c r="C5836" s="122" t="s">
        <v>2265</v>
      </c>
      <c r="D5836" s="122" t="s">
        <v>2144</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2264</v>
      </c>
      <c r="B5837" s="122">
        <v>1</v>
      </c>
      <c r="C5837" s="122" t="s">
        <v>2265</v>
      </c>
      <c r="D5837" s="122" t="s">
        <v>2123</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2264</v>
      </c>
      <c r="B5838" s="122">
        <v>1</v>
      </c>
      <c r="C5838" s="122" t="s">
        <v>2265</v>
      </c>
      <c r="D5838" s="122" t="s">
        <v>2124</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2264</v>
      </c>
      <c r="B5839" s="122">
        <v>1</v>
      </c>
      <c r="C5839" s="122" t="s">
        <v>2265</v>
      </c>
      <c r="D5839" s="122" t="s">
        <v>2125</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2264</v>
      </c>
      <c r="B5840" s="122">
        <v>1</v>
      </c>
      <c r="C5840" s="122" t="s">
        <v>2265</v>
      </c>
      <c r="D5840" s="122" t="s">
        <v>2126</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2264</v>
      </c>
      <c r="B5841" s="122">
        <v>1</v>
      </c>
      <c r="C5841" s="122" t="s">
        <v>2265</v>
      </c>
      <c r="D5841" s="122" t="s">
        <v>2127</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2264</v>
      </c>
      <c r="B5842" s="122">
        <v>1</v>
      </c>
      <c r="C5842" s="122" t="s">
        <v>2265</v>
      </c>
      <c r="D5842" s="122" t="s">
        <v>2145</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2264</v>
      </c>
      <c r="B5843" s="122">
        <v>1</v>
      </c>
      <c r="C5843" s="122" t="s">
        <v>2265</v>
      </c>
      <c r="D5843" s="122" t="s">
        <v>2263</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2264</v>
      </c>
      <c r="B5844" s="122">
        <v>1</v>
      </c>
      <c r="C5844" s="122" t="s">
        <v>2265</v>
      </c>
      <c r="D5844" s="122" t="s">
        <v>2128</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2264</v>
      </c>
      <c r="B5845" s="122">
        <v>1</v>
      </c>
      <c r="C5845" s="122" t="s">
        <v>2265</v>
      </c>
      <c r="D5845" s="122" t="s">
        <v>2129</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2264</v>
      </c>
      <c r="B5846" s="122">
        <v>1</v>
      </c>
      <c r="C5846" s="122" t="s">
        <v>2265</v>
      </c>
      <c r="D5846" s="122" t="s">
        <v>2146</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2264</v>
      </c>
      <c r="B5847" s="122">
        <v>1</v>
      </c>
      <c r="C5847" s="122" t="s">
        <v>2265</v>
      </c>
      <c r="D5847" s="122" t="s">
        <v>2130</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2264</v>
      </c>
      <c r="B5848" s="122">
        <v>1</v>
      </c>
      <c r="C5848" s="122" t="s">
        <v>2265</v>
      </c>
      <c r="D5848" s="122" t="s">
        <v>2131</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2264</v>
      </c>
      <c r="B5849" s="122">
        <v>1</v>
      </c>
      <c r="C5849" s="122" t="s">
        <v>2265</v>
      </c>
      <c r="D5849" s="122" t="s">
        <v>2132</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2264</v>
      </c>
      <c r="B5850" s="122">
        <v>1</v>
      </c>
      <c r="C5850" s="122" t="s">
        <v>2265</v>
      </c>
      <c r="D5850" s="122" t="s">
        <v>2133</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2264</v>
      </c>
      <c r="B5851" s="122">
        <v>1</v>
      </c>
      <c r="C5851" s="122" t="s">
        <v>2265</v>
      </c>
      <c r="D5851" s="122" t="s">
        <v>2134</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2266</v>
      </c>
      <c r="B5852" s="122">
        <v>1</v>
      </c>
      <c r="C5852" s="122" t="s">
        <v>2267</v>
      </c>
      <c r="D5852" s="122" t="s">
        <v>2086</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2266</v>
      </c>
      <c r="B5853" s="122">
        <v>1</v>
      </c>
      <c r="C5853" s="122" t="s">
        <v>2267</v>
      </c>
      <c r="D5853" s="122" t="s">
        <v>2087</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2266</v>
      </c>
      <c r="B5854" s="122">
        <v>1</v>
      </c>
      <c r="C5854" s="122" t="s">
        <v>2267</v>
      </c>
      <c r="D5854" s="122" t="s">
        <v>2088</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2266</v>
      </c>
      <c r="B5855" s="122">
        <v>1</v>
      </c>
      <c r="C5855" s="122" t="s">
        <v>2267</v>
      </c>
      <c r="D5855" s="122" t="s">
        <v>2141</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2266</v>
      </c>
      <c r="B5856" s="122">
        <v>1</v>
      </c>
      <c r="C5856" s="122" t="s">
        <v>2267</v>
      </c>
      <c r="D5856" s="122" t="s">
        <v>2089</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2266</v>
      </c>
      <c r="B5857" s="122">
        <v>1</v>
      </c>
      <c r="C5857" s="122" t="s">
        <v>2267</v>
      </c>
      <c r="D5857" s="122" t="s">
        <v>2090</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2266</v>
      </c>
      <c r="B5858" s="122">
        <v>1</v>
      </c>
      <c r="C5858" s="122" t="s">
        <v>2267</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2266</v>
      </c>
      <c r="B5859" s="122">
        <v>1</v>
      </c>
      <c r="C5859" s="122" t="s">
        <v>2267</v>
      </c>
      <c r="D5859" s="122" t="s">
        <v>2091</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2266</v>
      </c>
      <c r="B5860" s="122">
        <v>1</v>
      </c>
      <c r="C5860" s="122" t="s">
        <v>2267</v>
      </c>
      <c r="D5860" s="122" t="s">
        <v>2092</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2266</v>
      </c>
      <c r="B5861" s="122">
        <v>1</v>
      </c>
      <c r="C5861" s="122" t="s">
        <v>2267</v>
      </c>
      <c r="D5861" s="122" t="s">
        <v>2093</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2266</v>
      </c>
      <c r="B5862" s="122">
        <v>1</v>
      </c>
      <c r="C5862" s="122" t="s">
        <v>2267</v>
      </c>
      <c r="D5862" s="122" t="s">
        <v>2094</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2266</v>
      </c>
      <c r="B5863" s="122">
        <v>1</v>
      </c>
      <c r="C5863" s="122" t="s">
        <v>2267</v>
      </c>
      <c r="D5863" s="122" t="s">
        <v>2095</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2266</v>
      </c>
      <c r="B5864" s="122">
        <v>1</v>
      </c>
      <c r="C5864" s="122" t="s">
        <v>2267</v>
      </c>
      <c r="D5864" s="122" t="s">
        <v>2142</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2266</v>
      </c>
      <c r="B5865" s="122">
        <v>1</v>
      </c>
      <c r="C5865" s="122" t="s">
        <v>2267</v>
      </c>
      <c r="D5865" s="122" t="s">
        <v>2096</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2266</v>
      </c>
      <c r="B5866" s="122">
        <v>1</v>
      </c>
      <c r="C5866" s="122" t="s">
        <v>2267</v>
      </c>
      <c r="D5866" s="122" t="s">
        <v>2097</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2266</v>
      </c>
      <c r="B5867" s="122">
        <v>1</v>
      </c>
      <c r="C5867" s="122" t="s">
        <v>2267</v>
      </c>
      <c r="D5867" s="122" t="s">
        <v>2098</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2266</v>
      </c>
      <c r="B5868" s="122">
        <v>1</v>
      </c>
      <c r="C5868" s="122" t="s">
        <v>2267</v>
      </c>
      <c r="D5868" s="122" t="s">
        <v>2099</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2266</v>
      </c>
      <c r="B5869" s="122">
        <v>1</v>
      </c>
      <c r="C5869" s="122" t="s">
        <v>2267</v>
      </c>
      <c r="D5869" s="122" t="s">
        <v>2100</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2266</v>
      </c>
      <c r="B5870" s="122">
        <v>1</v>
      </c>
      <c r="C5870" s="122" t="s">
        <v>2267</v>
      </c>
      <c r="D5870" s="122" t="s">
        <v>2101</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2266</v>
      </c>
      <c r="B5871" s="122">
        <v>1</v>
      </c>
      <c r="C5871" s="122" t="s">
        <v>2267</v>
      </c>
      <c r="D5871" s="122" t="s">
        <v>2102</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2266</v>
      </c>
      <c r="B5872" s="122">
        <v>1</v>
      </c>
      <c r="C5872" s="122" t="s">
        <v>2267</v>
      </c>
      <c r="D5872" s="122" t="s">
        <v>2103</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2266</v>
      </c>
      <c r="B5873" s="122">
        <v>1</v>
      </c>
      <c r="C5873" s="122" t="s">
        <v>2267</v>
      </c>
      <c r="D5873" s="122" t="s">
        <v>2104</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2266</v>
      </c>
      <c r="B5874" s="122">
        <v>1</v>
      </c>
      <c r="C5874" s="122" t="s">
        <v>2267</v>
      </c>
      <c r="D5874" s="122" t="s">
        <v>2105</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2266</v>
      </c>
      <c r="B5875" s="122">
        <v>1</v>
      </c>
      <c r="C5875" s="122" t="s">
        <v>2267</v>
      </c>
      <c r="D5875" s="122" t="s">
        <v>2106</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2266</v>
      </c>
      <c r="B5876" s="122">
        <v>1</v>
      </c>
      <c r="C5876" s="122" t="s">
        <v>2267</v>
      </c>
      <c r="D5876" s="122" t="s">
        <v>2107</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2266</v>
      </c>
      <c r="B5877" s="122">
        <v>1</v>
      </c>
      <c r="C5877" s="122" t="s">
        <v>2267</v>
      </c>
      <c r="D5877" s="122" t="s">
        <v>2108</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2266</v>
      </c>
      <c r="B5878" s="122">
        <v>1</v>
      </c>
      <c r="C5878" s="122" t="s">
        <v>2267</v>
      </c>
      <c r="D5878" s="122" t="s">
        <v>2109</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2266</v>
      </c>
      <c r="B5879" s="122">
        <v>1</v>
      </c>
      <c r="C5879" s="122" t="s">
        <v>2267</v>
      </c>
      <c r="D5879" s="122" t="s">
        <v>2143</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2266</v>
      </c>
      <c r="B5880" s="122">
        <v>1</v>
      </c>
      <c r="C5880" s="122" t="s">
        <v>2267</v>
      </c>
      <c r="D5880" s="122" t="s">
        <v>2110</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2266</v>
      </c>
      <c r="B5881" s="122">
        <v>1</v>
      </c>
      <c r="C5881" s="122" t="s">
        <v>2267</v>
      </c>
      <c r="D5881" s="122" t="s">
        <v>2111</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2266</v>
      </c>
      <c r="B5882" s="122">
        <v>1</v>
      </c>
      <c r="C5882" s="122" t="s">
        <v>2267</v>
      </c>
      <c r="D5882" s="122" t="s">
        <v>2112</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2266</v>
      </c>
      <c r="B5883" s="122">
        <v>1</v>
      </c>
      <c r="C5883" s="122" t="s">
        <v>2267</v>
      </c>
      <c r="D5883" s="122" t="s">
        <v>2113</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2266</v>
      </c>
      <c r="B5884" s="122">
        <v>1</v>
      </c>
      <c r="C5884" s="122" t="s">
        <v>2267</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2266</v>
      </c>
      <c r="B5885" s="122">
        <v>1</v>
      </c>
      <c r="C5885" s="122" t="s">
        <v>2267</v>
      </c>
      <c r="D5885" s="122" t="s">
        <v>2114</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2266</v>
      </c>
      <c r="B5886" s="122">
        <v>1</v>
      </c>
      <c r="C5886" s="122" t="s">
        <v>2267</v>
      </c>
      <c r="D5886" s="122" t="s">
        <v>2115</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2266</v>
      </c>
      <c r="B5887" s="122">
        <v>1</v>
      </c>
      <c r="C5887" s="122" t="s">
        <v>2267</v>
      </c>
      <c r="D5887" s="122" t="s">
        <v>2116</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2266</v>
      </c>
      <c r="B5888" s="122">
        <v>1</v>
      </c>
      <c r="C5888" s="122" t="s">
        <v>2267</v>
      </c>
      <c r="D5888" s="122" t="s">
        <v>2117</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2266</v>
      </c>
      <c r="B5889" s="122">
        <v>1</v>
      </c>
      <c r="C5889" s="122" t="s">
        <v>2267</v>
      </c>
      <c r="D5889" s="122" t="s">
        <v>2118</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2266</v>
      </c>
      <c r="B5890" s="122">
        <v>1</v>
      </c>
      <c r="C5890" s="122" t="s">
        <v>2267</v>
      </c>
      <c r="D5890" s="122" t="s">
        <v>2172</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2266</v>
      </c>
      <c r="B5891" s="122">
        <v>1</v>
      </c>
      <c r="C5891" s="122" t="s">
        <v>2267</v>
      </c>
      <c r="D5891" s="122" t="s">
        <v>2119</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2266</v>
      </c>
      <c r="B5892" s="122">
        <v>1</v>
      </c>
      <c r="C5892" s="122" t="s">
        <v>2267</v>
      </c>
      <c r="D5892" s="122" t="s">
        <v>2120</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2266</v>
      </c>
      <c r="B5893" s="122">
        <v>1</v>
      </c>
      <c r="C5893" s="122" t="s">
        <v>2267</v>
      </c>
      <c r="D5893" s="122" t="s">
        <v>2121</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2266</v>
      </c>
      <c r="B5894" s="122">
        <v>1</v>
      </c>
      <c r="C5894" s="122" t="s">
        <v>2267</v>
      </c>
      <c r="D5894" s="122" t="s">
        <v>2122</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2266</v>
      </c>
      <c r="B5895" s="122">
        <v>1</v>
      </c>
      <c r="C5895" s="122" t="s">
        <v>2267</v>
      </c>
      <c r="D5895" s="122" t="s">
        <v>2144</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2266</v>
      </c>
      <c r="B5896" s="122">
        <v>1</v>
      </c>
      <c r="C5896" s="122" t="s">
        <v>2267</v>
      </c>
      <c r="D5896" s="122" t="s">
        <v>2123</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2266</v>
      </c>
      <c r="B5897" s="122">
        <v>1</v>
      </c>
      <c r="C5897" s="122" t="s">
        <v>2267</v>
      </c>
      <c r="D5897" s="122" t="s">
        <v>2124</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2266</v>
      </c>
      <c r="B5898" s="122">
        <v>1</v>
      </c>
      <c r="C5898" s="122" t="s">
        <v>2267</v>
      </c>
      <c r="D5898" s="122" t="s">
        <v>2125</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2266</v>
      </c>
      <c r="B5899" s="122">
        <v>1</v>
      </c>
      <c r="C5899" s="122" t="s">
        <v>2267</v>
      </c>
      <c r="D5899" s="122" t="s">
        <v>2126</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2266</v>
      </c>
      <c r="B5900" s="122">
        <v>1</v>
      </c>
      <c r="C5900" s="122" t="s">
        <v>2267</v>
      </c>
      <c r="D5900" s="122" t="s">
        <v>2127</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2266</v>
      </c>
      <c r="B5901" s="122">
        <v>1</v>
      </c>
      <c r="C5901" s="122" t="s">
        <v>2267</v>
      </c>
      <c r="D5901" s="122" t="s">
        <v>2262</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2266</v>
      </c>
      <c r="B5902" s="122">
        <v>1</v>
      </c>
      <c r="C5902" s="122" t="s">
        <v>2267</v>
      </c>
      <c r="D5902" s="122" t="s">
        <v>2145</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2266</v>
      </c>
      <c r="B5903" s="122">
        <v>1</v>
      </c>
      <c r="C5903" s="122" t="s">
        <v>2267</v>
      </c>
      <c r="D5903" s="122" t="s">
        <v>2263</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2266</v>
      </c>
      <c r="B5904" s="122">
        <v>1</v>
      </c>
      <c r="C5904" s="122" t="s">
        <v>2267</v>
      </c>
      <c r="D5904" s="122" t="s">
        <v>2128</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2266</v>
      </c>
      <c r="B5905" s="122">
        <v>1</v>
      </c>
      <c r="C5905" s="122" t="s">
        <v>2267</v>
      </c>
      <c r="D5905" s="122" t="s">
        <v>2129</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2266</v>
      </c>
      <c r="B5906" s="122">
        <v>1</v>
      </c>
      <c r="C5906" s="122" t="s">
        <v>2267</v>
      </c>
      <c r="D5906" s="122" t="s">
        <v>2146</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2266</v>
      </c>
      <c r="B5907" s="122">
        <v>1</v>
      </c>
      <c r="C5907" s="122" t="s">
        <v>2267</v>
      </c>
      <c r="D5907" s="122" t="s">
        <v>2130</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2266</v>
      </c>
      <c r="B5908" s="122">
        <v>1</v>
      </c>
      <c r="C5908" s="122" t="s">
        <v>2267</v>
      </c>
      <c r="D5908" s="122" t="s">
        <v>2131</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2266</v>
      </c>
      <c r="B5909" s="122">
        <v>1</v>
      </c>
      <c r="C5909" s="122" t="s">
        <v>2267</v>
      </c>
      <c r="D5909" s="122" t="s">
        <v>2132</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2266</v>
      </c>
      <c r="B5910" s="122">
        <v>1</v>
      </c>
      <c r="C5910" s="122" t="s">
        <v>2267</v>
      </c>
      <c r="D5910" s="122" t="s">
        <v>2133</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2266</v>
      </c>
      <c r="B5911" s="122">
        <v>1</v>
      </c>
      <c r="C5911" s="122" t="s">
        <v>2267</v>
      </c>
      <c r="D5911" s="122" t="s">
        <v>2134</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5" x14ac:dyDescent="0.25"/>
  <sheetData>
    <row r="1" spans="1:35" x14ac:dyDescent="0.25">
      <c r="A1" t="s">
        <v>1863</v>
      </c>
    </row>
    <row r="2" spans="1:35" x14ac:dyDescent="0.25">
      <c r="A2" t="s">
        <v>1864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1874</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1875</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1876</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1879</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1880</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1881</v>
      </c>
    </row>
    <row r="18" spans="1:1" x14ac:dyDescent="0.25">
      <c r="A18" t="s">
        <v>1882</v>
      </c>
    </row>
    <row r="19" spans="1:1" x14ac:dyDescent="0.25">
      <c r="A19" t="s">
        <v>1883</v>
      </c>
    </row>
    <row r="20" spans="1:1" x14ac:dyDescent="0.25">
      <c r="A20" t="s">
        <v>1884</v>
      </c>
    </row>
    <row r="21" spans="1:1" x14ac:dyDescent="0.25">
      <c r="A21" t="s">
        <v>1870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5" x14ac:dyDescent="0.25"/>
  <cols>
    <col min="1" max="1" width="4.28515625" bestFit="1" customWidth="1"/>
    <col min="2" max="2" width="52.7109375" bestFit="1" customWidth="1"/>
    <col min="3" max="34" width="4.7109375" bestFit="1" customWidth="1"/>
  </cols>
  <sheetData>
    <row r="1" spans="1:34" x14ac:dyDescent="0.25">
      <c r="A1" s="58" t="str">
        <f>About!$B$2</f>
        <v>LA</v>
      </c>
      <c r="C1" s="115">
        <f>SUM(C4:C87)</f>
        <v>186.39571531728535</v>
      </c>
      <c r="D1" s="115">
        <f t="shared" ref="D1:AG1" si="0">SUM(D4:D87)</f>
        <v>184.80169334157472</v>
      </c>
      <c r="E1" s="115">
        <f t="shared" si="0"/>
        <v>193.20879265614087</v>
      </c>
      <c r="F1" s="115">
        <f t="shared" si="0"/>
        <v>195.93851933817731</v>
      </c>
      <c r="G1" s="115">
        <f t="shared" si="0"/>
        <v>201.80888833112814</v>
      </c>
      <c r="H1" s="115">
        <f t="shared" si="0"/>
        <v>202.66374556530548</v>
      </c>
      <c r="I1" s="115">
        <f t="shared" si="0"/>
        <v>204.41836846540428</v>
      </c>
      <c r="J1" s="115">
        <f t="shared" si="0"/>
        <v>212.55396557061073</v>
      </c>
      <c r="K1" s="115">
        <f t="shared" si="0"/>
        <v>200.48172391967631</v>
      </c>
      <c r="L1" s="115">
        <f t="shared" si="0"/>
        <v>203.40435066505995</v>
      </c>
      <c r="M1" s="115">
        <f t="shared" si="0"/>
        <v>216.87402944088896</v>
      </c>
      <c r="N1" s="115">
        <f t="shared" si="0"/>
        <v>194.66895674747474</v>
      </c>
      <c r="O1" s="115">
        <f t="shared" si="0"/>
        <v>198.98987630450651</v>
      </c>
      <c r="P1" s="115">
        <f t="shared" si="0"/>
        <v>193.59801444497623</v>
      </c>
      <c r="Q1" s="115">
        <f t="shared" si="0"/>
        <v>198.97155248485231</v>
      </c>
      <c r="R1" s="115">
        <f t="shared" si="0"/>
        <v>195.35155718481857</v>
      </c>
      <c r="S1" s="115">
        <f t="shared" si="0"/>
        <v>201.63873733612752</v>
      </c>
      <c r="T1" s="115">
        <f t="shared" si="0"/>
        <v>205.90762270400378</v>
      </c>
      <c r="U1" s="115">
        <f t="shared" si="0"/>
        <v>196.66841943501004</v>
      </c>
      <c r="V1" s="115">
        <f t="shared" si="0"/>
        <v>187.40792074901887</v>
      </c>
      <c r="W1" s="115">
        <f t="shared" si="0"/>
        <v>198.97851847113199</v>
      </c>
      <c r="X1" s="115">
        <f t="shared" si="0"/>
        <v>203.31167908448077</v>
      </c>
      <c r="Y1" s="115">
        <f t="shared" si="0"/>
        <v>197.5486060955707</v>
      </c>
      <c r="Z1" s="115">
        <f t="shared" si="0"/>
        <v>192.87772717191248</v>
      </c>
      <c r="AA1" s="115">
        <f t="shared" si="0"/>
        <v>189.46142419148299</v>
      </c>
      <c r="AB1" s="115">
        <f t="shared" si="0"/>
        <v>187.52483774420656</v>
      </c>
      <c r="AC1" s="115">
        <f t="shared" si="0"/>
        <v>188.81870957884678</v>
      </c>
      <c r="AD1" s="115">
        <f t="shared" si="0"/>
        <v>191.81055861144569</v>
      </c>
      <c r="AE1" s="115">
        <f t="shared" si="0"/>
        <v>197.6061246625809</v>
      </c>
      <c r="AF1" s="115">
        <f t="shared" si="0"/>
        <v>198.46198683005059</v>
      </c>
      <c r="AG1" s="115">
        <f t="shared" si="0"/>
        <v>186.35377884862297</v>
      </c>
      <c r="AH1" s="115">
        <f>SUM(AH4:AH87)</f>
        <v>196.29554302616003</v>
      </c>
    </row>
    <row r="2" spans="1:34" x14ac:dyDescent="0.25">
      <c r="B2" s="116"/>
    </row>
    <row r="3" spans="1:34" s="117" customFormat="1" x14ac:dyDescent="0.25">
      <c r="B3" s="118" t="s">
        <v>1961</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1962</v>
      </c>
      <c r="C4">
        <f>SUMIFS('EPA Export Aggregation'!F:F,'EPA Export Aggregation'!$A:$A,$B4,'EPA Export Aggregation'!$D:$D,$A$1)*IF($A4="CH4",About!$D$58,IF($A4="N2O",About!$D$59,1))</f>
        <v>34.275579610696902</v>
      </c>
      <c r="D4">
        <f>SUMIFS('EPA Export Aggregation'!G:G,'EPA Export Aggregation'!$A:$A,$B4,'EPA Export Aggregation'!$D:$D,$A$1)*IF($A4="CH4",About!$D$58,IF($A4="N2O",About!$D$59,1))</f>
        <v>34.364144728348698</v>
      </c>
      <c r="E4">
        <f>SUMIFS('EPA Export Aggregation'!H:H,'EPA Export Aggregation'!$A:$A,$B4,'EPA Export Aggregation'!$D:$D,$A$1)*IF($A4="CH4",About!$D$58,IF($A4="N2O",About!$D$59,1))</f>
        <v>35.7457251363791</v>
      </c>
      <c r="F4">
        <f>SUMIFS('EPA Export Aggregation'!I:I,'EPA Export Aggregation'!$A:$A,$B4,'EPA Export Aggregation'!$D:$D,$A$1)*IF($A4="CH4",About!$D$58,IF($A4="N2O",About!$D$59,1))</f>
        <v>37.447551278032101</v>
      </c>
      <c r="G4">
        <f>SUMIFS('EPA Export Aggregation'!J:J,'EPA Export Aggregation'!$A:$A,$B4,'EPA Export Aggregation'!$D:$D,$A$1)*IF($A4="CH4",About!$D$58,IF($A4="N2O",About!$D$59,1))</f>
        <v>38.747677116870904</v>
      </c>
      <c r="H4">
        <f>SUMIFS('EPA Export Aggregation'!K:K,'EPA Export Aggregation'!$A:$A,$B4,'EPA Export Aggregation'!$D:$D,$A$1)*IF($A4="CH4",About!$D$58,IF($A4="N2O",About!$D$59,1))</f>
        <v>39.647192161538101</v>
      </c>
      <c r="I4">
        <f>SUMIFS('EPA Export Aggregation'!L:L,'EPA Export Aggregation'!$A:$A,$B4,'EPA Export Aggregation'!$D:$D,$A$1)*IF($A4="CH4",About!$D$58,IF($A4="N2O",About!$D$59,1))</f>
        <v>35.364852908683297</v>
      </c>
      <c r="J4">
        <f>SUMIFS('EPA Export Aggregation'!M:M,'EPA Export Aggregation'!$A:$A,$B4,'EPA Export Aggregation'!$D:$D,$A$1)*IF($A4="CH4",About!$D$58,IF($A4="N2O",About!$D$59,1))</f>
        <v>39.104335634237898</v>
      </c>
      <c r="K4">
        <f>SUMIFS('EPA Export Aggregation'!N:N,'EPA Export Aggregation'!$A:$A,$B4,'EPA Export Aggregation'!$D:$D,$A$1)*IF($A4="CH4",About!$D$58,IF($A4="N2O",About!$D$59,1))</f>
        <v>41.433499619307902</v>
      </c>
      <c r="L4">
        <f>SUMIFS('EPA Export Aggregation'!O:O,'EPA Export Aggregation'!$A:$A,$B4,'EPA Export Aggregation'!$D:$D,$A$1)*IF($A4="CH4",About!$D$58,IF($A4="N2O",About!$D$59,1))</f>
        <v>41.3968043786873</v>
      </c>
      <c r="M4">
        <f>SUMIFS('EPA Export Aggregation'!P:P,'EPA Export Aggregation'!$A:$A,$B4,'EPA Export Aggregation'!$D:$D,$A$1)*IF($A4="CH4",About!$D$58,IF($A4="N2O",About!$D$59,1))</f>
        <v>42.855774730045603</v>
      </c>
      <c r="N4">
        <f>SUMIFS('EPA Export Aggregation'!Q:Q,'EPA Export Aggregation'!$A:$A,$B4,'EPA Export Aggregation'!$D:$D,$A$1)*IF($A4="CH4",About!$D$58,IF($A4="N2O",About!$D$59,1))</f>
        <v>39.446762368913497</v>
      </c>
      <c r="O4">
        <f>SUMIFS('EPA Export Aggregation'!R:R,'EPA Export Aggregation'!$A:$A,$B4,'EPA Export Aggregation'!$D:$D,$A$1)*IF($A4="CH4",About!$D$58,IF($A4="N2O",About!$D$59,1))</f>
        <v>41.665613404769303</v>
      </c>
      <c r="P4">
        <f>SUMIFS('EPA Export Aggregation'!S:S,'EPA Export Aggregation'!$A:$A,$B4,'EPA Export Aggregation'!$D:$D,$A$1)*IF($A4="CH4",About!$D$58,IF($A4="N2O",About!$D$59,1))</f>
        <v>39.274356668105803</v>
      </c>
      <c r="Q4">
        <f>SUMIFS('EPA Export Aggregation'!T:T,'EPA Export Aggregation'!$A:$A,$B4,'EPA Export Aggregation'!$D:$D,$A$1)*IF($A4="CH4",About!$D$58,IF($A4="N2O",About!$D$59,1))</f>
        <v>41.172104756695099</v>
      </c>
      <c r="R4">
        <f>SUMIFS('EPA Export Aggregation'!U:U,'EPA Export Aggregation'!$A:$A,$B4,'EPA Export Aggregation'!$D:$D,$A$1)*IF($A4="CH4",About!$D$58,IF($A4="N2O",About!$D$59,1))</f>
        <v>43.039723978242698</v>
      </c>
      <c r="S4">
        <f>SUMIFS('EPA Export Aggregation'!V:V,'EPA Export Aggregation'!$A:$A,$B4,'EPA Export Aggregation'!$D:$D,$A$1)*IF($A4="CH4",About!$D$58,IF($A4="N2O",About!$D$59,1))</f>
        <v>38.034986141788103</v>
      </c>
      <c r="T4">
        <f>SUMIFS('EPA Export Aggregation'!W:W,'EPA Export Aggregation'!$A:$A,$B4,'EPA Export Aggregation'!$D:$D,$A$1)*IF($A4="CH4",About!$D$58,IF($A4="N2O",About!$D$59,1))</f>
        <v>38.3071844053758</v>
      </c>
      <c r="U4">
        <f>SUMIFS('EPA Export Aggregation'!X:X,'EPA Export Aggregation'!$A:$A,$B4,'EPA Export Aggregation'!$D:$D,$A$1)*IF($A4="CH4",About!$D$58,IF($A4="N2O",About!$D$59,1))</f>
        <v>40.047452021646201</v>
      </c>
      <c r="V4">
        <f>SUMIFS('EPA Export Aggregation'!Y:Y,'EPA Export Aggregation'!$A:$A,$B4,'EPA Export Aggregation'!$D:$D,$A$1)*IF($A4="CH4",About!$D$58,IF($A4="N2O",About!$D$59,1))</f>
        <v>37.927050417503601</v>
      </c>
      <c r="W4">
        <f>SUMIFS('EPA Export Aggregation'!Z:Z,'EPA Export Aggregation'!$A:$A,$B4,'EPA Export Aggregation'!$D:$D,$A$1)*IF($A4="CH4",About!$D$58,IF($A4="N2O",About!$D$59,1))</f>
        <v>42.669493768369001</v>
      </c>
      <c r="X4">
        <f>SUMIFS('EPA Export Aggregation'!AA:AA,'EPA Export Aggregation'!$A:$A,$B4,'EPA Export Aggregation'!$D:$D,$A$1)*IF($A4="CH4",About!$D$58,IF($A4="N2O",About!$D$59,1))</f>
        <v>46.430215730246097</v>
      </c>
      <c r="Y4">
        <f>SUMIFS('EPA Export Aggregation'!AB:AB,'EPA Export Aggregation'!$A:$A,$B4,'EPA Export Aggregation'!$D:$D,$A$1)*IF($A4="CH4",About!$D$58,IF($A4="N2O",About!$D$59,1))</f>
        <v>43.155229687833099</v>
      </c>
      <c r="Z4">
        <f>SUMIFS('EPA Export Aggregation'!AC:AC,'EPA Export Aggregation'!$A:$A,$B4,'EPA Export Aggregation'!$D:$D,$A$1)*IF($A4="CH4",About!$D$58,IF($A4="N2O",About!$D$59,1))</f>
        <v>40.984336431372597</v>
      </c>
      <c r="AA4">
        <f>SUMIFS('EPA Export Aggregation'!AD:AD,'EPA Export Aggregation'!$A:$A,$B4,'EPA Export Aggregation'!$D:$D,$A$1)*IF($A4="CH4",About!$D$58,IF($A4="N2O",About!$D$59,1))</f>
        <v>39.434396750041699</v>
      </c>
      <c r="AB4">
        <f>SUMIFS('EPA Export Aggregation'!AE:AE,'EPA Export Aggregation'!$A:$A,$B4,'EPA Export Aggregation'!$D:$D,$A$1)*IF($A4="CH4",About!$D$58,IF($A4="N2O",About!$D$59,1))</f>
        <v>39.322537093735498</v>
      </c>
      <c r="AC4">
        <f>SUMIFS('EPA Export Aggregation'!AF:AF,'EPA Export Aggregation'!$A:$A,$B4,'EPA Export Aggregation'!$D:$D,$A$1)*IF($A4="CH4",About!$D$58,IF($A4="N2O",About!$D$59,1))</f>
        <v>36.2186288937081</v>
      </c>
      <c r="AD4">
        <f>SUMIFS('EPA Export Aggregation'!AG:AG,'EPA Export Aggregation'!$A:$A,$B4,'EPA Export Aggregation'!$D:$D,$A$1)*IF($A4="CH4",About!$D$58,IF($A4="N2O",About!$D$59,1))</f>
        <v>33.439957514170402</v>
      </c>
      <c r="AE4">
        <f>SUMIFS('EPA Export Aggregation'!AH:AH,'EPA Export Aggregation'!$A:$A,$B4,'EPA Export Aggregation'!$D:$D,$A$1)*IF($A4="CH4",About!$D$58,IF($A4="N2O",About!$D$59,1))</f>
        <v>33.887952380138103</v>
      </c>
      <c r="AF4">
        <f>SUMIFS('EPA Export Aggregation'!AI:AI,'EPA Export Aggregation'!$A:$A,$B4,'EPA Export Aggregation'!$D:$D,$A$1)*IF($A4="CH4",About!$D$58,IF($A4="N2O",About!$D$59,1))</f>
        <v>30.635949304260699</v>
      </c>
      <c r="AG4">
        <f>SUMIFS('EPA Export Aggregation'!AJ:AJ,'EPA Export Aggregation'!$A:$A,$B4,'EPA Export Aggregation'!$D:$D,$A$1)*IF($A4="CH4",About!$D$58,IF($A4="N2O",About!$D$59,1))</f>
        <v>27.528483941072398</v>
      </c>
      <c r="AH4">
        <f>SUMIFS('EPA Export Aggregation'!AK:AK,'EPA Export Aggregation'!$A:$A,$B4,'EPA Export Aggregation'!$D:$D,$A$1)*IF($A4="CH4",About!$D$58,IF($A4="N2O",About!$D$59,1))</f>
        <v>30.376106169365102</v>
      </c>
    </row>
    <row r="5" spans="1:34" x14ac:dyDescent="0.25">
      <c r="A5" s="119" t="s">
        <v>479</v>
      </c>
      <c r="B5" s="120" t="s">
        <v>1963</v>
      </c>
      <c r="C5">
        <f>SUMIFS('EPA Export Aggregation'!F:F,'EPA Export Aggregation'!$A:$A,$B5,'EPA Export Aggregation'!$D:$D,$A$1)*IF($A5="CH4",About!$D$58,IF($A5="N2O",About!$D$59,1))</f>
        <v>32.528094985919203</v>
      </c>
      <c r="D5">
        <f>SUMIFS('EPA Export Aggregation'!G:G,'EPA Export Aggregation'!$A:$A,$B5,'EPA Export Aggregation'!$D:$D,$A$1)*IF($A5="CH4",About!$D$58,IF($A5="N2O",About!$D$59,1))</f>
        <v>33.218036031319699</v>
      </c>
      <c r="E5">
        <f>SUMIFS('EPA Export Aggregation'!H:H,'EPA Export Aggregation'!$A:$A,$B5,'EPA Export Aggregation'!$D:$D,$A$1)*IF($A5="CH4",About!$D$58,IF($A5="N2O",About!$D$59,1))</f>
        <v>35.214568442177899</v>
      </c>
      <c r="F5">
        <f>SUMIFS('EPA Export Aggregation'!I:I,'EPA Export Aggregation'!$A:$A,$B5,'EPA Export Aggregation'!$D:$D,$A$1)*IF($A5="CH4",About!$D$58,IF($A5="N2O",About!$D$59,1))</f>
        <v>35.549080862849799</v>
      </c>
      <c r="G5">
        <f>SUMIFS('EPA Export Aggregation'!J:J,'EPA Export Aggregation'!$A:$A,$B5,'EPA Export Aggregation'!$D:$D,$A$1)*IF($A5="CH4",About!$D$58,IF($A5="N2O",About!$D$59,1))</f>
        <v>37.901293571830799</v>
      </c>
      <c r="H5">
        <f>SUMIFS('EPA Export Aggregation'!K:K,'EPA Export Aggregation'!$A:$A,$B5,'EPA Export Aggregation'!$D:$D,$A$1)*IF($A5="CH4",About!$D$58,IF($A5="N2O",About!$D$59,1))</f>
        <v>37.807188207043403</v>
      </c>
      <c r="I5">
        <f>SUMIFS('EPA Export Aggregation'!L:L,'EPA Export Aggregation'!$A:$A,$B5,'EPA Export Aggregation'!$D:$D,$A$1)*IF($A5="CH4",About!$D$58,IF($A5="N2O",About!$D$59,1))</f>
        <v>39.765177862731399</v>
      </c>
      <c r="J5">
        <f>SUMIFS('EPA Export Aggregation'!M:M,'EPA Export Aggregation'!$A:$A,$B5,'EPA Export Aggregation'!$D:$D,$A$1)*IF($A5="CH4",About!$D$58,IF($A5="N2O",About!$D$59,1))</f>
        <v>36.469140137789097</v>
      </c>
      <c r="K5">
        <f>SUMIFS('EPA Export Aggregation'!N:N,'EPA Export Aggregation'!$A:$A,$B5,'EPA Export Aggregation'!$D:$D,$A$1)*IF($A5="CH4",About!$D$58,IF($A5="N2O",About!$D$59,1))</f>
        <v>35.922177770725298</v>
      </c>
      <c r="L5">
        <f>SUMIFS('EPA Export Aggregation'!O:O,'EPA Export Aggregation'!$A:$A,$B5,'EPA Export Aggregation'!$D:$D,$A$1)*IF($A5="CH4",About!$D$58,IF($A5="N2O",About!$D$59,1))</f>
        <v>39.259366052326598</v>
      </c>
      <c r="M5">
        <f>SUMIFS('EPA Export Aggregation'!P:P,'EPA Export Aggregation'!$A:$A,$B5,'EPA Export Aggregation'!$D:$D,$A$1)*IF($A5="CH4",About!$D$58,IF($A5="N2O",About!$D$59,1))</f>
        <v>44.425365371274602</v>
      </c>
      <c r="N5">
        <f>SUMIFS('EPA Export Aggregation'!Q:Q,'EPA Export Aggregation'!$A:$A,$B5,'EPA Export Aggregation'!$D:$D,$A$1)*IF($A5="CH4",About!$D$58,IF($A5="N2O",About!$D$59,1))</f>
        <v>39.007748256026801</v>
      </c>
      <c r="O5">
        <f>SUMIFS('EPA Export Aggregation'!R:R,'EPA Export Aggregation'!$A:$A,$B5,'EPA Export Aggregation'!$D:$D,$A$1)*IF($A5="CH4",About!$D$58,IF($A5="N2O",About!$D$59,1))</f>
        <v>40.738460487163202</v>
      </c>
      <c r="P5">
        <f>SUMIFS('EPA Export Aggregation'!S:S,'EPA Export Aggregation'!$A:$A,$B5,'EPA Export Aggregation'!$D:$D,$A$1)*IF($A5="CH4",About!$D$58,IF($A5="N2O",About!$D$59,1))</f>
        <v>41.001438084841297</v>
      </c>
      <c r="Q5">
        <f>SUMIFS('EPA Export Aggregation'!T:T,'EPA Export Aggregation'!$A:$A,$B5,'EPA Export Aggregation'!$D:$D,$A$1)*IF($A5="CH4",About!$D$58,IF($A5="N2O",About!$D$59,1))</f>
        <v>39.415654427910297</v>
      </c>
      <c r="R5">
        <f>SUMIFS('EPA Export Aggregation'!U:U,'EPA Export Aggregation'!$A:$A,$B5,'EPA Export Aggregation'!$D:$D,$A$1)*IF($A5="CH4",About!$D$58,IF($A5="N2O",About!$D$59,1))</f>
        <v>38.028365096622501</v>
      </c>
      <c r="S5">
        <f>SUMIFS('EPA Export Aggregation'!V:V,'EPA Export Aggregation'!$A:$A,$B5,'EPA Export Aggregation'!$D:$D,$A$1)*IF($A5="CH4",About!$D$58,IF($A5="N2O",About!$D$59,1))</f>
        <v>40.744441598839998</v>
      </c>
      <c r="T5">
        <f>SUMIFS('EPA Export Aggregation'!W:W,'EPA Export Aggregation'!$A:$A,$B5,'EPA Export Aggregation'!$D:$D,$A$1)*IF($A5="CH4",About!$D$58,IF($A5="N2O",About!$D$59,1))</f>
        <v>37.1161708476941</v>
      </c>
      <c r="U5">
        <f>SUMIFS('EPA Export Aggregation'!X:X,'EPA Export Aggregation'!$A:$A,$B5,'EPA Export Aggregation'!$D:$D,$A$1)*IF($A5="CH4",About!$D$58,IF($A5="N2O",About!$D$59,1))</f>
        <v>34.2467210218826</v>
      </c>
      <c r="V5">
        <f>SUMIFS('EPA Export Aggregation'!Y:Y,'EPA Export Aggregation'!$A:$A,$B5,'EPA Export Aggregation'!$D:$D,$A$1)*IF($A5="CH4",About!$D$58,IF($A5="N2O",About!$D$59,1))</f>
        <v>33.540938826917802</v>
      </c>
      <c r="W5">
        <f>SUMIFS('EPA Export Aggregation'!Z:Z,'EPA Export Aggregation'!$A:$A,$B5,'EPA Export Aggregation'!$D:$D,$A$1)*IF($A5="CH4",About!$D$58,IF($A5="N2O",About!$D$59,1))</f>
        <v>29.4543661426714</v>
      </c>
      <c r="X5">
        <f>SUMIFS('EPA Export Aggregation'!AA:AA,'EPA Export Aggregation'!$A:$A,$B5,'EPA Export Aggregation'!$D:$D,$A$1)*IF($A5="CH4",About!$D$58,IF($A5="N2O",About!$D$59,1))</f>
        <v>29.960953862550902</v>
      </c>
      <c r="Y5">
        <f>SUMIFS('EPA Export Aggregation'!AB:AB,'EPA Export Aggregation'!$A:$A,$B5,'EPA Export Aggregation'!$D:$D,$A$1)*IF($A5="CH4",About!$D$58,IF($A5="N2O",About!$D$59,1))</f>
        <v>28.932322365450499</v>
      </c>
      <c r="Z5">
        <f>SUMIFS('EPA Export Aggregation'!AC:AC,'EPA Export Aggregation'!$A:$A,$B5,'EPA Export Aggregation'!$D:$D,$A$1)*IF($A5="CH4",About!$D$58,IF($A5="N2O",About!$D$59,1))</f>
        <v>28.589750252089299</v>
      </c>
      <c r="AA5">
        <f>SUMIFS('EPA Export Aggregation'!AD:AD,'EPA Export Aggregation'!$A:$A,$B5,'EPA Export Aggregation'!$D:$D,$A$1)*IF($A5="CH4",About!$D$58,IF($A5="N2O",About!$D$59,1))</f>
        <v>28.349627018902599</v>
      </c>
      <c r="AB5">
        <f>SUMIFS('EPA Export Aggregation'!AE:AE,'EPA Export Aggregation'!$A:$A,$B5,'EPA Export Aggregation'!$D:$D,$A$1)*IF($A5="CH4",About!$D$58,IF($A5="N2O",About!$D$59,1))</f>
        <v>27.424059554647201</v>
      </c>
      <c r="AC5">
        <f>SUMIFS('EPA Export Aggregation'!AF:AF,'EPA Export Aggregation'!$A:$A,$B5,'EPA Export Aggregation'!$D:$D,$A$1)*IF($A5="CH4",About!$D$58,IF($A5="N2O",About!$D$59,1))</f>
        <v>29.535452404866401</v>
      </c>
      <c r="AD5">
        <f>SUMIFS('EPA Export Aggregation'!AG:AG,'EPA Export Aggregation'!$A:$A,$B5,'EPA Export Aggregation'!$D:$D,$A$1)*IF($A5="CH4",About!$D$58,IF($A5="N2O",About!$D$59,1))</f>
        <v>30.930543836302</v>
      </c>
      <c r="AE5">
        <f>SUMIFS('EPA Export Aggregation'!AH:AH,'EPA Export Aggregation'!$A:$A,$B5,'EPA Export Aggregation'!$D:$D,$A$1)*IF($A5="CH4",About!$D$58,IF($A5="N2O",About!$D$59,1))</f>
        <v>31.2101670874499</v>
      </c>
      <c r="AF5">
        <f>SUMIFS('EPA Export Aggregation'!AI:AI,'EPA Export Aggregation'!$A:$A,$B5,'EPA Export Aggregation'!$D:$D,$A$1)*IF($A5="CH4",About!$D$58,IF($A5="N2O",About!$D$59,1))</f>
        <v>33.569061876046</v>
      </c>
      <c r="AG5">
        <f>SUMIFS('EPA Export Aggregation'!AJ:AJ,'EPA Export Aggregation'!$A:$A,$B5,'EPA Export Aggregation'!$D:$D,$A$1)*IF($A5="CH4",About!$D$58,IF($A5="N2O",About!$D$59,1))</f>
        <v>31.434031601510998</v>
      </c>
      <c r="AH5">
        <f>SUMIFS('EPA Export Aggregation'!AK:AK,'EPA Export Aggregation'!$A:$A,$B5,'EPA Export Aggregation'!$D:$D,$A$1)*IF($A5="CH4",About!$D$58,IF($A5="N2O",About!$D$59,1))</f>
        <v>38.094831657621697</v>
      </c>
    </row>
    <row r="6" spans="1:34" x14ac:dyDescent="0.25">
      <c r="A6" s="119" t="s">
        <v>479</v>
      </c>
      <c r="B6" s="120" t="s">
        <v>1964</v>
      </c>
      <c r="C6">
        <f>SUMIFS('EPA Export Aggregation'!F:F,'EPA Export Aggregation'!$A:$A,$B6,'EPA Export Aggregation'!$D:$D,$A$1)*IF($A6="CH4",About!$D$58,IF($A6="N2O",About!$D$59,1))</f>
        <v>78.765914710532101</v>
      </c>
      <c r="D6">
        <f>SUMIFS('EPA Export Aggregation'!G:G,'EPA Export Aggregation'!$A:$A,$B6,'EPA Export Aggregation'!$D:$D,$A$1)*IF($A6="CH4",About!$D$58,IF($A6="N2O",About!$D$59,1))</f>
        <v>74.671257385118096</v>
      </c>
      <c r="E6">
        <f>SUMIFS('EPA Export Aggregation'!H:H,'EPA Export Aggregation'!$A:$A,$B6,'EPA Export Aggregation'!$D:$D,$A$1)*IF($A6="CH4",About!$D$58,IF($A6="N2O",About!$D$59,1))</f>
        <v>78.429257623082094</v>
      </c>
      <c r="F6">
        <f>SUMIFS('EPA Export Aggregation'!I:I,'EPA Export Aggregation'!$A:$A,$B6,'EPA Export Aggregation'!$D:$D,$A$1)*IF($A6="CH4",About!$D$58,IF($A6="N2O",About!$D$59,1))</f>
        <v>80.901920175647305</v>
      </c>
      <c r="G6">
        <f>SUMIFS('EPA Export Aggregation'!J:J,'EPA Export Aggregation'!$A:$A,$B6,'EPA Export Aggregation'!$D:$D,$A$1)*IF($A6="CH4",About!$D$58,IF($A6="N2O",About!$D$59,1))</f>
        <v>80.478841356757897</v>
      </c>
      <c r="H6">
        <f>SUMIFS('EPA Export Aggregation'!K:K,'EPA Export Aggregation'!$A:$A,$B6,'EPA Export Aggregation'!$D:$D,$A$1)*IF($A6="CH4",About!$D$58,IF($A6="N2O",About!$D$59,1))</f>
        <v>81.802226907986693</v>
      </c>
      <c r="I6">
        <f>SUMIFS('EPA Export Aggregation'!L:L,'EPA Export Aggregation'!$A:$A,$B6,'EPA Export Aggregation'!$D:$D,$A$1)*IF($A6="CH4",About!$D$58,IF($A6="N2O",About!$D$59,1))</f>
        <v>85.877072729464601</v>
      </c>
      <c r="J6">
        <f>SUMIFS('EPA Export Aggregation'!M:M,'EPA Export Aggregation'!$A:$A,$B6,'EPA Export Aggregation'!$D:$D,$A$1)*IF($A6="CH4",About!$D$58,IF($A6="N2O",About!$D$59,1))</f>
        <v>91.340116554517607</v>
      </c>
      <c r="K6">
        <f>SUMIFS('EPA Export Aggregation'!N:N,'EPA Export Aggregation'!$A:$A,$B6,'EPA Export Aggregation'!$D:$D,$A$1)*IF($A6="CH4",About!$D$58,IF($A6="N2O",About!$D$59,1))</f>
        <v>77.715071763019296</v>
      </c>
      <c r="L6">
        <f>SUMIFS('EPA Export Aggregation'!O:O,'EPA Export Aggregation'!$A:$A,$B6,'EPA Export Aggregation'!$D:$D,$A$1)*IF($A6="CH4",About!$D$58,IF($A6="N2O",About!$D$59,1))</f>
        <v>74.123605847537405</v>
      </c>
      <c r="M6">
        <f>SUMIFS('EPA Export Aggregation'!P:P,'EPA Export Aggregation'!$A:$A,$B6,'EPA Export Aggregation'!$D:$D,$A$1)*IF($A6="CH4",About!$D$58,IF($A6="N2O",About!$D$59,1))</f>
        <v>82.266021162710004</v>
      </c>
      <c r="N6">
        <f>SUMIFS('EPA Export Aggregation'!Q:Q,'EPA Export Aggregation'!$A:$A,$B6,'EPA Export Aggregation'!$D:$D,$A$1)*IF($A6="CH4",About!$D$58,IF($A6="N2O",About!$D$59,1))</f>
        <v>74.573453557017402</v>
      </c>
      <c r="O6">
        <f>SUMIFS('EPA Export Aggregation'!R:R,'EPA Export Aggregation'!$A:$A,$B6,'EPA Export Aggregation'!$D:$D,$A$1)*IF($A6="CH4",About!$D$58,IF($A6="N2O",About!$D$59,1))</f>
        <v>75.386592850252597</v>
      </c>
      <c r="P6">
        <f>SUMIFS('EPA Export Aggregation'!S:S,'EPA Export Aggregation'!$A:$A,$B6,'EPA Export Aggregation'!$D:$D,$A$1)*IF($A6="CH4",About!$D$58,IF($A6="N2O",About!$D$59,1))</f>
        <v>73.886809317244598</v>
      </c>
      <c r="Q6">
        <f>SUMIFS('EPA Export Aggregation'!T:T,'EPA Export Aggregation'!$A:$A,$B6,'EPA Export Aggregation'!$D:$D,$A$1)*IF($A6="CH4",About!$D$58,IF($A6="N2O",About!$D$59,1))</f>
        <v>75.883604456060496</v>
      </c>
      <c r="R6">
        <f>SUMIFS('EPA Export Aggregation'!U:U,'EPA Export Aggregation'!$A:$A,$B6,'EPA Export Aggregation'!$D:$D,$A$1)*IF($A6="CH4",About!$D$58,IF($A6="N2O",About!$D$59,1))</f>
        <v>73.419773793069695</v>
      </c>
      <c r="S6">
        <f>SUMIFS('EPA Export Aggregation'!V:V,'EPA Export Aggregation'!$A:$A,$B6,'EPA Export Aggregation'!$D:$D,$A$1)*IF($A6="CH4",About!$D$58,IF($A6="N2O",About!$D$59,1))</f>
        <v>81.966309213745205</v>
      </c>
      <c r="T6">
        <f>SUMIFS('EPA Export Aggregation'!W:W,'EPA Export Aggregation'!$A:$A,$B6,'EPA Export Aggregation'!$D:$D,$A$1)*IF($A6="CH4",About!$D$58,IF($A6="N2O",About!$D$59,1))</f>
        <v>83.851910845008902</v>
      </c>
      <c r="U6">
        <f>SUMIFS('EPA Export Aggregation'!X:X,'EPA Export Aggregation'!$A:$A,$B6,'EPA Export Aggregation'!$D:$D,$A$1)*IF($A6="CH4",About!$D$58,IF($A6="N2O",About!$D$59,1))</f>
        <v>75.227217220431996</v>
      </c>
      <c r="V6">
        <f>SUMIFS('EPA Export Aggregation'!Y:Y,'EPA Export Aggregation'!$A:$A,$B6,'EPA Export Aggregation'!$D:$D,$A$1)*IF($A6="CH4",About!$D$58,IF($A6="N2O",About!$D$59,1))</f>
        <v>73.870698422963898</v>
      </c>
      <c r="W6">
        <f>SUMIFS('EPA Export Aggregation'!Z:Z,'EPA Export Aggregation'!$A:$A,$B6,'EPA Export Aggregation'!$D:$D,$A$1)*IF($A6="CH4",About!$D$58,IF($A6="N2O",About!$D$59,1))</f>
        <v>84.571116066437796</v>
      </c>
      <c r="X6">
        <f>SUMIFS('EPA Export Aggregation'!AA:AA,'EPA Export Aggregation'!$A:$A,$B6,'EPA Export Aggregation'!$D:$D,$A$1)*IF($A6="CH4",About!$D$58,IF($A6="N2O",About!$D$59,1))</f>
        <v>86.666766112092603</v>
      </c>
      <c r="Y6">
        <f>SUMIFS('EPA Export Aggregation'!AB:AB,'EPA Export Aggregation'!$A:$A,$B6,'EPA Export Aggregation'!$D:$D,$A$1)*IF($A6="CH4",About!$D$58,IF($A6="N2O",About!$D$59,1))</f>
        <v>88.761902468207097</v>
      </c>
      <c r="Z6">
        <f>SUMIFS('EPA Export Aggregation'!AC:AC,'EPA Export Aggregation'!$A:$A,$B6,'EPA Export Aggregation'!$D:$D,$A$1)*IF($A6="CH4",About!$D$58,IF($A6="N2O",About!$D$59,1))</f>
        <v>85.6301042465808</v>
      </c>
      <c r="AA6">
        <f>SUMIFS('EPA Export Aggregation'!AD:AD,'EPA Export Aggregation'!$A:$A,$B6,'EPA Export Aggregation'!$D:$D,$A$1)*IF($A6="CH4",About!$D$58,IF($A6="N2O",About!$D$59,1))</f>
        <v>82.923852851104897</v>
      </c>
      <c r="AB6">
        <f>SUMIFS('EPA Export Aggregation'!AE:AE,'EPA Export Aggregation'!$A:$A,$B6,'EPA Export Aggregation'!$D:$D,$A$1)*IF($A6="CH4",About!$D$58,IF($A6="N2O",About!$D$59,1))</f>
        <v>80.778036033088895</v>
      </c>
      <c r="AC6">
        <f>SUMIFS('EPA Export Aggregation'!AF:AF,'EPA Export Aggregation'!$A:$A,$B6,'EPA Export Aggregation'!$D:$D,$A$1)*IF($A6="CH4",About!$D$58,IF($A6="N2O",About!$D$59,1))</f>
        <v>84.419204870658604</v>
      </c>
      <c r="AD6">
        <f>SUMIFS('EPA Export Aggregation'!AG:AG,'EPA Export Aggregation'!$A:$A,$B6,'EPA Export Aggregation'!$D:$D,$A$1)*IF($A6="CH4",About!$D$58,IF($A6="N2O",About!$D$59,1))</f>
        <v>83.615392820353307</v>
      </c>
      <c r="AE6">
        <f>SUMIFS('EPA Export Aggregation'!AH:AH,'EPA Export Aggregation'!$A:$A,$B6,'EPA Export Aggregation'!$D:$D,$A$1)*IF($A6="CH4",About!$D$58,IF($A6="N2O",About!$D$59,1))</f>
        <v>86.466416155558505</v>
      </c>
      <c r="AF6">
        <f>SUMIFS('EPA Export Aggregation'!AI:AI,'EPA Export Aggregation'!$A:$A,$B6,'EPA Export Aggregation'!$D:$D,$A$1)*IF($A6="CH4",About!$D$58,IF($A6="N2O",About!$D$59,1))</f>
        <v>86.941450538934902</v>
      </c>
      <c r="AG6">
        <f>SUMIFS('EPA Export Aggregation'!AJ:AJ,'EPA Export Aggregation'!$A:$A,$B6,'EPA Export Aggregation'!$D:$D,$A$1)*IF($A6="CH4",About!$D$58,IF($A6="N2O",About!$D$59,1))</f>
        <v>78.1371927800962</v>
      </c>
      <c r="AH6">
        <f>SUMIFS('EPA Export Aggregation'!AK:AK,'EPA Export Aggregation'!$A:$A,$B6,'EPA Export Aggregation'!$D:$D,$A$1)*IF($A6="CH4",About!$D$58,IF($A6="N2O",About!$D$59,1))</f>
        <v>74.089417577413201</v>
      </c>
    </row>
    <row r="7" spans="1:34" x14ac:dyDescent="0.25">
      <c r="A7" s="119" t="s">
        <v>479</v>
      </c>
      <c r="B7" s="120" t="s">
        <v>1965</v>
      </c>
      <c r="C7">
        <f>SUMIFS('EPA Export Aggregation'!F:F,'EPA Export Aggregation'!$A:$A,$B7,'EPA Export Aggregation'!$D:$D,$A$1)*IF($A7="CH4",About!$D$58,IF($A7="N2O",About!$D$59,1))</f>
        <v>3.1214975914131999</v>
      </c>
      <c r="D7">
        <f>SUMIFS('EPA Export Aggregation'!G:G,'EPA Export Aggregation'!$A:$A,$B7,'EPA Export Aggregation'!$D:$D,$A$1)*IF($A7="CH4",About!$D$58,IF($A7="N2O",About!$D$59,1))</f>
        <v>3.2231816355780998</v>
      </c>
      <c r="E7">
        <f>SUMIFS('EPA Export Aggregation'!H:H,'EPA Export Aggregation'!$A:$A,$B7,'EPA Export Aggregation'!$D:$D,$A$1)*IF($A7="CH4",About!$D$58,IF($A7="N2O",About!$D$59,1))</f>
        <v>3.2928503914457998</v>
      </c>
      <c r="F7">
        <f>SUMIFS('EPA Export Aggregation'!I:I,'EPA Export Aggregation'!$A:$A,$B7,'EPA Export Aggregation'!$D:$D,$A$1)*IF($A7="CH4",About!$D$58,IF($A7="N2O",About!$D$59,1))</f>
        <v>3.2614327714039999</v>
      </c>
      <c r="G7">
        <f>SUMIFS('EPA Export Aggregation'!J:J,'EPA Export Aggregation'!$A:$A,$B7,'EPA Export Aggregation'!$D:$D,$A$1)*IF($A7="CH4",About!$D$58,IF($A7="N2O",About!$D$59,1))</f>
        <v>3.0746257594625002</v>
      </c>
      <c r="H7">
        <f>SUMIFS('EPA Export Aggregation'!K:K,'EPA Export Aggregation'!$A:$A,$B7,'EPA Export Aggregation'!$D:$D,$A$1)*IF($A7="CH4",About!$D$58,IF($A7="N2O",About!$D$59,1))</f>
        <v>3.0223692038993999</v>
      </c>
      <c r="I7">
        <f>SUMIFS('EPA Export Aggregation'!L:L,'EPA Export Aggregation'!$A:$A,$B7,'EPA Export Aggregation'!$D:$D,$A$1)*IF($A7="CH4",About!$D$58,IF($A7="N2O",About!$D$59,1))</f>
        <v>3.3077656225555998</v>
      </c>
      <c r="J7">
        <f>SUMIFS('EPA Export Aggregation'!M:M,'EPA Export Aggregation'!$A:$A,$B7,'EPA Export Aggregation'!$D:$D,$A$1)*IF($A7="CH4",About!$D$58,IF($A7="N2O",About!$D$59,1))</f>
        <v>3.3919174505015999</v>
      </c>
      <c r="K7">
        <f>SUMIFS('EPA Export Aggregation'!N:N,'EPA Export Aggregation'!$A:$A,$B7,'EPA Export Aggregation'!$D:$D,$A$1)*IF($A7="CH4",About!$D$58,IF($A7="N2O",About!$D$59,1))</f>
        <v>3.0082484716792002</v>
      </c>
      <c r="L7">
        <f>SUMIFS('EPA Export Aggregation'!O:O,'EPA Export Aggregation'!$A:$A,$B7,'EPA Export Aggregation'!$D:$D,$A$1)*IF($A7="CH4",About!$D$58,IF($A7="N2O",About!$D$59,1))</f>
        <v>2.9142449902926</v>
      </c>
      <c r="M7">
        <f>SUMIFS('EPA Export Aggregation'!P:P,'EPA Export Aggregation'!$A:$A,$B7,'EPA Export Aggregation'!$D:$D,$A$1)*IF($A7="CH4",About!$D$58,IF($A7="N2O",About!$D$59,1))</f>
        <v>3.2958868721972001</v>
      </c>
      <c r="N7">
        <f>SUMIFS('EPA Export Aggregation'!Q:Q,'EPA Export Aggregation'!$A:$A,$B7,'EPA Export Aggregation'!$D:$D,$A$1)*IF($A7="CH4",About!$D$58,IF($A7="N2O",About!$D$59,1))</f>
        <v>3.1098523766819999</v>
      </c>
      <c r="O7">
        <f>SUMIFS('EPA Export Aggregation'!R:R,'EPA Export Aggregation'!$A:$A,$B7,'EPA Export Aggregation'!$D:$D,$A$1)*IF($A7="CH4",About!$D$58,IF($A7="N2O",About!$D$59,1))</f>
        <v>2.9342477314008999</v>
      </c>
      <c r="P7">
        <f>SUMIFS('EPA Export Aggregation'!S:S,'EPA Export Aggregation'!$A:$A,$B7,'EPA Export Aggregation'!$D:$D,$A$1)*IF($A7="CH4",About!$D$58,IF($A7="N2O",About!$D$59,1))</f>
        <v>2.7819423440466999</v>
      </c>
      <c r="Q7">
        <f>SUMIFS('EPA Export Aggregation'!T:T,'EPA Export Aggregation'!$A:$A,$B7,'EPA Export Aggregation'!$D:$D,$A$1)*IF($A7="CH4",About!$D$58,IF($A7="N2O",About!$D$59,1))</f>
        <v>2.5165459602373002</v>
      </c>
      <c r="R7">
        <f>SUMIFS('EPA Export Aggregation'!U:U,'EPA Export Aggregation'!$A:$A,$B7,'EPA Export Aggregation'!$D:$D,$A$1)*IF($A7="CH4",About!$D$58,IF($A7="N2O",About!$D$59,1))</f>
        <v>2.4877202097826001</v>
      </c>
      <c r="S7">
        <f>SUMIFS('EPA Export Aggregation'!V:V,'EPA Export Aggregation'!$A:$A,$B7,'EPA Export Aggregation'!$D:$D,$A$1)*IF($A7="CH4",About!$D$58,IF($A7="N2O",About!$D$59,1))</f>
        <v>2.0568424619640999</v>
      </c>
      <c r="T7">
        <f>SUMIFS('EPA Export Aggregation'!W:W,'EPA Export Aggregation'!$A:$A,$B7,'EPA Export Aggregation'!$D:$D,$A$1)*IF($A7="CH4",About!$D$58,IF($A7="N2O",About!$D$59,1))</f>
        <v>2.1734502169530998</v>
      </c>
      <c r="U7">
        <f>SUMIFS('EPA Export Aggregation'!X:X,'EPA Export Aggregation'!$A:$A,$B7,'EPA Export Aggregation'!$D:$D,$A$1)*IF($A7="CH4",About!$D$58,IF($A7="N2O",About!$D$59,1))</f>
        <v>2.2224668094528002</v>
      </c>
      <c r="V7">
        <f>SUMIFS('EPA Export Aggregation'!Y:Y,'EPA Export Aggregation'!$A:$A,$B7,'EPA Export Aggregation'!$D:$D,$A$1)*IF($A7="CH4",About!$D$58,IF($A7="N2O",About!$D$59,1))</f>
        <v>2.2026707027260999</v>
      </c>
      <c r="W7">
        <f>SUMIFS('EPA Export Aggregation'!Z:Z,'EPA Export Aggregation'!$A:$A,$B7,'EPA Export Aggregation'!$D:$D,$A$1)*IF($A7="CH4",About!$D$58,IF($A7="N2O",About!$D$59,1))</f>
        <v>2.6564880926544001</v>
      </c>
      <c r="X7">
        <f>SUMIFS('EPA Export Aggregation'!AA:AA,'EPA Export Aggregation'!$A:$A,$B7,'EPA Export Aggregation'!$D:$D,$A$1)*IF($A7="CH4",About!$D$58,IF($A7="N2O",About!$D$59,1))</f>
        <v>2.3004268085170998</v>
      </c>
      <c r="Y7">
        <f>SUMIFS('EPA Export Aggregation'!AB:AB,'EPA Export Aggregation'!$A:$A,$B7,'EPA Export Aggregation'!$D:$D,$A$1)*IF($A7="CH4",About!$D$58,IF($A7="N2O",About!$D$59,1))</f>
        <v>1.8225352476743</v>
      </c>
      <c r="Z7">
        <f>SUMIFS('EPA Export Aggregation'!AC:AC,'EPA Export Aggregation'!$A:$A,$B7,'EPA Export Aggregation'!$D:$D,$A$1)*IF($A7="CH4",About!$D$58,IF($A7="N2O",About!$D$59,1))</f>
        <v>2.206564159554</v>
      </c>
      <c r="AA7">
        <f>SUMIFS('EPA Export Aggregation'!AD:AD,'EPA Export Aggregation'!$A:$A,$B7,'EPA Export Aggregation'!$D:$D,$A$1)*IF($A7="CH4",About!$D$58,IF($A7="N2O",About!$D$59,1))</f>
        <v>2.5522038300685002</v>
      </c>
      <c r="AB7">
        <f>SUMIFS('EPA Export Aggregation'!AE:AE,'EPA Export Aggregation'!$A:$A,$B7,'EPA Export Aggregation'!$D:$D,$A$1)*IF($A7="CH4",About!$D$58,IF($A7="N2O",About!$D$59,1))</f>
        <v>2.1097259919377001</v>
      </c>
      <c r="AC7">
        <f>SUMIFS('EPA Export Aggregation'!AF:AF,'EPA Export Aggregation'!$A:$A,$B7,'EPA Export Aggregation'!$D:$D,$A$1)*IF($A7="CH4",About!$D$58,IF($A7="N2O",About!$D$59,1))</f>
        <v>1.8028345429709001</v>
      </c>
      <c r="AD7">
        <f>SUMIFS('EPA Export Aggregation'!AG:AG,'EPA Export Aggregation'!$A:$A,$B7,'EPA Export Aggregation'!$D:$D,$A$1)*IF($A7="CH4",About!$D$58,IF($A7="N2O",About!$D$59,1))</f>
        <v>1.6750599480545001</v>
      </c>
      <c r="AE7">
        <f>SUMIFS('EPA Export Aggregation'!AH:AH,'EPA Export Aggregation'!$A:$A,$B7,'EPA Export Aggregation'!$D:$D,$A$1)*IF($A7="CH4",About!$D$58,IF($A7="N2O",About!$D$59,1))</f>
        <v>2.1508797846743</v>
      </c>
      <c r="AF7">
        <f>SUMIFS('EPA Export Aggregation'!AI:AI,'EPA Export Aggregation'!$A:$A,$B7,'EPA Export Aggregation'!$D:$D,$A$1)*IF($A7="CH4",About!$D$58,IF($A7="N2O",About!$D$59,1))</f>
        <v>2.0590423278371</v>
      </c>
      <c r="AG7">
        <f>SUMIFS('EPA Export Aggregation'!AJ:AJ,'EPA Export Aggregation'!$A:$A,$B7,'EPA Export Aggregation'!$D:$D,$A$1)*IF($A7="CH4",About!$D$58,IF($A7="N2O",About!$D$59,1))</f>
        <v>1.8529781713889999</v>
      </c>
      <c r="AH7">
        <f>SUMIFS('EPA Export Aggregation'!AK:AK,'EPA Export Aggregation'!$A:$A,$B7,'EPA Export Aggregation'!$D:$D,$A$1)*IF($A7="CH4",About!$D$58,IF($A7="N2O",About!$D$59,1))</f>
        <v>2.0847103741046999</v>
      </c>
    </row>
    <row r="8" spans="1:34" x14ac:dyDescent="0.25">
      <c r="A8" s="119" t="s">
        <v>479</v>
      </c>
      <c r="B8" s="120" t="s">
        <v>1966</v>
      </c>
      <c r="C8">
        <f>SUMIFS('EPA Export Aggregation'!F:F,'EPA Export Aggregation'!$A:$A,$B8,'EPA Export Aggregation'!$D:$D,$A$1)*IF($A8="CH4",About!$D$58,IF($A8="N2O",About!$D$59,1))</f>
        <v>1.9483729199713</v>
      </c>
      <c r="D8">
        <f>SUMIFS('EPA Export Aggregation'!G:G,'EPA Export Aggregation'!$A:$A,$B8,'EPA Export Aggregation'!$D:$D,$A$1)*IF($A8="CH4",About!$D$58,IF($A8="N2O",About!$D$59,1))</f>
        <v>2.0286886310605001</v>
      </c>
      <c r="E8">
        <f>SUMIFS('EPA Export Aggregation'!H:H,'EPA Export Aggregation'!$A:$A,$B8,'EPA Export Aggregation'!$D:$D,$A$1)*IF($A8="CH4",About!$D$58,IF($A8="N2O",About!$D$59,1))</f>
        <v>1.9784492924042001</v>
      </c>
      <c r="F8">
        <f>SUMIFS('EPA Export Aggregation'!I:I,'EPA Export Aggregation'!$A:$A,$B8,'EPA Export Aggregation'!$D:$D,$A$1)*IF($A8="CH4",About!$D$58,IF($A8="N2O",About!$D$59,1))</f>
        <v>1.7568916325634001</v>
      </c>
      <c r="G8">
        <f>SUMIFS('EPA Export Aggregation'!J:J,'EPA Export Aggregation'!$A:$A,$B8,'EPA Export Aggregation'!$D:$D,$A$1)*IF($A8="CH4",About!$D$58,IF($A8="N2O",About!$D$59,1))</f>
        <v>1.7066648242169999</v>
      </c>
      <c r="H8">
        <f>SUMIFS('EPA Export Aggregation'!K:K,'EPA Export Aggregation'!$A:$A,$B8,'EPA Export Aggregation'!$D:$D,$A$1)*IF($A8="CH4",About!$D$58,IF($A8="N2O",About!$D$59,1))</f>
        <v>1.4964887770130999</v>
      </c>
      <c r="I8">
        <f>SUMIFS('EPA Export Aggregation'!L:L,'EPA Export Aggregation'!$A:$A,$B8,'EPA Export Aggregation'!$D:$D,$A$1)*IF($A8="CH4",About!$D$58,IF($A8="N2O",About!$D$59,1))</f>
        <v>1.5700015576454001</v>
      </c>
      <c r="J8">
        <f>SUMIFS('EPA Export Aggregation'!M:M,'EPA Export Aggregation'!$A:$A,$B8,'EPA Export Aggregation'!$D:$D,$A$1)*IF($A8="CH4",About!$D$58,IF($A8="N2O",About!$D$59,1))</f>
        <v>1.7544883034645999</v>
      </c>
      <c r="K8">
        <f>SUMIFS('EPA Export Aggregation'!N:N,'EPA Export Aggregation'!$A:$A,$B8,'EPA Export Aggregation'!$D:$D,$A$1)*IF($A8="CH4",About!$D$58,IF($A8="N2O",About!$D$59,1))</f>
        <v>1.615164311017</v>
      </c>
      <c r="L8">
        <f>SUMIFS('EPA Export Aggregation'!O:O,'EPA Export Aggregation'!$A:$A,$B8,'EPA Export Aggregation'!$D:$D,$A$1)*IF($A8="CH4",About!$D$58,IF($A8="N2O",About!$D$59,1))</f>
        <v>1.7306518119101</v>
      </c>
      <c r="M8">
        <f>SUMIFS('EPA Export Aggregation'!P:P,'EPA Export Aggregation'!$A:$A,$B8,'EPA Export Aggregation'!$D:$D,$A$1)*IF($A8="CH4",About!$D$58,IF($A8="N2O",About!$D$59,1))</f>
        <v>3.1152780528426001</v>
      </c>
      <c r="N8">
        <f>SUMIFS('EPA Export Aggregation'!Q:Q,'EPA Export Aggregation'!$A:$A,$B8,'EPA Export Aggregation'!$D:$D,$A$1)*IF($A8="CH4",About!$D$58,IF($A8="N2O",About!$D$59,1))</f>
        <v>2.0804894445187001</v>
      </c>
      <c r="O8">
        <f>SUMIFS('EPA Export Aggregation'!R:R,'EPA Export Aggregation'!$A:$A,$B8,'EPA Export Aggregation'!$D:$D,$A$1)*IF($A8="CH4",About!$D$58,IF($A8="N2O",About!$D$59,1))</f>
        <v>2.0627562924601999</v>
      </c>
      <c r="P8">
        <f>SUMIFS('EPA Export Aggregation'!S:S,'EPA Export Aggregation'!$A:$A,$B8,'EPA Export Aggregation'!$D:$D,$A$1)*IF($A8="CH4",About!$D$58,IF($A8="N2O",About!$D$59,1))</f>
        <v>2.7626492653014001</v>
      </c>
      <c r="Q8">
        <f>SUMIFS('EPA Export Aggregation'!T:T,'EPA Export Aggregation'!$A:$A,$B8,'EPA Export Aggregation'!$D:$D,$A$1)*IF($A8="CH4",About!$D$58,IF($A8="N2O",About!$D$59,1))</f>
        <v>2.4532123054273001</v>
      </c>
      <c r="R8">
        <f>SUMIFS('EPA Export Aggregation'!U:U,'EPA Export Aggregation'!$A:$A,$B8,'EPA Export Aggregation'!$D:$D,$A$1)*IF($A8="CH4",About!$D$58,IF($A8="N2O",About!$D$59,1))</f>
        <v>2.4150038035971</v>
      </c>
      <c r="S8">
        <f>SUMIFS('EPA Export Aggregation'!V:V,'EPA Export Aggregation'!$A:$A,$B8,'EPA Export Aggregation'!$D:$D,$A$1)*IF($A8="CH4",About!$D$58,IF($A8="N2O",About!$D$59,1))</f>
        <v>1.4847024585663999</v>
      </c>
      <c r="T8">
        <f>SUMIFS('EPA Export Aggregation'!W:W,'EPA Export Aggregation'!$A:$A,$B8,'EPA Export Aggregation'!$D:$D,$A$1)*IF($A8="CH4",About!$D$58,IF($A8="N2O",About!$D$59,1))</f>
        <v>4.5907269679910998</v>
      </c>
      <c r="U8">
        <f>SUMIFS('EPA Export Aggregation'!X:X,'EPA Export Aggregation'!$A:$A,$B8,'EPA Export Aggregation'!$D:$D,$A$1)*IF($A8="CH4",About!$D$58,IF($A8="N2O",About!$D$59,1))</f>
        <v>1.5776645933361</v>
      </c>
      <c r="V8">
        <f>SUMIFS('EPA Export Aggregation'!Y:Y,'EPA Export Aggregation'!$A:$A,$B8,'EPA Export Aggregation'!$D:$D,$A$1)*IF($A8="CH4",About!$D$58,IF($A8="N2O",About!$D$59,1))</f>
        <v>1.9979045380663001</v>
      </c>
      <c r="W8">
        <f>SUMIFS('EPA Export Aggregation'!Z:Z,'EPA Export Aggregation'!$A:$A,$B8,'EPA Export Aggregation'!$D:$D,$A$1)*IF($A8="CH4",About!$D$58,IF($A8="N2O",About!$D$59,1))</f>
        <v>1.9624024810698</v>
      </c>
      <c r="X8">
        <f>SUMIFS('EPA Export Aggregation'!AA:AA,'EPA Export Aggregation'!$A:$A,$B8,'EPA Export Aggregation'!$D:$D,$A$1)*IF($A8="CH4",About!$D$58,IF($A8="N2O",About!$D$59,1))</f>
        <v>1.9143157914483999</v>
      </c>
      <c r="Y8">
        <f>SUMIFS('EPA Export Aggregation'!AB:AB,'EPA Export Aggregation'!$A:$A,$B8,'EPA Export Aggregation'!$D:$D,$A$1)*IF($A8="CH4",About!$D$58,IF($A8="N2O",About!$D$59,1))</f>
        <v>1.8328186797396</v>
      </c>
      <c r="Z8">
        <f>SUMIFS('EPA Export Aggregation'!AC:AC,'EPA Export Aggregation'!$A:$A,$B8,'EPA Export Aggregation'!$D:$D,$A$1)*IF($A8="CH4",About!$D$58,IF($A8="N2O",About!$D$59,1))</f>
        <v>1.8127298121855</v>
      </c>
      <c r="AA8">
        <f>SUMIFS('EPA Export Aggregation'!AD:AD,'EPA Export Aggregation'!$A:$A,$B8,'EPA Export Aggregation'!$D:$D,$A$1)*IF($A8="CH4",About!$D$58,IF($A8="N2O",About!$D$59,1))</f>
        <v>1.9821297902835</v>
      </c>
      <c r="AB8">
        <f>SUMIFS('EPA Export Aggregation'!AE:AE,'EPA Export Aggregation'!$A:$A,$B8,'EPA Export Aggregation'!$D:$D,$A$1)*IF($A8="CH4",About!$D$58,IF($A8="N2O",About!$D$59,1))</f>
        <v>2.2402343115252998</v>
      </c>
      <c r="AC8">
        <f>SUMIFS('EPA Export Aggregation'!AF:AF,'EPA Export Aggregation'!$A:$A,$B8,'EPA Export Aggregation'!$D:$D,$A$1)*IF($A8="CH4",About!$D$58,IF($A8="N2O",About!$D$59,1))</f>
        <v>2.1628362212204002</v>
      </c>
      <c r="AD8">
        <f>SUMIFS('EPA Export Aggregation'!AG:AG,'EPA Export Aggregation'!$A:$A,$B8,'EPA Export Aggregation'!$D:$D,$A$1)*IF($A8="CH4",About!$D$58,IF($A8="N2O",About!$D$59,1))</f>
        <v>2.1336102058219999</v>
      </c>
      <c r="AE8">
        <f>SUMIFS('EPA Export Aggregation'!AH:AH,'EPA Export Aggregation'!$A:$A,$B8,'EPA Export Aggregation'!$D:$D,$A$1)*IF($A8="CH4",About!$D$58,IF($A8="N2O",About!$D$59,1))</f>
        <v>2.3886361832002998</v>
      </c>
      <c r="AF8">
        <f>SUMIFS('EPA Export Aggregation'!AI:AI,'EPA Export Aggregation'!$A:$A,$B8,'EPA Export Aggregation'!$D:$D,$A$1)*IF($A8="CH4",About!$D$58,IF($A8="N2O",About!$D$59,1))</f>
        <v>2.3374432390041999</v>
      </c>
      <c r="AG8">
        <f>SUMIFS('EPA Export Aggregation'!AJ:AJ,'EPA Export Aggregation'!$A:$A,$B8,'EPA Export Aggregation'!$D:$D,$A$1)*IF($A8="CH4",About!$D$58,IF($A8="N2O",About!$D$59,1))</f>
        <v>2.1997932188656999</v>
      </c>
      <c r="AH8">
        <f>SUMIFS('EPA Export Aggregation'!AK:AK,'EPA Export Aggregation'!$A:$A,$B8,'EPA Export Aggregation'!$D:$D,$A$1)*IF($A8="CH4",About!$D$58,IF($A8="N2O",About!$D$59,1))</f>
        <v>2.2570948279228999</v>
      </c>
    </row>
    <row r="9" spans="1:34" x14ac:dyDescent="0.25">
      <c r="A9" s="119" t="s">
        <v>479</v>
      </c>
      <c r="B9" s="120" t="s">
        <v>1967</v>
      </c>
      <c r="C9">
        <f>SUMIFS('EPA Export Aggregation'!F:F,'EPA Export Aggregation'!$A:$A,$B9,'EPA Export Aggregation'!$D:$D,$A$1)*IF($A9="CH4",About!$D$58,IF($A9="N2O",About!$D$59,1))</f>
        <v>18.5012181415131</v>
      </c>
      <c r="D9">
        <f>SUMIFS('EPA Export Aggregation'!G:G,'EPA Export Aggregation'!$A:$A,$B9,'EPA Export Aggregation'!$D:$D,$A$1)*IF($A9="CH4",About!$D$58,IF($A9="N2O",About!$D$59,1))</f>
        <v>19.854126509011</v>
      </c>
      <c r="E9">
        <f>SUMIFS('EPA Export Aggregation'!H:H,'EPA Export Aggregation'!$A:$A,$B9,'EPA Export Aggregation'!$D:$D,$A$1)*IF($A9="CH4",About!$D$58,IF($A9="N2O",About!$D$59,1))</f>
        <v>20.813905292024899</v>
      </c>
      <c r="F9">
        <f>SUMIFS('EPA Export Aggregation'!I:I,'EPA Export Aggregation'!$A:$A,$B9,'EPA Export Aggregation'!$D:$D,$A$1)*IF($A9="CH4",About!$D$58,IF($A9="N2O",About!$D$59,1))</f>
        <v>19.127469894822202</v>
      </c>
      <c r="G9">
        <f>SUMIFS('EPA Export Aggregation'!J:J,'EPA Export Aggregation'!$A:$A,$B9,'EPA Export Aggregation'!$D:$D,$A$1)*IF($A9="CH4",About!$D$58,IF($A9="N2O",About!$D$59,1))</f>
        <v>21.202483027148201</v>
      </c>
      <c r="H9">
        <f>SUMIFS('EPA Export Aggregation'!K:K,'EPA Export Aggregation'!$A:$A,$B9,'EPA Export Aggregation'!$D:$D,$A$1)*IF($A9="CH4",About!$D$58,IF($A9="N2O",About!$D$59,1))</f>
        <v>19.754332238609699</v>
      </c>
      <c r="I9">
        <f>SUMIFS('EPA Export Aggregation'!L:L,'EPA Export Aggregation'!$A:$A,$B9,'EPA Export Aggregation'!$D:$D,$A$1)*IF($A9="CH4",About!$D$58,IF($A9="N2O",About!$D$59,1))</f>
        <v>19.207037487949901</v>
      </c>
      <c r="J9">
        <f>SUMIFS('EPA Export Aggregation'!M:M,'EPA Export Aggregation'!$A:$A,$B9,'EPA Export Aggregation'!$D:$D,$A$1)*IF($A9="CH4",About!$D$58,IF($A9="N2O",About!$D$59,1))</f>
        <v>20.755586021439601</v>
      </c>
      <c r="K9">
        <f>SUMIFS('EPA Export Aggregation'!N:N,'EPA Export Aggregation'!$A:$A,$B9,'EPA Export Aggregation'!$D:$D,$A$1)*IF($A9="CH4",About!$D$58,IF($A9="N2O",About!$D$59,1))</f>
        <v>20.9341022419752</v>
      </c>
      <c r="L9">
        <f>SUMIFS('EPA Export Aggregation'!O:O,'EPA Export Aggregation'!$A:$A,$B9,'EPA Export Aggregation'!$D:$D,$A$1)*IF($A9="CH4",About!$D$58,IF($A9="N2O",About!$D$59,1))</f>
        <v>24.758778722220001</v>
      </c>
      <c r="M9">
        <f>SUMIFS('EPA Export Aggregation'!P:P,'EPA Export Aggregation'!$A:$A,$B9,'EPA Export Aggregation'!$D:$D,$A$1)*IF($A9="CH4",About!$D$58,IF($A9="N2O",About!$D$59,1))</f>
        <v>22.3265192258817</v>
      </c>
      <c r="N9">
        <f>SUMIFS('EPA Export Aggregation'!Q:Q,'EPA Export Aggregation'!$A:$A,$B9,'EPA Export Aggregation'!$D:$D,$A$1)*IF($A9="CH4",About!$D$58,IF($A9="N2O",About!$D$59,1))</f>
        <v>20.045283333866099</v>
      </c>
      <c r="O9">
        <f>SUMIFS('EPA Export Aggregation'!R:R,'EPA Export Aggregation'!$A:$A,$B9,'EPA Export Aggregation'!$D:$D,$A$1)*IF($A9="CH4",About!$D$58,IF($A9="N2O",About!$D$59,1))</f>
        <v>19.221296816893702</v>
      </c>
      <c r="P9">
        <f>SUMIFS('EPA Export Aggregation'!S:S,'EPA Export Aggregation'!$A:$A,$B9,'EPA Export Aggregation'!$D:$D,$A$1)*IF($A9="CH4",About!$D$58,IF($A9="N2O",About!$D$59,1))</f>
        <v>17.869703931910799</v>
      </c>
      <c r="Q9">
        <f>SUMIFS('EPA Export Aggregation'!T:T,'EPA Export Aggregation'!$A:$A,$B9,'EPA Export Aggregation'!$D:$D,$A$1)*IF($A9="CH4",About!$D$58,IF($A9="N2O",About!$D$59,1))</f>
        <v>20.268578467649601</v>
      </c>
      <c r="R9">
        <f>SUMIFS('EPA Export Aggregation'!U:U,'EPA Export Aggregation'!$A:$A,$B9,'EPA Export Aggregation'!$D:$D,$A$1)*IF($A9="CH4",About!$D$58,IF($A9="N2O",About!$D$59,1))</f>
        <v>20.219471519955899</v>
      </c>
      <c r="S9">
        <f>SUMIFS('EPA Export Aggregation'!V:V,'EPA Export Aggregation'!$A:$A,$B9,'EPA Export Aggregation'!$D:$D,$A$1)*IF($A9="CH4",About!$D$58,IF($A9="N2O",About!$D$59,1))</f>
        <v>21.622519028467501</v>
      </c>
      <c r="T9">
        <f>SUMIFS('EPA Export Aggregation'!W:W,'EPA Export Aggregation'!$A:$A,$B9,'EPA Export Aggregation'!$D:$D,$A$1)*IF($A9="CH4",About!$D$58,IF($A9="N2O",About!$D$59,1))</f>
        <v>24.461770002545201</v>
      </c>
      <c r="U9">
        <f>SUMIFS('EPA Export Aggregation'!X:X,'EPA Export Aggregation'!$A:$A,$B9,'EPA Export Aggregation'!$D:$D,$A$1)*IF($A9="CH4",About!$D$58,IF($A9="N2O",About!$D$59,1))</f>
        <v>28.884505875078101</v>
      </c>
      <c r="V9">
        <f>SUMIFS('EPA Export Aggregation'!Y:Y,'EPA Export Aggregation'!$A:$A,$B9,'EPA Export Aggregation'!$D:$D,$A$1)*IF($A9="CH4",About!$D$58,IF($A9="N2O",About!$D$59,1))</f>
        <v>22.963904355399801</v>
      </c>
      <c r="W9">
        <f>SUMIFS('EPA Export Aggregation'!Z:Z,'EPA Export Aggregation'!$A:$A,$B9,'EPA Export Aggregation'!$D:$D,$A$1)*IF($A9="CH4",About!$D$58,IF($A9="N2O",About!$D$59,1))</f>
        <v>20.5850724359717</v>
      </c>
      <c r="X9">
        <f>SUMIFS('EPA Export Aggregation'!AA:AA,'EPA Export Aggregation'!$A:$A,$B9,'EPA Export Aggregation'!$D:$D,$A$1)*IF($A9="CH4",About!$D$58,IF($A9="N2O",About!$D$59,1))</f>
        <v>18.6603422427408</v>
      </c>
      <c r="Y9">
        <f>SUMIFS('EPA Export Aggregation'!AB:AB,'EPA Export Aggregation'!$A:$A,$B9,'EPA Export Aggregation'!$D:$D,$A$1)*IF($A9="CH4",About!$D$58,IF($A9="N2O",About!$D$59,1))</f>
        <v>16.0099998720004</v>
      </c>
      <c r="Z9">
        <f>SUMIFS('EPA Export Aggregation'!AC:AC,'EPA Export Aggregation'!$A:$A,$B9,'EPA Export Aggregation'!$D:$D,$A$1)*IF($A9="CH4",About!$D$58,IF($A9="N2O",About!$D$59,1))</f>
        <v>16.989637661579199</v>
      </c>
      <c r="AA9">
        <f>SUMIFS('EPA Export Aggregation'!AD:AD,'EPA Export Aggregation'!$A:$A,$B9,'EPA Export Aggregation'!$D:$D,$A$1)*IF($A9="CH4",About!$D$58,IF($A9="N2O",About!$D$59,1))</f>
        <v>17.7312242772107</v>
      </c>
      <c r="AB9">
        <f>SUMIFS('EPA Export Aggregation'!AE:AE,'EPA Export Aggregation'!$A:$A,$B9,'EPA Export Aggregation'!$D:$D,$A$1)*IF($A9="CH4",About!$D$58,IF($A9="N2O",About!$D$59,1))</f>
        <v>18.332938982353699</v>
      </c>
      <c r="AC9">
        <f>SUMIFS('EPA Export Aggregation'!AF:AF,'EPA Export Aggregation'!$A:$A,$B9,'EPA Export Aggregation'!$D:$D,$A$1)*IF($A9="CH4",About!$D$58,IF($A9="N2O",About!$D$59,1))</f>
        <v>16.929931740357599</v>
      </c>
      <c r="AD9">
        <f>SUMIFS('EPA Export Aggregation'!AG:AG,'EPA Export Aggregation'!$A:$A,$B9,'EPA Export Aggregation'!$D:$D,$A$1)*IF($A9="CH4",About!$D$58,IF($A9="N2O",About!$D$59,1))</f>
        <v>20.917435305058898</v>
      </c>
      <c r="AE9">
        <f>SUMIFS('EPA Export Aggregation'!AH:AH,'EPA Export Aggregation'!$A:$A,$B9,'EPA Export Aggregation'!$D:$D,$A$1)*IF($A9="CH4",About!$D$58,IF($A9="N2O",About!$D$59,1))</f>
        <v>22.515714473847499</v>
      </c>
      <c r="AF9">
        <f>SUMIFS('EPA Export Aggregation'!AI:AI,'EPA Export Aggregation'!$A:$A,$B9,'EPA Export Aggregation'!$D:$D,$A$1)*IF($A9="CH4",About!$D$58,IF($A9="N2O",About!$D$59,1))</f>
        <v>22.616058140753701</v>
      </c>
      <c r="AG9">
        <f>SUMIFS('EPA Export Aggregation'!AJ:AJ,'EPA Export Aggregation'!$A:$A,$B9,'EPA Export Aggregation'!$D:$D,$A$1)*IF($A9="CH4",About!$D$58,IF($A9="N2O",About!$D$59,1))</f>
        <v>24.622962329354198</v>
      </c>
      <c r="AH9">
        <f>SUMIFS('EPA Export Aggregation'!AK:AK,'EPA Export Aggregation'!$A:$A,$B9,'EPA Export Aggregation'!$D:$D,$A$1)*IF($A9="CH4",About!$D$58,IF($A9="N2O",About!$D$59,1))</f>
        <v>27.675271438412</v>
      </c>
    </row>
    <row r="10" spans="1:34" x14ac:dyDescent="0.25">
      <c r="A10" s="119" t="s">
        <v>479</v>
      </c>
      <c r="B10" s="120" t="s">
        <v>1968</v>
      </c>
      <c r="C10">
        <f>SUMIFS('EPA Export Aggregation'!F:F,'EPA Export Aggregation'!$A:$A,$B10,'EPA Export Aggregation'!$D:$D,$A$1)*IF($A10="CH4",About!$D$58,IF($A10="N2O",About!$D$59,1))</f>
        <v>3.6173400676037999</v>
      </c>
      <c r="D10">
        <f>SUMIFS('EPA Export Aggregation'!G:G,'EPA Export Aggregation'!$A:$A,$B10,'EPA Export Aggregation'!$D:$D,$A$1)*IF($A10="CH4",About!$D$58,IF($A10="N2O",About!$D$59,1))</f>
        <v>3.3384598651925002</v>
      </c>
      <c r="E10">
        <f>SUMIFS('EPA Export Aggregation'!H:H,'EPA Export Aggregation'!$A:$A,$B10,'EPA Export Aggregation'!$D:$D,$A$1)*IF($A10="CH4",About!$D$58,IF($A10="N2O",About!$D$59,1))</f>
        <v>3.2140106842668001</v>
      </c>
      <c r="F10">
        <f>SUMIFS('EPA Export Aggregation'!I:I,'EPA Export Aggregation'!$A:$A,$B10,'EPA Export Aggregation'!$D:$D,$A$1)*IF($A10="CH4",About!$D$58,IF($A10="N2O",About!$D$59,1))</f>
        <v>3.1399572876286999</v>
      </c>
      <c r="G10">
        <f>SUMIFS('EPA Export Aggregation'!J:J,'EPA Export Aggregation'!$A:$A,$B10,'EPA Export Aggregation'!$D:$D,$A$1)*IF($A10="CH4",About!$D$58,IF($A10="N2O",About!$D$59,1))</f>
        <v>3.0920585043070998</v>
      </c>
      <c r="H10">
        <f>SUMIFS('EPA Export Aggregation'!K:K,'EPA Export Aggregation'!$A:$A,$B10,'EPA Export Aggregation'!$D:$D,$A$1)*IF($A10="CH4",About!$D$58,IF($A10="N2O",About!$D$59,1))</f>
        <v>2.9779861507391998</v>
      </c>
      <c r="I10">
        <f>SUMIFS('EPA Export Aggregation'!L:L,'EPA Export Aggregation'!$A:$A,$B10,'EPA Export Aggregation'!$D:$D,$A$1)*IF($A10="CH4",About!$D$58,IF($A10="N2O",About!$D$59,1))</f>
        <v>2.5460161818645002</v>
      </c>
      <c r="J10">
        <f>SUMIFS('EPA Export Aggregation'!M:M,'EPA Export Aggregation'!$A:$A,$B10,'EPA Export Aggregation'!$D:$D,$A$1)*IF($A10="CH4",About!$D$58,IF($A10="N2O",About!$D$59,1))</f>
        <v>2.3159856516770998</v>
      </c>
      <c r="K10">
        <f>SUMIFS('EPA Export Aggregation'!N:N,'EPA Export Aggregation'!$A:$A,$B10,'EPA Export Aggregation'!$D:$D,$A$1)*IF($A10="CH4",About!$D$58,IF($A10="N2O",About!$D$59,1))</f>
        <v>2.1371618212600998</v>
      </c>
      <c r="L10">
        <f>SUMIFS('EPA Export Aggregation'!O:O,'EPA Export Aggregation'!$A:$A,$B10,'EPA Export Aggregation'!$D:$D,$A$1)*IF($A10="CH4",About!$D$58,IF($A10="N2O",About!$D$59,1))</f>
        <v>2.053567757398</v>
      </c>
      <c r="M10">
        <f>SUMIFS('EPA Export Aggregation'!P:P,'EPA Export Aggregation'!$A:$A,$B10,'EPA Export Aggregation'!$D:$D,$A$1)*IF($A10="CH4",About!$D$58,IF($A10="N2O",About!$D$59,1))</f>
        <v>2.0557614233604999</v>
      </c>
      <c r="N10">
        <f>SUMIFS('EPA Export Aggregation'!Q:Q,'EPA Export Aggregation'!$A:$A,$B10,'EPA Export Aggregation'!$D:$D,$A$1)*IF($A10="CH4",About!$D$58,IF($A10="N2O",About!$D$59,1))</f>
        <v>2.0012365989424001</v>
      </c>
      <c r="O10">
        <f>SUMIFS('EPA Export Aggregation'!R:R,'EPA Export Aggregation'!$A:$A,$B10,'EPA Export Aggregation'!$D:$D,$A$1)*IF($A10="CH4",About!$D$58,IF($A10="N2O",About!$D$59,1))</f>
        <v>1.9047000455009</v>
      </c>
      <c r="P10">
        <f>SUMIFS('EPA Export Aggregation'!S:S,'EPA Export Aggregation'!$A:$A,$B10,'EPA Export Aggregation'!$D:$D,$A$1)*IF($A10="CH4",About!$D$58,IF($A10="N2O",About!$D$59,1))</f>
        <v>1.8080839236018</v>
      </c>
      <c r="Q10">
        <f>SUMIFS('EPA Export Aggregation'!T:T,'EPA Export Aggregation'!$A:$A,$B10,'EPA Export Aggregation'!$D:$D,$A$1)*IF($A10="CH4",About!$D$58,IF($A10="N2O",About!$D$59,1))</f>
        <v>1.8139662900528</v>
      </c>
      <c r="R10">
        <f>SUMIFS('EPA Export Aggregation'!U:U,'EPA Export Aggregation'!$A:$A,$B10,'EPA Export Aggregation'!$D:$D,$A$1)*IF($A10="CH4",About!$D$58,IF($A10="N2O",About!$D$59,1))</f>
        <v>1.7048726977427</v>
      </c>
      <c r="S10">
        <f>SUMIFS('EPA Export Aggregation'!V:V,'EPA Export Aggregation'!$A:$A,$B10,'EPA Export Aggregation'!$D:$D,$A$1)*IF($A10="CH4",About!$D$58,IF($A10="N2O",About!$D$59,1))</f>
        <v>1.7245142032887999</v>
      </c>
      <c r="T10">
        <f>SUMIFS('EPA Export Aggregation'!W:W,'EPA Export Aggregation'!$A:$A,$B10,'EPA Export Aggregation'!$D:$D,$A$1)*IF($A10="CH4",About!$D$58,IF($A10="N2O",About!$D$59,1))</f>
        <v>1.7020787460147999</v>
      </c>
      <c r="U10">
        <f>SUMIFS('EPA Export Aggregation'!X:X,'EPA Export Aggregation'!$A:$A,$B10,'EPA Export Aggregation'!$D:$D,$A$1)*IF($A10="CH4",About!$D$58,IF($A10="N2O",About!$D$59,1))</f>
        <v>1.6304495815016</v>
      </c>
      <c r="V10">
        <f>SUMIFS('EPA Export Aggregation'!Y:Y,'EPA Export Aggregation'!$A:$A,$B10,'EPA Export Aggregation'!$D:$D,$A$1)*IF($A10="CH4",About!$D$58,IF($A10="N2O",About!$D$59,1))</f>
        <v>1.8027007127387999</v>
      </c>
      <c r="W10">
        <f>SUMIFS('EPA Export Aggregation'!Z:Z,'EPA Export Aggregation'!$A:$A,$B10,'EPA Export Aggregation'!$D:$D,$A$1)*IF($A10="CH4",About!$D$58,IF($A10="N2O",About!$D$59,1))</f>
        <v>2.4951500869779002</v>
      </c>
      <c r="X10">
        <f>SUMIFS('EPA Export Aggregation'!AA:AA,'EPA Export Aggregation'!$A:$A,$B10,'EPA Export Aggregation'!$D:$D,$A$1)*IF($A10="CH4",About!$D$58,IF($A10="N2O",About!$D$59,1))</f>
        <v>3.2468109909077998</v>
      </c>
      <c r="Y10">
        <f>SUMIFS('EPA Export Aggregation'!AB:AB,'EPA Export Aggregation'!$A:$A,$B10,'EPA Export Aggregation'!$D:$D,$A$1)*IF($A10="CH4",About!$D$58,IF($A10="N2O",About!$D$59,1))</f>
        <v>2.8099014114034002</v>
      </c>
      <c r="Z10">
        <f>SUMIFS('EPA Export Aggregation'!AC:AC,'EPA Export Aggregation'!$A:$A,$B10,'EPA Export Aggregation'!$D:$D,$A$1)*IF($A10="CH4",About!$D$58,IF($A10="N2O",About!$D$59,1))</f>
        <v>2.3090350282275001</v>
      </c>
      <c r="AA10">
        <f>SUMIFS('EPA Export Aggregation'!AD:AD,'EPA Export Aggregation'!$A:$A,$B10,'EPA Export Aggregation'!$D:$D,$A$1)*IF($A10="CH4",About!$D$58,IF($A10="N2O",About!$D$59,1))</f>
        <v>1.8881975273192999</v>
      </c>
      <c r="AB10">
        <f>SUMIFS('EPA Export Aggregation'!AE:AE,'EPA Export Aggregation'!$A:$A,$B10,'EPA Export Aggregation'!$D:$D,$A$1)*IF($A10="CH4",About!$D$58,IF($A10="N2O",About!$D$59,1))</f>
        <v>1.6466487650042001</v>
      </c>
      <c r="AC10">
        <f>SUMIFS('EPA Export Aggregation'!AF:AF,'EPA Export Aggregation'!$A:$A,$B10,'EPA Export Aggregation'!$D:$D,$A$1)*IF($A10="CH4",About!$D$58,IF($A10="N2O",About!$D$59,1))</f>
        <v>1.689693977388</v>
      </c>
      <c r="AD10">
        <f>SUMIFS('EPA Export Aggregation'!AG:AG,'EPA Export Aggregation'!$A:$A,$B10,'EPA Export Aggregation'!$D:$D,$A$1)*IF($A10="CH4",About!$D$58,IF($A10="N2O",About!$D$59,1))</f>
        <v>2.0332236861591002</v>
      </c>
      <c r="AE10">
        <f>SUMIFS('EPA Export Aggregation'!AH:AH,'EPA Export Aggregation'!$A:$A,$B10,'EPA Export Aggregation'!$D:$D,$A$1)*IF($A10="CH4",About!$D$58,IF($A10="N2O",About!$D$59,1))</f>
        <v>2.4815723152854998</v>
      </c>
      <c r="AF10">
        <f>SUMIFS('EPA Export Aggregation'!AI:AI,'EPA Export Aggregation'!$A:$A,$B10,'EPA Export Aggregation'!$D:$D,$A$1)*IF($A10="CH4",About!$D$58,IF($A10="N2O",About!$D$59,1))</f>
        <v>3.0495459095017998</v>
      </c>
      <c r="AG10">
        <f>SUMIFS('EPA Export Aggregation'!AJ:AJ,'EPA Export Aggregation'!$A:$A,$B10,'EPA Export Aggregation'!$D:$D,$A$1)*IF($A10="CH4",About!$D$58,IF($A10="N2O",About!$D$59,1))</f>
        <v>2.7925402910027999</v>
      </c>
      <c r="AH10">
        <f>SUMIFS('EPA Export Aggregation'!AK:AK,'EPA Export Aggregation'!$A:$A,$B10,'EPA Export Aggregation'!$D:$D,$A$1)*IF($A10="CH4",About!$D$58,IF($A10="N2O",About!$D$59,1))</f>
        <v>2.8098512692802999</v>
      </c>
    </row>
    <row r="11" spans="1:34" x14ac:dyDescent="0.25">
      <c r="A11" s="119" t="s">
        <v>479</v>
      </c>
      <c r="B11" s="120" t="s">
        <v>1969</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1970</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1971</v>
      </c>
      <c r="C13">
        <f>SUMIFS('EPA Export Aggregation'!F:F,'EPA Export Aggregation'!$A:$A,$B13,'EPA Export Aggregation'!$D:$D,$A$1)*IF($A13="CH4",About!$D$58,IF($A13="N2O",About!$D$59,1))</f>
        <v>0.1038079904259</v>
      </c>
      <c r="D13">
        <f>SUMIFS('EPA Export Aggregation'!G:G,'EPA Export Aggregation'!$A:$A,$B13,'EPA Export Aggregation'!$D:$D,$A$1)*IF($A13="CH4",About!$D$58,IF($A13="N2O",About!$D$59,1))</f>
        <v>9.2898292576800004E-2</v>
      </c>
      <c r="E13">
        <f>SUMIFS('EPA Export Aggregation'!H:H,'EPA Export Aggregation'!$A:$A,$B13,'EPA Export Aggregation'!$D:$D,$A$1)*IF($A13="CH4",About!$D$58,IF($A13="N2O",About!$D$59,1))</f>
        <v>9.1557602880000005E-2</v>
      </c>
      <c r="F13">
        <f>SUMIFS('EPA Export Aggregation'!I:I,'EPA Export Aggregation'!$A:$A,$B13,'EPA Export Aggregation'!$D:$D,$A$1)*IF($A13="CH4",About!$D$58,IF($A13="N2O",About!$D$59,1))</f>
        <v>8.4562798722399996E-2</v>
      </c>
      <c r="G13">
        <f>SUMIFS('EPA Export Aggregation'!J:J,'EPA Export Aggregation'!$A:$A,$B13,'EPA Export Aggregation'!$D:$D,$A$1)*IF($A13="CH4",About!$D$58,IF($A13="N2O",About!$D$59,1))</f>
        <v>8.8714414522099994E-2</v>
      </c>
      <c r="H13">
        <f>SUMIFS('EPA Export Aggregation'!K:K,'EPA Export Aggregation'!$A:$A,$B13,'EPA Export Aggregation'!$D:$D,$A$1)*IF($A13="CH4",About!$D$58,IF($A13="N2O",About!$D$59,1))</f>
        <v>0.1190380258327</v>
      </c>
      <c r="I13">
        <f>SUMIFS('EPA Export Aggregation'!L:L,'EPA Export Aggregation'!$A:$A,$B13,'EPA Export Aggregation'!$D:$D,$A$1)*IF($A13="CH4",About!$D$58,IF($A13="N2O",About!$D$59,1))</f>
        <v>0.12797900531129999</v>
      </c>
      <c r="J13">
        <f>SUMIFS('EPA Export Aggregation'!M:M,'EPA Export Aggregation'!$A:$A,$B13,'EPA Export Aggregation'!$D:$D,$A$1)*IF($A13="CH4",About!$D$58,IF($A13="N2O",About!$D$59,1))</f>
        <v>0.1228739795223</v>
      </c>
      <c r="K13">
        <f>SUMIFS('EPA Export Aggregation'!N:N,'EPA Export Aggregation'!$A:$A,$B13,'EPA Export Aggregation'!$D:$D,$A$1)*IF($A13="CH4",About!$D$58,IF($A13="N2O",About!$D$59,1))</f>
        <v>0.12446890825280001</v>
      </c>
      <c r="L13">
        <f>SUMIFS('EPA Export Aggregation'!O:O,'EPA Export Aggregation'!$A:$A,$B13,'EPA Export Aggregation'!$D:$D,$A$1)*IF($A13="CH4",About!$D$58,IF($A13="N2O",About!$D$59,1))</f>
        <v>0.1360220498659</v>
      </c>
      <c r="M13">
        <f>SUMIFS('EPA Export Aggregation'!P:P,'EPA Export Aggregation'!$A:$A,$B13,'EPA Export Aggregation'!$D:$D,$A$1)*IF($A13="CH4",About!$D$58,IF($A13="N2O",About!$D$59,1))</f>
        <v>8.9989410990599997E-2</v>
      </c>
      <c r="N13">
        <f>SUMIFS('EPA Export Aggregation'!Q:Q,'EPA Export Aggregation'!$A:$A,$B13,'EPA Export Aggregation'!$D:$D,$A$1)*IF($A13="CH4",About!$D$58,IF($A13="N2O",About!$D$59,1))</f>
        <v>9.2585816023899994E-2</v>
      </c>
      <c r="O13">
        <f>SUMIFS('EPA Export Aggregation'!R:R,'EPA Export Aggregation'!$A:$A,$B13,'EPA Export Aggregation'!$D:$D,$A$1)*IF($A13="CH4",About!$D$58,IF($A13="N2O",About!$D$59,1))</f>
        <v>9.6774525592499994E-2</v>
      </c>
      <c r="P13">
        <f>SUMIFS('EPA Export Aggregation'!S:S,'EPA Export Aggregation'!$A:$A,$B13,'EPA Export Aggregation'!$D:$D,$A$1)*IF($A13="CH4",About!$D$58,IF($A13="N2O",About!$D$59,1))</f>
        <v>7.4771524132E-2</v>
      </c>
      <c r="Q13">
        <f>SUMIFS('EPA Export Aggregation'!T:T,'EPA Export Aggregation'!$A:$A,$B13,'EPA Export Aggregation'!$D:$D,$A$1)*IF($A13="CH4",About!$D$58,IF($A13="N2O",About!$D$59,1))</f>
        <v>0.1025524168572</v>
      </c>
      <c r="R13">
        <f>SUMIFS('EPA Export Aggregation'!U:U,'EPA Export Aggregation'!$A:$A,$B13,'EPA Export Aggregation'!$D:$D,$A$1)*IF($A13="CH4",About!$D$58,IF($A13="N2O",About!$D$59,1))</f>
        <v>0.1138959938993</v>
      </c>
      <c r="S13">
        <f>SUMIFS('EPA Export Aggregation'!V:V,'EPA Export Aggregation'!$A:$A,$B13,'EPA Export Aggregation'!$D:$D,$A$1)*IF($A13="CH4",About!$D$58,IF($A13="N2O",About!$D$59,1))</f>
        <v>0.1217211850259</v>
      </c>
      <c r="T13">
        <f>SUMIFS('EPA Export Aggregation'!W:W,'EPA Export Aggregation'!$A:$A,$B13,'EPA Export Aggregation'!$D:$D,$A$1)*IF($A13="CH4",About!$D$58,IF($A13="N2O",About!$D$59,1))</f>
        <v>0.11270757308730001</v>
      </c>
      <c r="U13">
        <f>SUMIFS('EPA Export Aggregation'!X:X,'EPA Export Aggregation'!$A:$A,$B13,'EPA Export Aggregation'!$D:$D,$A$1)*IF($A13="CH4",About!$D$58,IF($A13="N2O",About!$D$59,1))</f>
        <v>9.6429997821899996E-2</v>
      </c>
      <c r="V13">
        <f>SUMIFS('EPA Export Aggregation'!Y:Y,'EPA Export Aggregation'!$A:$A,$B13,'EPA Export Aggregation'!$D:$D,$A$1)*IF($A13="CH4",About!$D$58,IF($A13="N2O",About!$D$59,1))</f>
        <v>0.12500109259770001</v>
      </c>
      <c r="W13">
        <f>SUMIFS('EPA Export Aggregation'!Z:Z,'EPA Export Aggregation'!$A:$A,$B13,'EPA Export Aggregation'!$D:$D,$A$1)*IF($A13="CH4",About!$D$58,IF($A13="N2O",About!$D$59,1))</f>
        <v>0.1539107920145</v>
      </c>
      <c r="X13">
        <f>SUMIFS('EPA Export Aggregation'!AA:AA,'EPA Export Aggregation'!$A:$A,$B13,'EPA Export Aggregation'!$D:$D,$A$1)*IF($A13="CH4",About!$D$58,IF($A13="N2O",About!$D$59,1))</f>
        <v>0.14092993792030001</v>
      </c>
      <c r="Y13">
        <f>SUMIFS('EPA Export Aggregation'!AB:AB,'EPA Export Aggregation'!$A:$A,$B13,'EPA Export Aggregation'!$D:$D,$A$1)*IF($A13="CH4",About!$D$58,IF($A13="N2O",About!$D$59,1))</f>
        <v>0.12939073171250001</v>
      </c>
      <c r="Z13">
        <f>SUMIFS('EPA Export Aggregation'!AC:AC,'EPA Export Aggregation'!$A:$A,$B13,'EPA Export Aggregation'!$D:$D,$A$1)*IF($A13="CH4",About!$D$58,IF($A13="N2O",About!$D$59,1))</f>
        <v>0.1575133674966</v>
      </c>
      <c r="AA13">
        <f>SUMIFS('EPA Export Aggregation'!AD:AD,'EPA Export Aggregation'!$A:$A,$B13,'EPA Export Aggregation'!$D:$D,$A$1)*IF($A13="CH4",About!$D$58,IF($A13="N2O",About!$D$59,1))</f>
        <v>0.18136099449429999</v>
      </c>
      <c r="AB13">
        <f>SUMIFS('EPA Export Aggregation'!AE:AE,'EPA Export Aggregation'!$A:$A,$B13,'EPA Export Aggregation'!$D:$D,$A$1)*IF($A13="CH4",About!$D$58,IF($A13="N2O",About!$D$59,1))</f>
        <v>0.17460299784700001</v>
      </c>
      <c r="AC13">
        <f>SUMIFS('EPA Export Aggregation'!AF:AF,'EPA Export Aggregation'!$A:$A,$B13,'EPA Export Aggregation'!$D:$D,$A$1)*IF($A13="CH4",About!$D$58,IF($A13="N2O",About!$D$59,1))</f>
        <v>0.1548648818791</v>
      </c>
      <c r="AD13">
        <f>SUMIFS('EPA Export Aggregation'!AG:AG,'EPA Export Aggregation'!$A:$A,$B13,'EPA Export Aggregation'!$D:$D,$A$1)*IF($A13="CH4",About!$D$58,IF($A13="N2O",About!$D$59,1))</f>
        <v>0.14026780468059999</v>
      </c>
      <c r="AE13">
        <f>SUMIFS('EPA Export Aggregation'!AH:AH,'EPA Export Aggregation'!$A:$A,$B13,'EPA Export Aggregation'!$D:$D,$A$1)*IF($A13="CH4",About!$D$58,IF($A13="N2O",About!$D$59,1))</f>
        <v>0.1037823585257</v>
      </c>
      <c r="AF13">
        <f>SUMIFS('EPA Export Aggregation'!AI:AI,'EPA Export Aggregation'!$A:$A,$B13,'EPA Export Aggregation'!$D:$D,$A$1)*IF($A13="CH4",About!$D$58,IF($A13="N2O",About!$D$59,1))</f>
        <v>0.1182004063589</v>
      </c>
      <c r="AG13">
        <f>SUMIFS('EPA Export Aggregation'!AJ:AJ,'EPA Export Aggregation'!$A:$A,$B13,'EPA Export Aggregation'!$D:$D,$A$1)*IF($A13="CH4",About!$D$58,IF($A13="N2O",About!$D$59,1))</f>
        <v>0.11656215471509999</v>
      </c>
      <c r="AH13">
        <f>SUMIFS('EPA Export Aggregation'!AK:AK,'EPA Export Aggregation'!$A:$A,$B13,'EPA Export Aggregation'!$D:$D,$A$1)*IF($A13="CH4",About!$D$58,IF($A13="N2O",About!$D$59,1))</f>
        <v>0.10958037762760001</v>
      </c>
    </row>
    <row r="14" spans="1:34" x14ac:dyDescent="0.25">
      <c r="A14" s="119" t="s">
        <v>479</v>
      </c>
      <c r="B14" s="120" t="s">
        <v>1972</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4.7648723657500003E-2</v>
      </c>
      <c r="X14">
        <f>SUMIFS('EPA Export Aggregation'!AA:AA,'EPA Export Aggregation'!$A:$A,$B14,'EPA Export Aggregation'!$D:$D,$A$1)*IF($A14="CH4",About!$D$58,IF($A14="N2O",About!$D$59,1))</f>
        <v>4.57099183152E-2</v>
      </c>
      <c r="Y14">
        <f>SUMIFS('EPA Export Aggregation'!AB:AB,'EPA Export Aggregation'!$A:$A,$B14,'EPA Export Aggregation'!$D:$D,$A$1)*IF($A14="CH4",About!$D$58,IF($A14="N2O",About!$D$59,1))</f>
        <v>4.4643515917399998E-2</v>
      </c>
      <c r="Z14">
        <f>SUMIFS('EPA Export Aggregation'!AC:AC,'EPA Export Aggregation'!$A:$A,$B14,'EPA Export Aggregation'!$D:$D,$A$1)*IF($A14="CH4",About!$D$58,IF($A14="N2O",About!$D$59,1))</f>
        <v>4.1115071389400001E-2</v>
      </c>
      <c r="AA14">
        <f>SUMIFS('EPA Export Aggregation'!AD:AD,'EPA Export Aggregation'!$A:$A,$B14,'EPA Export Aggregation'!$D:$D,$A$1)*IF($A14="CH4",About!$D$58,IF($A14="N2O",About!$D$59,1))</f>
        <v>3.92891749326E-2</v>
      </c>
      <c r="AB14">
        <f>SUMIFS('EPA Export Aggregation'!AE:AE,'EPA Export Aggregation'!$A:$A,$B14,'EPA Export Aggregation'!$D:$D,$A$1)*IF($A14="CH4",About!$D$58,IF($A14="N2O",About!$D$59,1))</f>
        <v>4.3348101825100002E-2</v>
      </c>
      <c r="AC14">
        <f>SUMIFS('EPA Export Aggregation'!AF:AF,'EPA Export Aggregation'!$A:$A,$B14,'EPA Export Aggregation'!$D:$D,$A$1)*IF($A14="CH4",About!$D$58,IF($A14="N2O",About!$D$59,1))</f>
        <v>4.1661170769399999E-2</v>
      </c>
      <c r="AD14">
        <f>SUMIFS('EPA Export Aggregation'!AG:AG,'EPA Export Aggregation'!$A:$A,$B14,'EPA Export Aggregation'!$D:$D,$A$1)*IF($A14="CH4",About!$D$58,IF($A14="N2O",About!$D$59,1))</f>
        <v>4.17162993361E-2</v>
      </c>
      <c r="AE14">
        <f>SUMIFS('EPA Export Aggregation'!AH:AH,'EPA Export Aggregation'!$A:$A,$B14,'EPA Export Aggregation'!$D:$D,$A$1)*IF($A14="CH4",About!$D$58,IF($A14="N2O",About!$D$59,1))</f>
        <v>3.21774133634E-2</v>
      </c>
      <c r="AF14">
        <f>SUMIFS('EPA Export Aggregation'!AI:AI,'EPA Export Aggregation'!$A:$A,$B14,'EPA Export Aggregation'!$D:$D,$A$1)*IF($A14="CH4",About!$D$58,IF($A14="N2O",About!$D$59,1))</f>
        <v>2.29434483419E-2</v>
      </c>
      <c r="AG14">
        <f>SUMIFS('EPA Export Aggregation'!AJ:AJ,'EPA Export Aggregation'!$A:$A,$B14,'EPA Export Aggregation'!$D:$D,$A$1)*IF($A14="CH4",About!$D$58,IF($A14="N2O",About!$D$59,1))</f>
        <v>1.8696223430199999E-2</v>
      </c>
      <c r="AH14">
        <f>SUMIFS('EPA Export Aggregation'!AK:AK,'EPA Export Aggregation'!$A:$A,$B14,'EPA Export Aggregation'!$D:$D,$A$1)*IF($A14="CH4",About!$D$58,IF($A14="N2O",About!$D$59,1))</f>
        <v>1.2870417580500001E-2</v>
      </c>
    </row>
    <row r="15" spans="1:34" x14ac:dyDescent="0.25">
      <c r="A15" s="119" t="s">
        <v>479</v>
      </c>
      <c r="B15" s="120" t="s">
        <v>1973</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1974</v>
      </c>
      <c r="C16">
        <f>SUMIFS('EPA Export Aggregation'!F:F,'EPA Export Aggregation'!$A:$A,$B16,'EPA Export Aggregation'!$D:$D,$A$1)*IF($A16="CH4",About!$D$58,IF($A16="N2O",About!$D$59,1))</f>
        <v>2.4512320267700002E-2</v>
      </c>
      <c r="D16">
        <f>SUMIFS('EPA Export Aggregation'!G:G,'EPA Export Aggregation'!$A:$A,$B16,'EPA Export Aggregation'!$D:$D,$A$1)*IF($A16="CH4",About!$D$58,IF($A16="N2O",About!$D$59,1))</f>
        <v>2.4329414962300001E-2</v>
      </c>
      <c r="E16">
        <f>SUMIFS('EPA Export Aggregation'!H:H,'EPA Export Aggregation'!$A:$A,$B16,'EPA Export Aggregation'!$D:$D,$A$1)*IF($A16="CH4",About!$D$58,IF($A16="N2O",About!$D$59,1))</f>
        <v>2.41127450439E-2</v>
      </c>
      <c r="F16">
        <f>SUMIFS('EPA Export Aggregation'!I:I,'EPA Export Aggregation'!$A:$A,$B16,'EPA Export Aggregation'!$D:$D,$A$1)*IF($A16="CH4",About!$D$58,IF($A16="N2O",About!$D$59,1))</f>
        <v>2.4044790050000001E-2</v>
      </c>
      <c r="G16">
        <f>SUMIFS('EPA Export Aggregation'!J:J,'EPA Export Aggregation'!$A:$A,$B16,'EPA Export Aggregation'!$D:$D,$A$1)*IF($A16="CH4",About!$D$58,IF($A16="N2O",About!$D$59,1))</f>
        <v>2.4030428962899999E-2</v>
      </c>
      <c r="H16">
        <f>SUMIFS('EPA Export Aggregation'!K:K,'EPA Export Aggregation'!$A:$A,$B16,'EPA Export Aggregation'!$D:$D,$A$1)*IF($A16="CH4",About!$D$58,IF($A16="N2O",About!$D$59,1))</f>
        <v>2.3933687813199999E-2</v>
      </c>
      <c r="I16">
        <f>SUMIFS('EPA Export Aggregation'!L:L,'EPA Export Aggregation'!$A:$A,$B16,'EPA Export Aggregation'!$D:$D,$A$1)*IF($A16="CH4",About!$D$58,IF($A16="N2O",About!$D$59,1))</f>
        <v>2.3902419308100002E-2</v>
      </c>
      <c r="J16">
        <f>SUMIFS('EPA Export Aggregation'!M:M,'EPA Export Aggregation'!$A:$A,$B16,'EPA Export Aggregation'!$D:$D,$A$1)*IF($A16="CH4",About!$D$58,IF($A16="N2O",About!$D$59,1))</f>
        <v>2.3709904333899998E-2</v>
      </c>
      <c r="K16">
        <f>SUMIFS('EPA Export Aggregation'!N:N,'EPA Export Aggregation'!$A:$A,$B16,'EPA Export Aggregation'!$D:$D,$A$1)*IF($A16="CH4",About!$D$58,IF($A16="N2O",About!$D$59,1))</f>
        <v>2.349149616E-2</v>
      </c>
      <c r="L16">
        <f>SUMIFS('EPA Export Aggregation'!O:O,'EPA Export Aggregation'!$A:$A,$B16,'EPA Export Aggregation'!$D:$D,$A$1)*IF($A16="CH4",About!$D$58,IF($A16="N2O",About!$D$59,1))</f>
        <v>2.3298527478899999E-2</v>
      </c>
      <c r="M16">
        <f>SUMIFS('EPA Export Aggregation'!P:P,'EPA Export Aggregation'!$A:$A,$B16,'EPA Export Aggregation'!$D:$D,$A$1)*IF($A16="CH4",About!$D$58,IF($A16="N2O",About!$D$59,1))</f>
        <v>2.30789860155E-2</v>
      </c>
      <c r="N16">
        <f>SUMIFS('EPA Export Aggregation'!Q:Q,'EPA Export Aggregation'!$A:$A,$B16,'EPA Export Aggregation'!$D:$D,$A$1)*IF($A16="CH4",About!$D$58,IF($A16="N2O",About!$D$59,1))</f>
        <v>1.3835862029400001E-2</v>
      </c>
      <c r="O16">
        <f>SUMIFS('EPA Export Aggregation'!R:R,'EPA Export Aggregation'!$A:$A,$B16,'EPA Export Aggregation'!$D:$D,$A$1)*IF($A16="CH4",About!$D$58,IF($A16="N2O",About!$D$59,1))</f>
        <v>1.6137838451099999E-2</v>
      </c>
      <c r="P16">
        <f>SUMIFS('EPA Export Aggregation'!S:S,'EPA Export Aggregation'!$A:$A,$B16,'EPA Export Aggregation'!$D:$D,$A$1)*IF($A16="CH4",About!$D$58,IF($A16="N2O",About!$D$59,1))</f>
        <v>2.0962972170899999E-2</v>
      </c>
      <c r="Q16">
        <f>SUMIFS('EPA Export Aggregation'!T:T,'EPA Export Aggregation'!$A:$A,$B16,'EPA Export Aggregation'!$D:$D,$A$1)*IF($A16="CH4",About!$D$58,IF($A16="N2O",About!$D$59,1))</f>
        <v>1.93010842415E-2</v>
      </c>
      <c r="R16">
        <f>SUMIFS('EPA Export Aggregation'!U:U,'EPA Export Aggregation'!$A:$A,$B16,'EPA Export Aggregation'!$D:$D,$A$1)*IF($A16="CH4",About!$D$58,IF($A16="N2O",About!$D$59,1))</f>
        <v>2.0992234322300001E-2</v>
      </c>
      <c r="S16">
        <f>SUMIFS('EPA Export Aggregation'!V:V,'EPA Export Aggregation'!$A:$A,$B16,'EPA Export Aggregation'!$D:$D,$A$1)*IF($A16="CH4",About!$D$58,IF($A16="N2O",About!$D$59,1))</f>
        <v>2.50007378312E-2</v>
      </c>
      <c r="T16">
        <f>SUMIFS('EPA Export Aggregation'!W:W,'EPA Export Aggregation'!$A:$A,$B16,'EPA Export Aggregation'!$D:$D,$A$1)*IF($A16="CH4",About!$D$58,IF($A16="N2O",About!$D$59,1))</f>
        <v>2.75332267075E-2</v>
      </c>
      <c r="U16">
        <f>SUMIFS('EPA Export Aggregation'!X:X,'EPA Export Aggregation'!$A:$A,$B16,'EPA Export Aggregation'!$D:$D,$A$1)*IF($A16="CH4",About!$D$58,IF($A16="N2O",About!$D$59,1))</f>
        <v>2.6385057137300001E-2</v>
      </c>
      <c r="V16">
        <f>SUMIFS('EPA Export Aggregation'!Y:Y,'EPA Export Aggregation'!$A:$A,$B16,'EPA Export Aggregation'!$D:$D,$A$1)*IF($A16="CH4",About!$D$58,IF($A16="N2O",About!$D$59,1))</f>
        <v>2.5929821941900001E-2</v>
      </c>
      <c r="W16">
        <f>SUMIFS('EPA Export Aggregation'!Z:Z,'EPA Export Aggregation'!$A:$A,$B16,'EPA Export Aggregation'!$D:$D,$A$1)*IF($A16="CH4",About!$D$58,IF($A16="N2O",About!$D$59,1))</f>
        <v>6.4162911602300005E-2</v>
      </c>
      <c r="X16">
        <f>SUMIFS('EPA Export Aggregation'!AA:AA,'EPA Export Aggregation'!$A:$A,$B16,'EPA Export Aggregation'!$D:$D,$A$1)*IF($A16="CH4",About!$D$58,IF($A16="N2O",About!$D$59,1))</f>
        <v>5.91949519459E-2</v>
      </c>
      <c r="Y16">
        <f>SUMIFS('EPA Export Aggregation'!AB:AB,'EPA Export Aggregation'!$A:$A,$B16,'EPA Export Aggregation'!$D:$D,$A$1)*IF($A16="CH4",About!$D$58,IF($A16="N2O",About!$D$59,1))</f>
        <v>5.8183419817200002E-2</v>
      </c>
      <c r="Z16">
        <f>SUMIFS('EPA Export Aggregation'!AC:AC,'EPA Export Aggregation'!$A:$A,$B16,'EPA Export Aggregation'!$D:$D,$A$1)*IF($A16="CH4",About!$D$58,IF($A16="N2O",About!$D$59,1))</f>
        <v>6.0529787183900001E-2</v>
      </c>
      <c r="AA16">
        <f>SUMIFS('EPA Export Aggregation'!AD:AD,'EPA Export Aggregation'!$A:$A,$B16,'EPA Export Aggregation'!$D:$D,$A$1)*IF($A16="CH4",About!$D$58,IF($A16="N2O",About!$D$59,1))</f>
        <v>6.4452217054300001E-2</v>
      </c>
      <c r="AB16">
        <f>SUMIFS('EPA Export Aggregation'!AE:AE,'EPA Export Aggregation'!$A:$A,$B16,'EPA Export Aggregation'!$D:$D,$A$1)*IF($A16="CH4",About!$D$58,IF($A16="N2O",About!$D$59,1))</f>
        <v>7.1027651795399993E-2</v>
      </c>
      <c r="AC16">
        <f>SUMIFS('EPA Export Aggregation'!AF:AF,'EPA Export Aggregation'!$A:$A,$B16,'EPA Export Aggregation'!$D:$D,$A$1)*IF($A16="CH4",About!$D$58,IF($A16="N2O",About!$D$59,1))</f>
        <v>6.6455522598900002E-2</v>
      </c>
      <c r="AD16">
        <f>SUMIFS('EPA Export Aggregation'!AG:AG,'EPA Export Aggregation'!$A:$A,$B16,'EPA Export Aggregation'!$D:$D,$A$1)*IF($A16="CH4",About!$D$58,IF($A16="N2O",About!$D$59,1))</f>
        <v>6.5096706616899994E-2</v>
      </c>
      <c r="AE16">
        <f>SUMIFS('EPA Export Aggregation'!AH:AH,'EPA Export Aggregation'!$A:$A,$B16,'EPA Export Aggregation'!$D:$D,$A$1)*IF($A16="CH4",About!$D$58,IF($A16="N2O",About!$D$59,1))</f>
        <v>5.83042046291E-2</v>
      </c>
      <c r="AF16">
        <f>SUMIFS('EPA Export Aggregation'!AI:AI,'EPA Export Aggregation'!$A:$A,$B16,'EPA Export Aggregation'!$D:$D,$A$1)*IF($A16="CH4",About!$D$58,IF($A16="N2O",About!$D$59,1))</f>
        <v>6.8351696469399995E-2</v>
      </c>
      <c r="AG16">
        <f>SUMIFS('EPA Export Aggregation'!AJ:AJ,'EPA Export Aggregation'!$A:$A,$B16,'EPA Export Aggregation'!$D:$D,$A$1)*IF($A16="CH4",About!$D$58,IF($A16="N2O",About!$D$59,1))</f>
        <v>6.8972164507900002E-2</v>
      </c>
      <c r="AH16">
        <f>SUMIFS('EPA Export Aggregation'!AK:AK,'EPA Export Aggregation'!$A:$A,$B16,'EPA Export Aggregation'!$D:$D,$A$1)*IF($A16="CH4",About!$D$58,IF($A16="N2O",About!$D$59,1))</f>
        <v>6.8768792092500003E-2</v>
      </c>
    </row>
    <row r="17" spans="1:34" x14ac:dyDescent="0.25">
      <c r="A17" s="119" t="s">
        <v>479</v>
      </c>
      <c r="B17" s="120" t="s">
        <v>1975</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0.22909568244590001</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3.28557716374E-2</v>
      </c>
      <c r="Q17">
        <f>SUMIFS('EPA Export Aggregation'!T:T,'EPA Export Aggregation'!$A:$A,$B17,'EPA Export Aggregation'!$D:$D,$A$1)*IF($A17="CH4",About!$D$58,IF($A17="N2O",About!$D$59,1))</f>
        <v>7.4294189957900006E-2</v>
      </c>
      <c r="R17">
        <f>SUMIFS('EPA Export Aggregation'!U:U,'EPA Export Aggregation'!$A:$A,$B17,'EPA Export Aggregation'!$D:$D,$A$1)*IF($A17="CH4",About!$D$58,IF($A17="N2O",About!$D$59,1))</f>
        <v>8.9808564629500001E-2</v>
      </c>
      <c r="S17">
        <f>SUMIFS('EPA Export Aggregation'!V:V,'EPA Export Aggregation'!$A:$A,$B17,'EPA Export Aggregation'!$D:$D,$A$1)*IF($A17="CH4",About!$D$58,IF($A17="N2O",About!$D$59,1))</f>
        <v>9.96533208133E-2</v>
      </c>
      <c r="T17">
        <f>SUMIFS('EPA Export Aggregation'!W:W,'EPA Export Aggregation'!$A:$A,$B17,'EPA Export Aggregation'!$D:$D,$A$1)*IF($A17="CH4",About!$D$58,IF($A17="N2O",About!$D$59,1))</f>
        <v>9.8268022421300005E-2</v>
      </c>
      <c r="U17">
        <f>SUMIFS('EPA Export Aggregation'!X:X,'EPA Export Aggregation'!$A:$A,$B17,'EPA Export Aggregation'!$D:$D,$A$1)*IF($A17="CH4",About!$D$58,IF($A17="N2O",About!$D$59,1))</f>
        <v>9.5053746080500004E-2</v>
      </c>
      <c r="V17">
        <f>SUMIFS('EPA Export Aggregation'!Y:Y,'EPA Export Aggregation'!$A:$A,$B17,'EPA Export Aggregation'!$D:$D,$A$1)*IF($A17="CH4",About!$D$58,IF($A17="N2O",About!$D$59,1))</f>
        <v>2.1734252936600001E-2</v>
      </c>
      <c r="W17">
        <f>SUMIFS('EPA Export Aggregation'!Z:Z,'EPA Export Aggregation'!$A:$A,$B17,'EPA Export Aggregation'!$D:$D,$A$1)*IF($A17="CH4",About!$D$58,IF($A17="N2O",About!$D$59,1))</f>
        <v>2.0241889460900001E-2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1976</v>
      </c>
      <c r="C18" s="121">
        <f>SUMIFS('EPA Export Aggregation'!F:F,'EPA Export Aggregation'!$A:$A,$B18,'EPA Export Aggregation'!$D:$D,$A$1)*IF($A18="CH4",About!$D$58,IF($A18="N2O",About!$D$59,1))</f>
        <v>0</v>
      </c>
      <c r="D18" s="121">
        <f>SUMIFS('EPA Export Aggregation'!G:G,'EPA Export Aggregation'!$A:$A,$B18,'EPA Export Aggregation'!$D:$D,$A$1)*IF($A18="CH4",About!$D$58,IF($A18="N2O",About!$D$59,1))</f>
        <v>8.5365411649499998E-2</v>
      </c>
      <c r="E18" s="121">
        <f>SUMIFS('EPA Export Aggregation'!H:H,'EPA Export Aggregation'!$A:$A,$B18,'EPA Export Aggregation'!$D:$D,$A$1)*IF($A18="CH4",About!$D$58,IF($A18="N2O",About!$D$59,1))</f>
        <v>9.3020105820099994E-2</v>
      </c>
      <c r="F18" s="121">
        <f>SUMIFS('EPA Export Aggregation'!I:I,'EPA Export Aggregation'!$A:$A,$B18,'EPA Export Aggregation'!$D:$D,$A$1)*IF($A18="CH4",About!$D$58,IF($A18="N2O",About!$D$59,1))</f>
        <v>0.1150472064266</v>
      </c>
      <c r="G18" s="121">
        <f>SUMIFS('EPA Export Aggregation'!J:J,'EPA Export Aggregation'!$A:$A,$B18,'EPA Export Aggregation'!$D:$D,$A$1)*IF($A18="CH4",About!$D$58,IF($A18="N2O",About!$D$59,1))</f>
        <v>0.12397328278729999</v>
      </c>
      <c r="H18" s="121">
        <f>SUMIFS('EPA Export Aggregation'!K:K,'EPA Export Aggregation'!$A:$A,$B18,'EPA Export Aggregation'!$D:$D,$A$1)*IF($A18="CH4",About!$D$58,IF($A18="N2O",About!$D$59,1))</f>
        <v>0.12397328278729999</v>
      </c>
      <c r="I18" s="121">
        <f>SUMIFS('EPA Export Aggregation'!L:L,'EPA Export Aggregation'!$A:$A,$B18,'EPA Export Aggregation'!$D:$D,$A$1)*IF($A18="CH4",About!$D$58,IF($A18="N2O",About!$D$59,1))</f>
        <v>0.1195275209869</v>
      </c>
      <c r="J18" s="121">
        <f>SUMIFS('EPA Export Aggregation'!M:M,'EPA Export Aggregation'!$A:$A,$B18,'EPA Export Aggregation'!$D:$D,$A$1)*IF($A18="CH4",About!$D$58,IF($A18="N2O",About!$D$59,1))</f>
        <v>0.1324533767146</v>
      </c>
      <c r="K18" s="121">
        <f>SUMIFS('EPA Export Aggregation'!N:N,'EPA Export Aggregation'!$A:$A,$B18,'EPA Export Aggregation'!$D:$D,$A$1)*IF($A18="CH4",About!$D$58,IF($A18="N2O",About!$D$59,1))</f>
        <v>0.1347367697595</v>
      </c>
      <c r="L18" s="121">
        <f>SUMIFS('EPA Export Aggregation'!O:O,'EPA Export Aggregation'!$A:$A,$B18,'EPA Export Aggregation'!$D:$D,$A$1)*IF($A18="CH4",About!$D$58,IF($A18="N2O",About!$D$59,1))</f>
        <v>0.14246657071730001</v>
      </c>
      <c r="M18" s="121">
        <f>SUMIFS('EPA Export Aggregation'!P:P,'EPA Export Aggregation'!$A:$A,$B18,'EPA Export Aggregation'!$D:$D,$A$1)*IF($A18="CH4",About!$D$58,IF($A18="N2O",About!$D$59,1))</f>
        <v>0.14273285078039999</v>
      </c>
      <c r="N18" s="121">
        <f>SUMIFS('EPA Export Aggregation'!Q:Q,'EPA Export Aggregation'!$A:$A,$B18,'EPA Export Aggregation'!$D:$D,$A$1)*IF($A18="CH4",About!$D$58,IF($A18="N2O",About!$D$59,1))</f>
        <v>0.15700710696449999</v>
      </c>
      <c r="O18" s="121">
        <f>SUMIFS('EPA Export Aggregation'!R:R,'EPA Export Aggregation'!$A:$A,$B18,'EPA Export Aggregation'!$D:$D,$A$1)*IF($A18="CH4",About!$D$58,IF($A18="N2O",About!$D$59,1))</f>
        <v>0.16879252784480001</v>
      </c>
      <c r="P18" s="121">
        <f>SUMIFS('EPA Export Aggregation'!S:S,'EPA Export Aggregation'!$A:$A,$B18,'EPA Export Aggregation'!$D:$D,$A$1)*IF($A18="CH4",About!$D$58,IF($A18="N2O",About!$D$59,1))</f>
        <v>0.1533564786113</v>
      </c>
      <c r="Q18" s="121">
        <f>SUMIFS('EPA Export Aggregation'!T:T,'EPA Export Aggregation'!$A:$A,$B18,'EPA Export Aggregation'!$D:$D,$A$1)*IF($A18="CH4",About!$D$58,IF($A18="N2O",About!$D$59,1))</f>
        <v>0.18296643445220001</v>
      </c>
      <c r="R18" s="121">
        <f>SUMIFS('EPA Export Aggregation'!U:U,'EPA Export Aggregation'!$A:$A,$B18,'EPA Export Aggregation'!$D:$D,$A$1)*IF($A18="CH4",About!$D$58,IF($A18="N2O",About!$D$59,1))</f>
        <v>0.1725847811448</v>
      </c>
      <c r="S18" s="121">
        <f>SUMIFS('EPA Export Aggregation'!V:V,'EPA Export Aggregation'!$A:$A,$B18,'EPA Export Aggregation'!$D:$D,$A$1)*IF($A18="CH4",About!$D$58,IF($A18="N2O",About!$D$59,1))</f>
        <v>0.1649395692308</v>
      </c>
      <c r="T18" s="121">
        <f>SUMIFS('EPA Export Aggregation'!W:W,'EPA Export Aggregation'!$A:$A,$B18,'EPA Export Aggregation'!$D:$D,$A$1)*IF($A18="CH4",About!$D$58,IF($A18="N2O",About!$D$59,1))</f>
        <v>0.17336713846150001</v>
      </c>
      <c r="U18" s="121">
        <f>SUMIFS('EPA Export Aggregation'!X:X,'EPA Export Aggregation'!$A:$A,$B18,'EPA Export Aggregation'!$D:$D,$A$1)*IF($A18="CH4",About!$D$58,IF($A18="N2O",About!$D$59,1))</f>
        <v>0.16253169230770001</v>
      </c>
      <c r="V18" s="121">
        <f>SUMIFS('EPA Export Aggregation'!Y:Y,'EPA Export Aggregation'!$A:$A,$B18,'EPA Export Aggregation'!$D:$D,$A$1)*IF($A18="CH4",About!$D$58,IF($A18="N2O",About!$D$59,1))</f>
        <v>0.1642574744027</v>
      </c>
      <c r="W18" s="121">
        <f>SUMIFS('EPA Export Aggregation'!Z:Z,'EPA Export Aggregation'!$A:$A,$B18,'EPA Export Aggregation'!$D:$D,$A$1)*IF($A18="CH4",About!$D$58,IF($A18="N2O",About!$D$59,1))</f>
        <v>0.21780289585830001</v>
      </c>
      <c r="X18" s="121">
        <f>SUMIFS('EPA Export Aggregation'!AA:AA,'EPA Export Aggregation'!$A:$A,$B18,'EPA Export Aggregation'!$D:$D,$A$1)*IF($A18="CH4",About!$D$58,IF($A18="N2O",About!$D$59,1))</f>
        <v>0.2109617776638</v>
      </c>
      <c r="Y18" s="121">
        <f>SUMIFS('EPA Export Aggregation'!AB:AB,'EPA Export Aggregation'!$A:$A,$B18,'EPA Export Aggregation'!$D:$D,$A$1)*IF($A18="CH4",About!$D$58,IF($A18="N2O",About!$D$59,1))</f>
        <v>0.22024893076800001</v>
      </c>
      <c r="Z18" s="121">
        <f>SUMIFS('EPA Export Aggregation'!AC:AC,'EPA Export Aggregation'!$A:$A,$B18,'EPA Export Aggregation'!$D:$D,$A$1)*IF($A18="CH4",About!$D$58,IF($A18="N2O",About!$D$59,1))</f>
        <v>0.21579658617780001</v>
      </c>
      <c r="AA18" s="121">
        <f>SUMIFS('EPA Export Aggregation'!AD:AD,'EPA Export Aggregation'!$A:$A,$B18,'EPA Export Aggregation'!$D:$D,$A$1)*IF($A18="CH4",About!$D$58,IF($A18="N2O",About!$D$59,1))</f>
        <v>0.19355421734639999</v>
      </c>
      <c r="AB18" s="121">
        <f>SUMIFS('EPA Export Aggregation'!AE:AE,'EPA Export Aggregation'!$A:$A,$B18,'EPA Export Aggregation'!$D:$D,$A$1)*IF($A18="CH4",About!$D$58,IF($A18="N2O",About!$D$59,1))</f>
        <v>0.1958589835258</v>
      </c>
      <c r="AC18" s="121">
        <f>SUMIFS('EPA Export Aggregation'!AF:AF,'EPA Export Aggregation'!$A:$A,$B18,'EPA Export Aggregation'!$D:$D,$A$1)*IF($A18="CH4",About!$D$58,IF($A18="N2O",About!$D$59,1))</f>
        <v>0.1923019487349</v>
      </c>
      <c r="AD18" s="121">
        <f>SUMIFS('EPA Export Aggregation'!AG:AG,'EPA Export Aggregation'!$A:$A,$B18,'EPA Export Aggregation'!$D:$D,$A$1)*IF($A18="CH4",About!$D$58,IF($A18="N2O",About!$D$59,1))</f>
        <v>0.20229330242349999</v>
      </c>
      <c r="AE18" s="121">
        <f>SUMIFS('EPA Export Aggregation'!AH:AH,'EPA Export Aggregation'!$A:$A,$B18,'EPA Export Aggregation'!$D:$D,$A$1)*IF($A18="CH4",About!$D$58,IF($A18="N2O",About!$D$59,1))</f>
        <v>0.20920314863389999</v>
      </c>
      <c r="AF18" s="121">
        <f>SUMIFS('EPA Export Aggregation'!AI:AI,'EPA Export Aggregation'!$A:$A,$B18,'EPA Export Aggregation'!$D:$D,$A$1)*IF($A18="CH4",About!$D$58,IF($A18="N2O",About!$D$59,1))</f>
        <v>0.22786333958009999</v>
      </c>
      <c r="AG18" s="121">
        <f>SUMIFS('EPA Export Aggregation'!AJ:AJ,'EPA Export Aggregation'!$A:$A,$B18,'EPA Export Aggregation'!$D:$D,$A$1)*IF($A18="CH4",About!$D$58,IF($A18="N2O",About!$D$59,1))</f>
        <v>0.16516478399260001</v>
      </c>
      <c r="AH18" s="121">
        <f>SUMIFS('EPA Export Aggregation'!AK:AK,'EPA Export Aggregation'!$A:$A,$B18,'EPA Export Aggregation'!$D:$D,$A$1)*IF($A18="CH4",About!$D$58,IF($A18="N2O",About!$D$59,1))</f>
        <v>0.19457910776189999</v>
      </c>
    </row>
    <row r="19" spans="1:34" x14ac:dyDescent="0.25">
      <c r="A19" s="119" t="s">
        <v>479</v>
      </c>
      <c r="B19" s="120" t="s">
        <v>1977</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1978</v>
      </c>
      <c r="C20">
        <f>SUMIFS('EPA Export Aggregation'!F:F,'EPA Export Aggregation'!$A:$A,$B20,'EPA Export Aggregation'!$D:$D,$A$1)*IF($A20="CH4",About!$D$58,IF($A20="N2O",About!$D$59,1))</f>
        <v>0.252992220283</v>
      </c>
      <c r="D20">
        <f>SUMIFS('EPA Export Aggregation'!G:G,'EPA Export Aggregation'!$A:$A,$B20,'EPA Export Aggregation'!$D:$D,$A$1)*IF($A20="CH4",About!$D$58,IF($A20="N2O",About!$D$59,1))</f>
        <v>0.23004963414509999</v>
      </c>
      <c r="E20">
        <f>SUMIFS('EPA Export Aggregation'!H:H,'EPA Export Aggregation'!$A:$A,$B20,'EPA Export Aggregation'!$D:$D,$A$1)*IF($A20="CH4",About!$D$58,IF($A20="N2O",About!$D$59,1))</f>
        <v>0.23476056778730001</v>
      </c>
      <c r="F20">
        <f>SUMIFS('EPA Export Aggregation'!I:I,'EPA Export Aggregation'!$A:$A,$B20,'EPA Export Aggregation'!$D:$D,$A$1)*IF($A20="CH4",About!$D$58,IF($A20="N2O",About!$D$59,1))</f>
        <v>0.22635758455589999</v>
      </c>
      <c r="G20">
        <f>SUMIFS('EPA Export Aggregation'!J:J,'EPA Export Aggregation'!$A:$A,$B20,'EPA Export Aggregation'!$D:$D,$A$1)*IF($A20="CH4",About!$D$58,IF($A20="N2O",About!$D$59,1))</f>
        <v>0.22805701523239999</v>
      </c>
      <c r="H20">
        <f>SUMIFS('EPA Export Aggregation'!K:K,'EPA Export Aggregation'!$A:$A,$B20,'EPA Export Aggregation'!$D:$D,$A$1)*IF($A20="CH4",About!$D$58,IF($A20="N2O",About!$D$59,1))</f>
        <v>0.23779464227819999</v>
      </c>
      <c r="I20">
        <f>SUMIFS('EPA Export Aggregation'!L:L,'EPA Export Aggregation'!$A:$A,$B20,'EPA Export Aggregation'!$D:$D,$A$1)*IF($A20="CH4",About!$D$58,IF($A20="N2O",About!$D$59,1))</f>
        <v>0.23480033612660001</v>
      </c>
      <c r="J20">
        <f>SUMIFS('EPA Export Aggregation'!M:M,'EPA Export Aggregation'!$A:$A,$B20,'EPA Export Aggregation'!$D:$D,$A$1)*IF($A20="CH4",About!$D$58,IF($A20="N2O",About!$D$59,1))</f>
        <v>0.2394252883245</v>
      </c>
      <c r="K20">
        <f>SUMIFS('EPA Export Aggregation'!N:N,'EPA Export Aggregation'!$A:$A,$B20,'EPA Export Aggregation'!$D:$D,$A$1)*IF($A20="CH4",About!$D$58,IF($A20="N2O",About!$D$59,1))</f>
        <v>0.30207436842899998</v>
      </c>
      <c r="L20">
        <f>SUMIFS('EPA Export Aggregation'!O:O,'EPA Export Aggregation'!$A:$A,$B20,'EPA Export Aggregation'!$D:$D,$A$1)*IF($A20="CH4",About!$D$58,IF($A20="N2O",About!$D$59,1))</f>
        <v>0.37288876810159999</v>
      </c>
      <c r="M20">
        <f>SUMIFS('EPA Export Aggregation'!P:P,'EPA Export Aggregation'!$A:$A,$B20,'EPA Export Aggregation'!$D:$D,$A$1)*IF($A20="CH4",About!$D$58,IF($A20="N2O",About!$D$59,1))</f>
        <v>0.53639635414380005</v>
      </c>
      <c r="N20">
        <f>SUMIFS('EPA Export Aggregation'!Q:Q,'EPA Export Aggregation'!$A:$A,$B20,'EPA Export Aggregation'!$D:$D,$A$1)*IF($A20="CH4",About!$D$58,IF($A20="N2O",About!$D$59,1))</f>
        <v>0.76603640016520003</v>
      </c>
      <c r="O20">
        <f>SUMIFS('EPA Export Aggregation'!R:R,'EPA Export Aggregation'!$A:$A,$B20,'EPA Export Aggregation'!$D:$D,$A$1)*IF($A20="CH4",About!$D$58,IF($A20="N2O",About!$D$59,1))</f>
        <v>1.0076375518616001</v>
      </c>
      <c r="P20">
        <f>SUMIFS('EPA Export Aggregation'!S:S,'EPA Export Aggregation'!$A:$A,$B20,'EPA Export Aggregation'!$D:$D,$A$1)*IF($A20="CH4",About!$D$58,IF($A20="N2O",About!$D$59,1))</f>
        <v>0.76732757716879996</v>
      </c>
      <c r="Q20">
        <f>SUMIFS('EPA Export Aggregation'!T:T,'EPA Export Aggregation'!$A:$A,$B20,'EPA Export Aggregation'!$D:$D,$A$1)*IF($A20="CH4",About!$D$58,IF($A20="N2O",About!$D$59,1))</f>
        <v>0.48372630847480003</v>
      </c>
      <c r="R20">
        <f>SUMIFS('EPA Export Aggregation'!U:U,'EPA Export Aggregation'!$A:$A,$B20,'EPA Export Aggregation'!$D:$D,$A$1)*IF($A20="CH4",About!$D$58,IF($A20="N2O",About!$D$59,1))</f>
        <v>0.27297912027740001</v>
      </c>
      <c r="S20">
        <f>SUMIFS('EPA Export Aggregation'!V:V,'EPA Export Aggregation'!$A:$A,$B20,'EPA Export Aggregation'!$D:$D,$A$1)*IF($A20="CH4",About!$D$58,IF($A20="N2O",About!$D$59,1))</f>
        <v>0.1340320486454</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3.73665476224E-2</v>
      </c>
      <c r="X20">
        <f>SUMIFS('EPA Export Aggregation'!AA:AA,'EPA Export Aggregation'!$A:$A,$B20,'EPA Export Aggregation'!$D:$D,$A$1)*IF($A20="CH4",About!$D$58,IF($A20="N2O",About!$D$59,1))</f>
        <v>3.5341636003399998E-2</v>
      </c>
      <c r="Y20">
        <f>SUMIFS('EPA Export Aggregation'!AB:AB,'EPA Export Aggregation'!$A:$A,$B20,'EPA Export Aggregation'!$D:$D,$A$1)*IF($A20="CH4",About!$D$58,IF($A20="N2O",About!$D$59,1))</f>
        <v>3.2970166616499999E-2</v>
      </c>
      <c r="Z20">
        <f>SUMIFS('EPA Export Aggregation'!AC:AC,'EPA Export Aggregation'!$A:$A,$B20,'EPA Export Aggregation'!$D:$D,$A$1)*IF($A20="CH4",About!$D$58,IF($A20="N2O",About!$D$59,1))</f>
        <v>3.8768294909099998E-2</v>
      </c>
      <c r="AA20">
        <f>SUMIFS('EPA Export Aggregation'!AD:AD,'EPA Export Aggregation'!$A:$A,$B20,'EPA Export Aggregation'!$D:$D,$A$1)*IF($A20="CH4",About!$D$58,IF($A20="N2O",About!$D$59,1))</f>
        <v>2.3811910726500001E-2</v>
      </c>
      <c r="AB20">
        <f>SUMIFS('EPA Export Aggregation'!AE:AE,'EPA Export Aggregation'!$A:$A,$B20,'EPA Export Aggregation'!$D:$D,$A$1)*IF($A20="CH4",About!$D$58,IF($A20="N2O",About!$D$59,1))</f>
        <v>3.28470615795E-2</v>
      </c>
      <c r="AC20">
        <f>SUMIFS('EPA Export Aggregation'!AF:AF,'EPA Export Aggregation'!$A:$A,$B20,'EPA Export Aggregation'!$D:$D,$A$1)*IF($A20="CH4",About!$D$58,IF($A20="N2O",About!$D$59,1))</f>
        <v>2.6463500283599999E-2</v>
      </c>
      <c r="AD20">
        <f>SUMIFS('EPA Export Aggregation'!AG:AG,'EPA Export Aggregation'!$A:$A,$B20,'EPA Export Aggregation'!$D:$D,$A$1)*IF($A20="CH4",About!$D$58,IF($A20="N2O",About!$D$59,1))</f>
        <v>2.9879753911799999E-2</v>
      </c>
      <c r="AE20">
        <f>SUMIFS('EPA Export Aggregation'!AH:AH,'EPA Export Aggregation'!$A:$A,$B20,'EPA Export Aggregation'!$D:$D,$A$1)*IF($A20="CH4",About!$D$58,IF($A20="N2O",About!$D$59,1))</f>
        <v>3.3835159365399999E-2</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1979</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1980</v>
      </c>
      <c r="C22">
        <f>SUMIFS('EPA Export Aggregation'!F:F,'EPA Export Aggregation'!$A:$A,$B22,'EPA Export Aggregation'!$D:$D,$A$1)*IF($A22="CH4",About!$D$58,IF($A22="N2O",About!$D$59,1))</f>
        <v>5.7901584386803</v>
      </c>
      <c r="D22">
        <f>SUMIFS('EPA Export Aggregation'!G:G,'EPA Export Aggregation'!$A:$A,$B22,'EPA Export Aggregation'!$D:$D,$A$1)*IF($A22="CH4",About!$D$58,IF($A22="N2O",About!$D$59,1))</f>
        <v>5.9237092893075003</v>
      </c>
      <c r="E22">
        <f>SUMIFS('EPA Export Aggregation'!H:H,'EPA Export Aggregation'!$A:$A,$B22,'EPA Export Aggregation'!$D:$D,$A$1)*IF($A22="CH4",About!$D$58,IF($A22="N2O",About!$D$59,1))</f>
        <v>6.1021402623865004</v>
      </c>
      <c r="F22">
        <f>SUMIFS('EPA Export Aggregation'!I:I,'EPA Export Aggregation'!$A:$A,$B22,'EPA Export Aggregation'!$D:$D,$A$1)*IF($A22="CH4",About!$D$58,IF($A22="N2O",About!$D$59,1))</f>
        <v>5.7469610110391001</v>
      </c>
      <c r="G22">
        <f>SUMIFS('EPA Export Aggregation'!J:J,'EPA Export Aggregation'!$A:$A,$B22,'EPA Export Aggregation'!$D:$D,$A$1)*IF($A22="CH4",About!$D$58,IF($A22="N2O",About!$D$59,1))</f>
        <v>6.2306249736646997</v>
      </c>
      <c r="H22">
        <f>SUMIFS('EPA Export Aggregation'!K:K,'EPA Export Aggregation'!$A:$A,$B22,'EPA Export Aggregation'!$D:$D,$A$1)*IF($A22="CH4",About!$D$58,IF($A22="N2O",About!$D$59,1))</f>
        <v>5.7834526001482001</v>
      </c>
      <c r="I22">
        <f>SUMIFS('EPA Export Aggregation'!L:L,'EPA Export Aggregation'!$A:$A,$B22,'EPA Export Aggregation'!$D:$D,$A$1)*IF($A22="CH4",About!$D$58,IF($A22="N2O",About!$D$59,1))</f>
        <v>5.8400158033445999</v>
      </c>
      <c r="J22">
        <f>SUMIFS('EPA Export Aggregation'!M:M,'EPA Export Aggregation'!$A:$A,$B22,'EPA Export Aggregation'!$D:$D,$A$1)*IF($A22="CH4",About!$D$58,IF($A22="N2O",About!$D$59,1))</f>
        <v>5.6804251422689997</v>
      </c>
      <c r="K22">
        <f>SUMIFS('EPA Export Aggregation'!N:N,'EPA Export Aggregation'!$A:$A,$B22,'EPA Export Aggregation'!$D:$D,$A$1)*IF($A22="CH4",About!$D$58,IF($A22="N2O",About!$D$59,1))</f>
        <v>5.6745860380332998</v>
      </c>
      <c r="L22">
        <f>SUMIFS('EPA Export Aggregation'!O:O,'EPA Export Aggregation'!$A:$A,$B22,'EPA Export Aggregation'!$D:$D,$A$1)*IF($A22="CH4",About!$D$58,IF($A22="N2O",About!$D$59,1))</f>
        <v>5.0734725392752997</v>
      </c>
      <c r="M22">
        <f>SUMIFS('EPA Export Aggregation'!P:P,'EPA Export Aggregation'!$A:$A,$B22,'EPA Export Aggregation'!$D:$D,$A$1)*IF($A22="CH4",About!$D$58,IF($A22="N2O",About!$D$59,1))</f>
        <v>4.5119436059079003</v>
      </c>
      <c r="N22">
        <f>SUMIFS('EPA Export Aggregation'!Q:Q,'EPA Export Aggregation'!$A:$A,$B22,'EPA Export Aggregation'!$D:$D,$A$1)*IF($A22="CH4",About!$D$58,IF($A22="N2O",About!$D$59,1))</f>
        <v>3.4790530918722</v>
      </c>
      <c r="O22">
        <f>SUMIFS('EPA Export Aggregation'!R:R,'EPA Export Aggregation'!$A:$A,$B22,'EPA Export Aggregation'!$D:$D,$A$1)*IF($A22="CH4",About!$D$58,IF($A22="N2O",About!$D$59,1))</f>
        <v>3.8189664115906998</v>
      </c>
      <c r="P22">
        <f>SUMIFS('EPA Export Aggregation'!S:S,'EPA Export Aggregation'!$A:$A,$B22,'EPA Export Aggregation'!$D:$D,$A$1)*IF($A22="CH4",About!$D$58,IF($A22="N2O",About!$D$59,1))</f>
        <v>3.2091715036053001</v>
      </c>
      <c r="Q22">
        <f>SUMIFS('EPA Export Aggregation'!T:T,'EPA Export Aggregation'!$A:$A,$B22,'EPA Export Aggregation'!$D:$D,$A$1)*IF($A22="CH4",About!$D$58,IF($A22="N2O",About!$D$59,1))</f>
        <v>3.5880255662585001</v>
      </c>
      <c r="R22">
        <f>SUMIFS('EPA Export Aggregation'!U:U,'EPA Export Aggregation'!$A:$A,$B22,'EPA Export Aggregation'!$D:$D,$A$1)*IF($A22="CH4",About!$D$58,IF($A22="N2O",About!$D$59,1))</f>
        <v>2.9287149526162999</v>
      </c>
      <c r="S22">
        <f>SUMIFS('EPA Export Aggregation'!V:V,'EPA Export Aggregation'!$A:$A,$B22,'EPA Export Aggregation'!$D:$D,$A$1)*IF($A22="CH4",About!$D$58,IF($A22="N2O",About!$D$59,1))</f>
        <v>3.0239761512542001</v>
      </c>
      <c r="T22">
        <f>SUMIFS('EPA Export Aggregation'!W:W,'EPA Export Aggregation'!$A:$A,$B22,'EPA Export Aggregation'!$D:$D,$A$1)*IF($A22="CH4",About!$D$58,IF($A22="N2O",About!$D$59,1))</f>
        <v>2.4839560499370998</v>
      </c>
      <c r="U22">
        <f>SUMIFS('EPA Export Aggregation'!X:X,'EPA Export Aggregation'!$A:$A,$B22,'EPA Export Aggregation'!$D:$D,$A$1)*IF($A22="CH4",About!$D$58,IF($A22="N2O",About!$D$59,1))</f>
        <v>2.3445473105116998</v>
      </c>
      <c r="V22">
        <f>SUMIFS('EPA Export Aggregation'!Y:Y,'EPA Export Aggregation'!$A:$A,$B22,'EPA Export Aggregation'!$D:$D,$A$1)*IF($A22="CH4",About!$D$58,IF($A22="N2O",About!$D$59,1))</f>
        <v>2.6048271483180998</v>
      </c>
      <c r="W22">
        <f>SUMIFS('EPA Export Aggregation'!Z:Z,'EPA Export Aggregation'!$A:$A,$B22,'EPA Export Aggregation'!$D:$D,$A$1)*IF($A22="CH4",About!$D$58,IF($A22="N2O",About!$D$59,1))</f>
        <v>2.7127097917045999</v>
      </c>
      <c r="X22">
        <f>SUMIFS('EPA Export Aggregation'!AA:AA,'EPA Export Aggregation'!$A:$A,$B22,'EPA Export Aggregation'!$D:$D,$A$1)*IF($A22="CH4",About!$D$58,IF($A22="N2O",About!$D$59,1))</f>
        <v>2.1632775130870998</v>
      </c>
      <c r="Y22">
        <f>SUMIFS('EPA Export Aggregation'!AB:AB,'EPA Export Aggregation'!$A:$A,$B22,'EPA Export Aggregation'!$D:$D,$A$1)*IF($A22="CH4",About!$D$58,IF($A22="N2O",About!$D$59,1))</f>
        <v>2.8221270525893001</v>
      </c>
      <c r="Z22">
        <f>SUMIFS('EPA Export Aggregation'!AC:AC,'EPA Export Aggregation'!$A:$A,$B22,'EPA Export Aggregation'!$D:$D,$A$1)*IF($A22="CH4",About!$D$58,IF($A22="N2O",About!$D$59,1))</f>
        <v>2.9772606805796</v>
      </c>
      <c r="AA22">
        <f>SUMIFS('EPA Export Aggregation'!AD:AD,'EPA Export Aggregation'!$A:$A,$B22,'EPA Export Aggregation'!$D:$D,$A$1)*IF($A22="CH4",About!$D$58,IF($A22="N2O",About!$D$59,1))</f>
        <v>3.2001860085208</v>
      </c>
      <c r="AB22">
        <f>SUMIFS('EPA Export Aggregation'!AE:AE,'EPA Export Aggregation'!$A:$A,$B22,'EPA Export Aggregation'!$D:$D,$A$1)*IF($A22="CH4",About!$D$58,IF($A22="N2O",About!$D$59,1))</f>
        <v>3.1996722311763999</v>
      </c>
      <c r="AC22">
        <f>SUMIFS('EPA Export Aggregation'!AF:AF,'EPA Export Aggregation'!$A:$A,$B22,'EPA Export Aggregation'!$D:$D,$A$1)*IF($A22="CH4",About!$D$58,IF($A22="N2O",About!$D$59,1))</f>
        <v>3.4426456885430001</v>
      </c>
      <c r="AD22">
        <f>SUMIFS('EPA Export Aggregation'!AG:AG,'EPA Export Aggregation'!$A:$A,$B22,'EPA Export Aggregation'!$D:$D,$A$1)*IF($A22="CH4",About!$D$58,IF($A22="N2O",About!$D$59,1))</f>
        <v>4.2576419705667004</v>
      </c>
      <c r="AE22">
        <f>SUMIFS('EPA Export Aggregation'!AH:AH,'EPA Export Aggregation'!$A:$A,$B22,'EPA Export Aggregation'!$D:$D,$A$1)*IF($A22="CH4",About!$D$58,IF($A22="N2O",About!$D$59,1))</f>
        <v>3.8888188859375998</v>
      </c>
      <c r="AF22">
        <f>SUMIFS('EPA Export Aggregation'!AI:AI,'EPA Export Aggregation'!$A:$A,$B22,'EPA Export Aggregation'!$D:$D,$A$1)*IF($A22="CH4",About!$D$58,IF($A22="N2O",About!$D$59,1))</f>
        <v>3.9659613300768002</v>
      </c>
      <c r="AG22">
        <f>SUMIFS('EPA Export Aggregation'!AJ:AJ,'EPA Export Aggregation'!$A:$A,$B22,'EPA Export Aggregation'!$D:$D,$A$1)*IF($A22="CH4",About!$D$58,IF($A22="N2O",About!$D$59,1))</f>
        <v>3.9578227580047001</v>
      </c>
      <c r="AH22">
        <f>SUMIFS('EPA Export Aggregation'!AK:AK,'EPA Export Aggregation'!$A:$A,$B22,'EPA Export Aggregation'!$D:$D,$A$1)*IF($A22="CH4",About!$D$58,IF($A22="N2O",About!$D$59,1))</f>
        <v>3.7476246436252998</v>
      </c>
    </row>
    <row r="23" spans="1:34" x14ac:dyDescent="0.25">
      <c r="A23" s="119" t="s">
        <v>479</v>
      </c>
      <c r="B23" s="120" t="s">
        <v>1981</v>
      </c>
      <c r="C23">
        <f>SUMIFS('EPA Export Aggregation'!F:F,'EPA Export Aggregation'!$A:$A,$B23,'EPA Export Aggregation'!$D:$D,$A$1)*IF($A23="CH4",About!$D$58,IF($A23="N2O",About!$D$59,1))</f>
        <v>6.3021563945100001E-2</v>
      </c>
      <c r="D23">
        <f>SUMIFS('EPA Export Aggregation'!G:G,'EPA Export Aggregation'!$A:$A,$B23,'EPA Export Aggregation'!$D:$D,$A$1)*IF($A23="CH4",About!$D$58,IF($A23="N2O",About!$D$59,1))</f>
        <v>5.7970956240800002E-2</v>
      </c>
      <c r="E23">
        <f>SUMIFS('EPA Export Aggregation'!H:H,'EPA Export Aggregation'!$A:$A,$B23,'EPA Export Aggregation'!$D:$D,$A$1)*IF($A23="CH4",About!$D$58,IF($A23="N2O",About!$D$59,1))</f>
        <v>6.3673845960599995E-2</v>
      </c>
      <c r="F23">
        <f>SUMIFS('EPA Export Aggregation'!I:I,'EPA Export Aggregation'!$A:$A,$B23,'EPA Export Aggregation'!$D:$D,$A$1)*IF($A23="CH4",About!$D$58,IF($A23="N2O",About!$D$59,1))</f>
        <v>7.4731079956300003E-2</v>
      </c>
      <c r="G23">
        <f>SUMIFS('EPA Export Aggregation'!J:J,'EPA Export Aggregation'!$A:$A,$B23,'EPA Export Aggregation'!$D:$D,$A$1)*IF($A23="CH4",About!$D$58,IF($A23="N2O",About!$D$59,1))</f>
        <v>6.9468096502199997E-2</v>
      </c>
      <c r="H23">
        <f>SUMIFS('EPA Export Aggregation'!K:K,'EPA Export Aggregation'!$A:$A,$B23,'EPA Export Aggregation'!$D:$D,$A$1)*IF($A23="CH4",About!$D$58,IF($A23="N2O",About!$D$59,1))</f>
        <v>6.8923311557699998E-2</v>
      </c>
      <c r="I23">
        <f>SUMIFS('EPA Export Aggregation'!L:L,'EPA Export Aggregation'!$A:$A,$B23,'EPA Export Aggregation'!$D:$D,$A$1)*IF($A23="CH4",About!$D$58,IF($A23="N2O",About!$D$59,1))</f>
        <v>6.2082748843200003E-2</v>
      </c>
      <c r="J23">
        <f>SUMIFS('EPA Export Aggregation'!M:M,'EPA Export Aggregation'!$A:$A,$B23,'EPA Export Aggregation'!$D:$D,$A$1)*IF($A23="CH4",About!$D$58,IF($A23="N2O",About!$D$59,1))</f>
        <v>6.2803057088800004E-2</v>
      </c>
      <c r="K23">
        <f>SUMIFS('EPA Export Aggregation'!N:N,'EPA Export Aggregation'!$A:$A,$B23,'EPA Export Aggregation'!$D:$D,$A$1)*IF($A23="CH4",About!$D$58,IF($A23="N2O",About!$D$59,1))</f>
        <v>7.6821480245900006E-2</v>
      </c>
      <c r="L23">
        <f>SUMIFS('EPA Export Aggregation'!O:O,'EPA Export Aggregation'!$A:$A,$B23,'EPA Export Aggregation'!$D:$D,$A$1)*IF($A23="CH4",About!$D$58,IF($A23="N2O",About!$D$59,1))</f>
        <v>7.3243792925499998E-2</v>
      </c>
      <c r="M23">
        <f>SUMIFS('EPA Export Aggregation'!P:P,'EPA Export Aggregation'!$A:$A,$B23,'EPA Export Aggregation'!$D:$D,$A$1)*IF($A23="CH4",About!$D$58,IF($A23="N2O",About!$D$59,1))</f>
        <v>6.6065854951799993E-2</v>
      </c>
      <c r="N23">
        <f>SUMIFS('EPA Export Aggregation'!Q:Q,'EPA Export Aggregation'!$A:$A,$B23,'EPA Export Aggregation'!$D:$D,$A$1)*IF($A23="CH4",About!$D$58,IF($A23="N2O",About!$D$59,1))</f>
        <v>6.3051497743099996E-2</v>
      </c>
      <c r="O23">
        <f>SUMIFS('EPA Export Aggregation'!R:R,'EPA Export Aggregation'!$A:$A,$B23,'EPA Export Aggregation'!$D:$D,$A$1)*IF($A23="CH4",About!$D$58,IF($A23="N2O",About!$D$59,1))</f>
        <v>5.7016643064799997E-2</v>
      </c>
      <c r="P23">
        <f>SUMIFS('EPA Export Aggregation'!S:S,'EPA Export Aggregation'!$A:$A,$B23,'EPA Export Aggregation'!$D:$D,$A$1)*IF($A23="CH4",About!$D$58,IF($A23="N2O",About!$D$59,1))</f>
        <v>5.4648238981599997E-2</v>
      </c>
      <c r="Q23">
        <f>SUMIFS('EPA Export Aggregation'!T:T,'EPA Export Aggregation'!$A:$A,$B23,'EPA Export Aggregation'!$D:$D,$A$1)*IF($A23="CH4",About!$D$58,IF($A23="N2O",About!$D$59,1))</f>
        <v>5.6293446561099997E-2</v>
      </c>
      <c r="R23">
        <f>SUMIFS('EPA Export Aggregation'!U:U,'EPA Export Aggregation'!$A:$A,$B23,'EPA Export Aggregation'!$D:$D,$A$1)*IF($A23="CH4",About!$D$58,IF($A23="N2O",About!$D$59,1))</f>
        <v>5.57772493998E-2</v>
      </c>
      <c r="S23">
        <f>SUMIFS('EPA Export Aggregation'!V:V,'EPA Export Aggregation'!$A:$A,$B23,'EPA Export Aggregation'!$D:$D,$A$1)*IF($A23="CH4",About!$D$58,IF($A23="N2O",About!$D$59,1))</f>
        <v>5.0042119961599997E-2</v>
      </c>
      <c r="T23">
        <f>SUMIFS('EPA Export Aggregation'!W:W,'EPA Export Aggregation'!$A:$A,$B23,'EPA Export Aggregation'!$D:$D,$A$1)*IF($A23="CH4",About!$D$58,IF($A23="N2O",About!$D$59,1))</f>
        <v>7.0827967324600005E-2</v>
      </c>
      <c r="U23">
        <f>SUMIFS('EPA Export Aggregation'!X:X,'EPA Export Aggregation'!$A:$A,$B23,'EPA Export Aggregation'!$D:$D,$A$1)*IF($A23="CH4",About!$D$58,IF($A23="N2O",About!$D$59,1))</f>
        <v>5.8492442579900002E-2</v>
      </c>
      <c r="V23">
        <f>SUMIFS('EPA Export Aggregation'!Y:Y,'EPA Export Aggregation'!$A:$A,$B23,'EPA Export Aggregation'!$D:$D,$A$1)*IF($A23="CH4",About!$D$58,IF($A23="N2O",About!$D$59,1))</f>
        <v>4.9511768579500001E-2</v>
      </c>
      <c r="W23">
        <f>SUMIFS('EPA Export Aggregation'!Z:Z,'EPA Export Aggregation'!$A:$A,$B23,'EPA Export Aggregation'!$D:$D,$A$1)*IF($A23="CH4",About!$D$58,IF($A23="N2O",About!$D$59,1))</f>
        <v>6.8583726704499998E-2</v>
      </c>
      <c r="X23">
        <f>SUMIFS('EPA Export Aggregation'!AA:AA,'EPA Export Aggregation'!$A:$A,$B23,'EPA Export Aggregation'!$D:$D,$A$1)*IF($A23="CH4",About!$D$58,IF($A23="N2O",About!$D$59,1))</f>
        <v>7.3841513998699995E-2</v>
      </c>
      <c r="Y23">
        <f>SUMIFS('EPA Export Aggregation'!AB:AB,'EPA Export Aggregation'!$A:$A,$B23,'EPA Export Aggregation'!$D:$D,$A$1)*IF($A23="CH4",About!$D$58,IF($A23="N2O",About!$D$59,1))</f>
        <v>6.9773544333300005E-2</v>
      </c>
      <c r="Z23">
        <f>SUMIFS('EPA Export Aggregation'!AC:AC,'EPA Export Aggregation'!$A:$A,$B23,'EPA Export Aggregation'!$D:$D,$A$1)*IF($A23="CH4",About!$D$58,IF($A23="N2O",About!$D$59,1))</f>
        <v>6.5862239865199998E-2</v>
      </c>
      <c r="AA23">
        <f>SUMIFS('EPA Export Aggregation'!AD:AD,'EPA Export Aggregation'!$A:$A,$B23,'EPA Export Aggregation'!$D:$D,$A$1)*IF($A23="CH4",About!$D$58,IF($A23="N2O",About!$D$59,1))</f>
        <v>2.6073680197100001E-2</v>
      </c>
      <c r="AB23">
        <f>SUMIFS('EPA Export Aggregation'!AE:AE,'EPA Export Aggregation'!$A:$A,$B23,'EPA Export Aggregation'!$D:$D,$A$1)*IF($A23="CH4",About!$D$58,IF($A23="N2O",About!$D$59,1))</f>
        <v>6.6520539022299999E-2</v>
      </c>
      <c r="AC23">
        <f>SUMIFS('EPA Export Aggregation'!AF:AF,'EPA Export Aggregation'!$A:$A,$B23,'EPA Export Aggregation'!$D:$D,$A$1)*IF($A23="CH4",About!$D$58,IF($A23="N2O",About!$D$59,1))</f>
        <v>7.5753432725900002E-2</v>
      </c>
      <c r="AD23">
        <f>SUMIFS('EPA Export Aggregation'!AG:AG,'EPA Export Aggregation'!$A:$A,$B23,'EPA Export Aggregation'!$D:$D,$A$1)*IF($A23="CH4",About!$D$58,IF($A23="N2O",About!$D$59,1))</f>
        <v>7.3353952600899996E-2</v>
      </c>
      <c r="AE23">
        <f>SUMIFS('EPA Export Aggregation'!AH:AH,'EPA Export Aggregation'!$A:$A,$B23,'EPA Export Aggregation'!$D:$D,$A$1)*IF($A23="CH4",About!$D$58,IF($A23="N2O",About!$D$59,1))</f>
        <v>8.6264722273500002E-2</v>
      </c>
      <c r="AF23">
        <f>SUMIFS('EPA Export Aggregation'!AI:AI,'EPA Export Aggregation'!$A:$A,$B23,'EPA Export Aggregation'!$D:$D,$A$1)*IF($A23="CH4",About!$D$58,IF($A23="N2O",About!$D$59,1))</f>
        <v>8.6370630500199996E-2</v>
      </c>
      <c r="AG23">
        <f>SUMIFS('EPA Export Aggregation'!AJ:AJ,'EPA Export Aggregation'!$A:$A,$B23,'EPA Export Aggregation'!$D:$D,$A$1)*IF($A23="CH4",About!$D$58,IF($A23="N2O",About!$D$59,1))</f>
        <v>8.0688764435999996E-2</v>
      </c>
      <c r="AH23">
        <f>SUMIFS('EPA Export Aggregation'!AK:AK,'EPA Export Aggregation'!$A:$A,$B23,'EPA Export Aggregation'!$D:$D,$A$1)*IF($A23="CH4",About!$D$58,IF($A23="N2O",About!$D$59,1))</f>
        <v>6.8758493065099999E-2</v>
      </c>
    </row>
    <row r="24" spans="1:34" x14ac:dyDescent="0.25">
      <c r="A24" s="119" t="s">
        <v>479</v>
      </c>
      <c r="B24" s="120" t="s">
        <v>1982</v>
      </c>
      <c r="C24" s="121">
        <f>SUMIFS('EPA Export Aggregation'!F:F,'EPA Export Aggregation'!$A:$A,$B24,'EPA Export Aggregation'!$D:$D,$A$1)*IF($A24="CH4",About!$D$58,IF($A24="N2O",About!$D$59,1))</f>
        <v>0.2389048000406</v>
      </c>
      <c r="D24" s="121">
        <f>SUMIFS('EPA Export Aggregation'!G:G,'EPA Export Aggregation'!$A:$A,$B24,'EPA Export Aggregation'!$D:$D,$A$1)*IF($A24="CH4",About!$D$58,IF($A24="N2O",About!$D$59,1))</f>
        <v>0.16959365712409999</v>
      </c>
      <c r="E24" s="121">
        <f>SUMIFS('EPA Export Aggregation'!H:H,'EPA Export Aggregation'!$A:$A,$B24,'EPA Export Aggregation'!$D:$D,$A$1)*IF($A24="CH4",About!$D$58,IF($A24="N2O",About!$D$59,1))</f>
        <v>0.2051109030652</v>
      </c>
      <c r="F24" s="121">
        <f>SUMIFS('EPA Export Aggregation'!I:I,'EPA Export Aggregation'!$A:$A,$B24,'EPA Export Aggregation'!$D:$D,$A$1)*IF($A24="CH4",About!$D$58,IF($A24="N2O",About!$D$59,1))</f>
        <v>0.16187759251129999</v>
      </c>
      <c r="G24" s="121">
        <f>SUMIFS('EPA Export Aggregation'!J:J,'EPA Export Aggregation'!$A:$A,$B24,'EPA Export Aggregation'!$D:$D,$A$1)*IF($A24="CH4",About!$D$58,IF($A24="N2O",About!$D$59,1))</f>
        <v>0.1987174781162</v>
      </c>
      <c r="H24" s="121">
        <f>SUMIFS('EPA Export Aggregation'!K:K,'EPA Export Aggregation'!$A:$A,$B24,'EPA Export Aggregation'!$D:$D,$A$1)*IF($A24="CH4",About!$D$58,IF($A24="N2O",About!$D$59,1))</f>
        <v>0.2073786760154</v>
      </c>
      <c r="I24" s="121">
        <f>SUMIFS('EPA Export Aggregation'!L:L,'EPA Export Aggregation'!$A:$A,$B24,'EPA Export Aggregation'!$D:$D,$A$1)*IF($A24="CH4",About!$D$58,IF($A24="N2O",About!$D$59,1))</f>
        <v>0.23906165646290001</v>
      </c>
      <c r="J24" s="121">
        <f>SUMIFS('EPA Export Aggregation'!M:M,'EPA Export Aggregation'!$A:$A,$B24,'EPA Export Aggregation'!$D:$D,$A$1)*IF($A24="CH4",About!$D$58,IF($A24="N2O",About!$D$59,1))</f>
        <v>0.2251011019642</v>
      </c>
      <c r="K24" s="121">
        <f>SUMIFS('EPA Export Aggregation'!N:N,'EPA Export Aggregation'!$A:$A,$B24,'EPA Export Aggregation'!$D:$D,$A$1)*IF($A24="CH4",About!$D$58,IF($A24="N2O",About!$D$59,1))</f>
        <v>0.2281062775777</v>
      </c>
      <c r="L24" s="121">
        <f>SUMIFS('EPA Export Aggregation'!O:O,'EPA Export Aggregation'!$A:$A,$B24,'EPA Export Aggregation'!$D:$D,$A$1)*IF($A24="CH4",About!$D$58,IF($A24="N2O",About!$D$59,1))</f>
        <v>0.19578638573769999</v>
      </c>
      <c r="M24" s="121">
        <f>SUMIFS('EPA Export Aggregation'!P:P,'EPA Export Aggregation'!$A:$A,$B24,'EPA Export Aggregation'!$D:$D,$A$1)*IF($A24="CH4",About!$D$58,IF($A24="N2O",About!$D$59,1))</f>
        <v>0.1843396323714</v>
      </c>
      <c r="N24" s="121">
        <f>SUMIFS('EPA Export Aggregation'!Q:Q,'EPA Export Aggregation'!$A:$A,$B24,'EPA Export Aggregation'!$D:$D,$A$1)*IF($A24="CH4",About!$D$58,IF($A24="N2O",About!$D$59,1))</f>
        <v>0.1797660105693</v>
      </c>
      <c r="O24" s="121">
        <f>SUMIFS('EPA Export Aggregation'!R:R,'EPA Export Aggregation'!$A:$A,$B24,'EPA Export Aggregation'!$D:$D,$A$1)*IF($A24="CH4",About!$D$58,IF($A24="N2O",About!$D$59,1))</f>
        <v>0.15631781126639999</v>
      </c>
      <c r="P24" s="121">
        <f>SUMIFS('EPA Export Aggregation'!S:S,'EPA Export Aggregation'!$A:$A,$B24,'EPA Export Aggregation'!$D:$D,$A$1)*IF($A24="CH4",About!$D$58,IF($A24="N2O",About!$D$59,1))</f>
        <v>2.8061538461499998E-2</v>
      </c>
      <c r="Q24" s="121">
        <f>SUMIFS('EPA Export Aggregation'!T:T,'EPA Export Aggregation'!$A:$A,$B24,'EPA Export Aggregation'!$D:$D,$A$1)*IF($A24="CH4",About!$D$58,IF($A24="N2O",About!$D$59,1))</f>
        <v>3.72619047619E-2</v>
      </c>
      <c r="R24" s="121">
        <f>SUMIFS('EPA Export Aggregation'!U:U,'EPA Export Aggregation'!$A:$A,$B24,'EPA Export Aggregation'!$D:$D,$A$1)*IF($A24="CH4",About!$D$58,IF($A24="N2O",About!$D$59,1))</f>
        <v>3.9199523809500002E-2</v>
      </c>
      <c r="S24" s="121">
        <f>SUMIFS('EPA Export Aggregation'!V:V,'EPA Export Aggregation'!$A:$A,$B24,'EPA Export Aggregation'!$D:$D,$A$1)*IF($A24="CH4",About!$D$58,IF($A24="N2O",About!$D$59,1))</f>
        <v>9.6725445958499995E-2</v>
      </c>
      <c r="T24" s="121">
        <f>SUMIFS('EPA Export Aggregation'!W:W,'EPA Export Aggregation'!$A:$A,$B24,'EPA Export Aggregation'!$D:$D,$A$1)*IF($A24="CH4",About!$D$58,IF($A24="N2O",About!$D$59,1))</f>
        <v>0.1068765244184</v>
      </c>
      <c r="U24" s="121">
        <f>SUMIFS('EPA Export Aggregation'!X:X,'EPA Export Aggregation'!$A:$A,$B24,'EPA Export Aggregation'!$D:$D,$A$1)*IF($A24="CH4",About!$D$58,IF($A24="N2O",About!$D$59,1))</f>
        <v>0.1055224363958</v>
      </c>
      <c r="V24" s="121">
        <f>SUMIFS('EPA Export Aggregation'!Y:Y,'EPA Export Aggregation'!$A:$A,$B24,'EPA Export Aggregation'!$D:$D,$A$1)*IF($A24="CH4",About!$D$58,IF($A24="N2O",About!$D$59,1))</f>
        <v>8.3264006848599997E-2</v>
      </c>
      <c r="W24" s="121">
        <f>SUMIFS('EPA Export Aggregation'!Z:Z,'EPA Export Aggregation'!$A:$A,$B24,'EPA Export Aggregation'!$D:$D,$A$1)*IF($A24="CH4",About!$D$58,IF($A24="N2O",About!$D$59,1))</f>
        <v>8.2949671788900003E-2</v>
      </c>
      <c r="X24" s="121">
        <f>SUMIFS('EPA Export Aggregation'!AA:AA,'EPA Export Aggregation'!$A:$A,$B24,'EPA Export Aggregation'!$D:$D,$A$1)*IF($A24="CH4",About!$D$58,IF($A24="N2O",About!$D$59,1))</f>
        <v>0.1336778918305</v>
      </c>
      <c r="Y24" s="121">
        <f>SUMIFS('EPA Export Aggregation'!AB:AB,'EPA Export Aggregation'!$A:$A,$B24,'EPA Export Aggregation'!$D:$D,$A$1)*IF($A24="CH4",About!$D$58,IF($A24="N2O",About!$D$59,1))</f>
        <v>0.15082628913089999</v>
      </c>
      <c r="Z24" s="121">
        <f>SUMIFS('EPA Export Aggregation'!AC:AC,'EPA Export Aggregation'!$A:$A,$B24,'EPA Export Aggregation'!$D:$D,$A$1)*IF($A24="CH4",About!$D$58,IF($A24="N2O",About!$D$59,1))</f>
        <v>0.1329532297952</v>
      </c>
      <c r="AA24" s="121">
        <f>SUMIFS('EPA Export Aggregation'!AD:AD,'EPA Export Aggregation'!$A:$A,$B24,'EPA Export Aggregation'!$D:$D,$A$1)*IF($A24="CH4",About!$D$58,IF($A24="N2O",About!$D$59,1))</f>
        <v>0.1129783644513</v>
      </c>
      <c r="AB24" s="121">
        <f>SUMIFS('EPA Export Aggregation'!AE:AE,'EPA Export Aggregation'!$A:$A,$B24,'EPA Export Aggregation'!$D:$D,$A$1)*IF($A24="CH4",About!$D$58,IF($A24="N2O",About!$D$59,1))</f>
        <v>0.1335587239912</v>
      </c>
      <c r="AC24" s="121">
        <f>SUMIFS('EPA Export Aggregation'!AF:AF,'EPA Export Aggregation'!$A:$A,$B24,'EPA Export Aggregation'!$D:$D,$A$1)*IF($A24="CH4",About!$D$58,IF($A24="N2O",About!$D$59,1))</f>
        <v>0.107211742488</v>
      </c>
      <c r="AD24" s="121">
        <f>SUMIFS('EPA Export Aggregation'!AG:AG,'EPA Export Aggregation'!$A:$A,$B24,'EPA Export Aggregation'!$D:$D,$A$1)*IF($A24="CH4",About!$D$58,IF($A24="N2O",About!$D$59,1))</f>
        <v>0.14782703441219999</v>
      </c>
      <c r="AE24" s="121">
        <f>SUMIFS('EPA Export Aggregation'!AH:AH,'EPA Export Aggregation'!$A:$A,$B24,'EPA Export Aggregation'!$D:$D,$A$1)*IF($A24="CH4",About!$D$58,IF($A24="N2O",About!$D$59,1))</f>
        <v>0.17578785821369999</v>
      </c>
      <c r="AF24" s="121">
        <f>SUMIFS('EPA Export Aggregation'!AI:AI,'EPA Export Aggregation'!$A:$A,$B24,'EPA Export Aggregation'!$D:$D,$A$1)*IF($A24="CH4",About!$D$58,IF($A24="N2O",About!$D$59,1))</f>
        <v>0.14456626187630001</v>
      </c>
      <c r="AG24" s="121">
        <f>SUMIFS('EPA Export Aggregation'!AJ:AJ,'EPA Export Aggregation'!$A:$A,$B24,'EPA Export Aggregation'!$D:$D,$A$1)*IF($A24="CH4",About!$D$58,IF($A24="N2O",About!$D$59,1))</f>
        <v>0.17915387050949999</v>
      </c>
      <c r="AH24" s="121">
        <f>SUMIFS('EPA Export Aggregation'!AK:AK,'EPA Export Aggregation'!$A:$A,$B24,'EPA Export Aggregation'!$D:$D,$A$1)*IF($A24="CH4",About!$D$58,IF($A24="N2O",About!$D$59,1))</f>
        <v>0.1490785074648</v>
      </c>
    </row>
    <row r="25" spans="1:34" x14ac:dyDescent="0.25">
      <c r="A25" s="119" t="s">
        <v>479</v>
      </c>
      <c r="B25" s="120" t="s">
        <v>1983</v>
      </c>
      <c r="C25">
        <f>SUMIFS('EPA Export Aggregation'!F:F,'EPA Export Aggregation'!$A:$A,$B25,'EPA Export Aggregation'!$D:$D,$A$1)*IF($A25="CH4",About!$D$58,IF($A25="N2O",About!$D$59,1))</f>
        <v>6.2795303714427</v>
      </c>
      <c r="D25">
        <f>SUMIFS('EPA Export Aggregation'!G:G,'EPA Export Aggregation'!$A:$A,$B25,'EPA Export Aggregation'!$D:$D,$A$1)*IF($A25="CH4",About!$D$58,IF($A25="N2O",About!$D$59,1))</f>
        <v>6.6430444738689003</v>
      </c>
      <c r="E25">
        <f>SUMIFS('EPA Export Aggregation'!H:H,'EPA Export Aggregation'!$A:$A,$B25,'EPA Export Aggregation'!$D:$D,$A$1)*IF($A25="CH4",About!$D$58,IF($A25="N2O",About!$D$59,1))</f>
        <v>6.7877305917769997</v>
      </c>
      <c r="F25">
        <f>SUMIFS('EPA Export Aggregation'!I:I,'EPA Export Aggregation'!$A:$A,$B25,'EPA Export Aggregation'!$D:$D,$A$1)*IF($A25="CH4",About!$D$58,IF($A25="N2O",About!$D$59,1))</f>
        <v>7.0626416825492004</v>
      </c>
      <c r="G25">
        <f>SUMIFS('EPA Export Aggregation'!J:J,'EPA Export Aggregation'!$A:$A,$B25,'EPA Export Aggregation'!$D:$D,$A$1)*IF($A25="CH4",About!$D$58,IF($A25="N2O",About!$D$59,1))</f>
        <v>7.4181333453083997</v>
      </c>
      <c r="H25">
        <f>SUMIFS('EPA Export Aggregation'!K:K,'EPA Export Aggregation'!$A:$A,$B25,'EPA Export Aggregation'!$D:$D,$A$1)*IF($A25="CH4",About!$D$58,IF($A25="N2O",About!$D$59,1))</f>
        <v>8.0320349212632003</v>
      </c>
      <c r="I25">
        <f>SUMIFS('EPA Export Aggregation'!L:L,'EPA Export Aggregation'!$A:$A,$B25,'EPA Export Aggregation'!$D:$D,$A$1)*IF($A25="CH4",About!$D$58,IF($A25="N2O",About!$D$59,1))</f>
        <v>8.2929716178246995</v>
      </c>
      <c r="J25">
        <f>SUMIFS('EPA Export Aggregation'!M:M,'EPA Export Aggregation'!$A:$A,$B25,'EPA Export Aggregation'!$D:$D,$A$1)*IF($A25="CH4",About!$D$58,IF($A25="N2O",About!$D$59,1))</f>
        <v>8.8367422146995001</v>
      </c>
      <c r="K25">
        <f>SUMIFS('EPA Export Aggregation'!N:N,'EPA Export Aggregation'!$A:$A,$B25,'EPA Export Aggregation'!$D:$D,$A$1)*IF($A25="CH4",About!$D$58,IF($A25="N2O",About!$D$59,1))</f>
        <v>8.8745504342667001</v>
      </c>
      <c r="L25">
        <f>SUMIFS('EPA Export Aggregation'!O:O,'EPA Export Aggregation'!$A:$A,$B25,'EPA Export Aggregation'!$D:$D,$A$1)*IF($A25="CH4",About!$D$58,IF($A25="N2O",About!$D$59,1))</f>
        <v>8.7336897623320002</v>
      </c>
      <c r="M25">
        <f>SUMIFS('EPA Export Aggregation'!P:P,'EPA Export Aggregation'!$A:$A,$B25,'EPA Export Aggregation'!$D:$D,$A$1)*IF($A25="CH4",About!$D$58,IF($A25="N2O",About!$D$59,1))</f>
        <v>8.4204269210787999</v>
      </c>
      <c r="N25">
        <f>SUMIFS('EPA Export Aggregation'!Q:Q,'EPA Export Aggregation'!$A:$A,$B25,'EPA Export Aggregation'!$D:$D,$A$1)*IF($A25="CH4",About!$D$58,IF($A25="N2O",About!$D$59,1))</f>
        <v>6.9832795086069996</v>
      </c>
      <c r="O25">
        <f>SUMIFS('EPA Export Aggregation'!R:R,'EPA Export Aggregation'!$A:$A,$B25,'EPA Export Aggregation'!$D:$D,$A$1)*IF($A25="CH4",About!$D$58,IF($A25="N2O",About!$D$59,1))</f>
        <v>7.0120932917904</v>
      </c>
      <c r="P25">
        <f>SUMIFS('EPA Export Aggregation'!S:S,'EPA Export Aggregation'!$A:$A,$B25,'EPA Export Aggregation'!$D:$D,$A$1)*IF($A25="CH4",About!$D$58,IF($A25="N2O",About!$D$59,1))</f>
        <v>7.0274654390290001</v>
      </c>
      <c r="Q25">
        <f>SUMIFS('EPA Export Aggregation'!T:T,'EPA Export Aggregation'!$A:$A,$B25,'EPA Export Aggregation'!$D:$D,$A$1)*IF($A25="CH4",About!$D$58,IF($A25="N2O",About!$D$59,1))</f>
        <v>7.9777446134802998</v>
      </c>
      <c r="R25">
        <f>SUMIFS('EPA Export Aggregation'!U:U,'EPA Export Aggregation'!$A:$A,$B25,'EPA Export Aggregation'!$D:$D,$A$1)*IF($A25="CH4",About!$D$58,IF($A25="N2O",About!$D$59,1))</f>
        <v>7.3911256845965996</v>
      </c>
      <c r="S25">
        <f>SUMIFS('EPA Export Aggregation'!V:V,'EPA Export Aggregation'!$A:$A,$B25,'EPA Export Aggregation'!$D:$D,$A$1)*IF($A25="CH4",About!$D$58,IF($A25="N2O",About!$D$59,1))</f>
        <v>7.3845246435831999</v>
      </c>
      <c r="T25">
        <f>SUMIFS('EPA Export Aggregation'!W:W,'EPA Export Aggregation'!$A:$A,$B25,'EPA Export Aggregation'!$D:$D,$A$1)*IF($A25="CH4",About!$D$58,IF($A25="N2O",About!$D$59,1))</f>
        <v>7.5138495627437001</v>
      </c>
      <c r="U25">
        <f>SUMIFS('EPA Export Aggregation'!X:X,'EPA Export Aggregation'!$A:$A,$B25,'EPA Export Aggregation'!$D:$D,$A$1)*IF($A25="CH4",About!$D$58,IF($A25="N2O",About!$D$59,1))</f>
        <v>6.7098449070374997</v>
      </c>
      <c r="V25">
        <f>SUMIFS('EPA Export Aggregation'!Y:Y,'EPA Export Aggregation'!$A:$A,$B25,'EPA Export Aggregation'!$D:$D,$A$1)*IF($A25="CH4",About!$D$58,IF($A25="N2O",About!$D$59,1))</f>
        <v>6.3717931967353003</v>
      </c>
      <c r="W25">
        <f>SUMIFS('EPA Export Aggregation'!Z:Z,'EPA Export Aggregation'!$A:$A,$B25,'EPA Export Aggregation'!$D:$D,$A$1)*IF($A25="CH4",About!$D$58,IF($A25="N2O",About!$D$59,1))</f>
        <v>7.5203101391498004</v>
      </c>
      <c r="X25">
        <f>SUMIFS('EPA Export Aggregation'!AA:AA,'EPA Export Aggregation'!$A:$A,$B25,'EPA Export Aggregation'!$D:$D,$A$1)*IF($A25="CH4",About!$D$58,IF($A25="N2O",About!$D$59,1))</f>
        <v>7.3638845928011998</v>
      </c>
      <c r="Y25">
        <f>SUMIFS('EPA Export Aggregation'!AB:AB,'EPA Export Aggregation'!$A:$A,$B25,'EPA Export Aggregation'!$D:$D,$A$1)*IF($A25="CH4",About!$D$58,IF($A25="N2O",About!$D$59,1))</f>
        <v>7.3202969738623</v>
      </c>
      <c r="Z25">
        <f>SUMIFS('EPA Export Aggregation'!AC:AC,'EPA Export Aggregation'!$A:$A,$B25,'EPA Export Aggregation'!$D:$D,$A$1)*IF($A25="CH4",About!$D$58,IF($A25="N2O",About!$D$59,1))</f>
        <v>7.2323910132132001</v>
      </c>
      <c r="AA25">
        <f>SUMIFS('EPA Export Aggregation'!AD:AD,'EPA Export Aggregation'!$A:$A,$B25,'EPA Export Aggregation'!$D:$D,$A$1)*IF($A25="CH4",About!$D$58,IF($A25="N2O",About!$D$59,1))</f>
        <v>7.2843895482957999</v>
      </c>
      <c r="AB25">
        <f>SUMIFS('EPA Export Aggregation'!AE:AE,'EPA Export Aggregation'!$A:$A,$B25,'EPA Export Aggregation'!$D:$D,$A$1)*IF($A25="CH4",About!$D$58,IF($A25="N2O",About!$D$59,1))</f>
        <v>8.0382470518557998</v>
      </c>
      <c r="AC25">
        <f>SUMIFS('EPA Export Aggregation'!AF:AF,'EPA Export Aggregation'!$A:$A,$B25,'EPA Export Aggregation'!$D:$D,$A$1)*IF($A25="CH4",About!$D$58,IF($A25="N2O",About!$D$59,1))</f>
        <v>8.2420357878356008</v>
      </c>
      <c r="AD25">
        <f>SUMIFS('EPA Export Aggregation'!AG:AG,'EPA Export Aggregation'!$A:$A,$B25,'EPA Export Aggregation'!$D:$D,$A$1)*IF($A25="CH4",About!$D$58,IF($A25="N2O",About!$D$59,1))</f>
        <v>8.3583511888698006</v>
      </c>
      <c r="AE25">
        <f>SUMIFS('EPA Export Aggregation'!AH:AH,'EPA Export Aggregation'!$A:$A,$B25,'EPA Export Aggregation'!$D:$D,$A$1)*IF($A25="CH4",About!$D$58,IF($A25="N2O",About!$D$59,1))</f>
        <v>8.1208596254711995</v>
      </c>
      <c r="AF25">
        <f>SUMIFS('EPA Export Aggregation'!AI:AI,'EPA Export Aggregation'!$A:$A,$B25,'EPA Export Aggregation'!$D:$D,$A$1)*IF($A25="CH4",About!$D$58,IF($A25="N2O",About!$D$59,1))</f>
        <v>8.6934245467582993</v>
      </c>
      <c r="AG25">
        <f>SUMIFS('EPA Export Aggregation'!AJ:AJ,'EPA Export Aggregation'!$A:$A,$B25,'EPA Export Aggregation'!$D:$D,$A$1)*IF($A25="CH4",About!$D$58,IF($A25="N2O",About!$D$59,1))</f>
        <v>9.0526016983769004</v>
      </c>
      <c r="AH25">
        <f>SUMIFS('EPA Export Aggregation'!AK:AK,'EPA Export Aggregation'!$A:$A,$B25,'EPA Export Aggregation'!$D:$D,$A$1)*IF($A25="CH4",About!$D$58,IF($A25="N2O",About!$D$59,1))</f>
        <v>10.2996029517663</v>
      </c>
    </row>
    <row r="26" spans="1:34" x14ac:dyDescent="0.25">
      <c r="A26" s="119" t="s">
        <v>479</v>
      </c>
      <c r="B26" s="120" t="s">
        <v>1984</v>
      </c>
      <c r="C26">
        <f>SUMIFS('EPA Export Aggregation'!F:F,'EPA Export Aggregation'!$A:$A,$B26,'EPA Export Aggregation'!$D:$D,$A$1)*IF($A26="CH4",About!$D$58,IF($A26="N2O",About!$D$59,1))</f>
        <v>1.2131117683E-3</v>
      </c>
      <c r="D26">
        <f>SUMIFS('EPA Export Aggregation'!G:G,'EPA Export Aggregation'!$A:$A,$B26,'EPA Export Aggregation'!$D:$D,$A$1)*IF($A26="CH4",About!$D$58,IF($A26="N2O",About!$D$59,1))</f>
        <v>8.9915534129999999E-4</v>
      </c>
      <c r="E26">
        <f>SUMIFS('EPA Export Aggregation'!H:H,'EPA Export Aggregation'!$A:$A,$B26,'EPA Export Aggregation'!$D:$D,$A$1)*IF($A26="CH4",About!$D$58,IF($A26="N2O",About!$D$59,1))</f>
        <v>1.0932116175000001E-3</v>
      </c>
      <c r="F26">
        <f>SUMIFS('EPA Export Aggregation'!I:I,'EPA Export Aggregation'!$A:$A,$B26,'EPA Export Aggregation'!$D:$D,$A$1)*IF($A26="CH4",About!$D$58,IF($A26="N2O",About!$D$59,1))</f>
        <v>1.2018584545E-3</v>
      </c>
      <c r="G26">
        <f>SUMIFS('EPA Export Aggregation'!J:J,'EPA Export Aggregation'!$A:$A,$B26,'EPA Export Aggregation'!$D:$D,$A$1)*IF($A26="CH4",About!$D$58,IF($A26="N2O",About!$D$59,1))</f>
        <v>1.2472659856999999E-3</v>
      </c>
      <c r="H26">
        <f>SUMIFS('EPA Export Aggregation'!K:K,'EPA Export Aggregation'!$A:$A,$B26,'EPA Export Aggregation'!$D:$D,$A$1)*IF($A26="CH4",About!$D$58,IF($A26="N2O",About!$D$59,1))</f>
        <v>1.6747572506E-3</v>
      </c>
      <c r="I26">
        <f>SUMIFS('EPA Export Aggregation'!L:L,'EPA Export Aggregation'!$A:$A,$B26,'EPA Export Aggregation'!$D:$D,$A$1)*IF($A26="CH4",About!$D$58,IF($A26="N2O",About!$D$59,1))</f>
        <v>1.8548066829999999E-3</v>
      </c>
      <c r="J26">
        <f>SUMIFS('EPA Export Aggregation'!M:M,'EPA Export Aggregation'!$A:$A,$B26,'EPA Export Aggregation'!$D:$D,$A$1)*IF($A26="CH4",About!$D$58,IF($A26="N2O",About!$D$59,1))</f>
        <v>2.2917751477999999E-3</v>
      </c>
      <c r="K26">
        <f>SUMIFS('EPA Export Aggregation'!N:N,'EPA Export Aggregation'!$A:$A,$B26,'EPA Export Aggregation'!$D:$D,$A$1)*IF($A26="CH4",About!$D$58,IF($A26="N2O",About!$D$59,1))</f>
        <v>2.5927369491999998E-3</v>
      </c>
      <c r="L26">
        <f>SUMIFS('EPA Export Aggregation'!O:O,'EPA Export Aggregation'!$A:$A,$B26,'EPA Export Aggregation'!$D:$D,$A$1)*IF($A26="CH4",About!$D$58,IF($A26="N2O",About!$D$59,1))</f>
        <v>1.6761828088000001E-3</v>
      </c>
      <c r="M26">
        <f>SUMIFS('EPA Export Aggregation'!P:P,'EPA Export Aggregation'!$A:$A,$B26,'EPA Export Aggregation'!$D:$D,$A$1)*IF($A26="CH4",About!$D$58,IF($A26="N2O",About!$D$59,1))</f>
        <v>1.8211836015999999E-3</v>
      </c>
      <c r="N26">
        <f>SUMIFS('EPA Export Aggregation'!Q:Q,'EPA Export Aggregation'!$A:$A,$B26,'EPA Export Aggregation'!$D:$D,$A$1)*IF($A26="CH4",About!$D$58,IF($A26="N2O",About!$D$59,1))</f>
        <v>1.3163028094E-3</v>
      </c>
      <c r="O26">
        <f>SUMIFS('EPA Export Aggregation'!R:R,'EPA Export Aggregation'!$A:$A,$B26,'EPA Export Aggregation'!$D:$D,$A$1)*IF($A26="CH4",About!$D$58,IF($A26="N2O",About!$D$59,1))</f>
        <v>1.5354169663E-3</v>
      </c>
      <c r="P26">
        <f>SUMIFS('EPA Export Aggregation'!S:S,'EPA Export Aggregation'!$A:$A,$B26,'EPA Export Aggregation'!$D:$D,$A$1)*IF($A26="CH4",About!$D$58,IF($A26="N2O",About!$D$59,1))</f>
        <v>1.6120209694E-3</v>
      </c>
      <c r="Q26">
        <f>SUMIFS('EPA Export Aggregation'!T:T,'EPA Export Aggregation'!$A:$A,$B26,'EPA Export Aggregation'!$D:$D,$A$1)*IF($A26="CH4",About!$D$58,IF($A26="N2O",About!$D$59,1))</f>
        <v>1.9357959533999999E-3</v>
      </c>
      <c r="R26">
        <f>SUMIFS('EPA Export Aggregation'!U:U,'EPA Export Aggregation'!$A:$A,$B26,'EPA Export Aggregation'!$D:$D,$A$1)*IF($A26="CH4",About!$D$58,IF($A26="N2O",About!$D$59,1))</f>
        <v>1.8484601911000001E-3</v>
      </c>
      <c r="S26">
        <f>SUMIFS('EPA Export Aggregation'!V:V,'EPA Export Aggregation'!$A:$A,$B26,'EPA Export Aggregation'!$D:$D,$A$1)*IF($A26="CH4",About!$D$58,IF($A26="N2O",About!$D$59,1))</f>
        <v>1.5633841386000001E-3</v>
      </c>
      <c r="T26">
        <f>SUMIFS('EPA Export Aggregation'!W:W,'EPA Export Aggregation'!$A:$A,$B26,'EPA Export Aggregation'!$D:$D,$A$1)*IF($A26="CH4",About!$D$58,IF($A26="N2O",About!$D$59,1))</f>
        <v>1.4160243915000001E-3</v>
      </c>
      <c r="U26">
        <f>SUMIFS('EPA Export Aggregation'!X:X,'EPA Export Aggregation'!$A:$A,$B26,'EPA Export Aggregation'!$D:$D,$A$1)*IF($A26="CH4",About!$D$58,IF($A26="N2O",About!$D$59,1))</f>
        <v>1.1467407286999999E-3</v>
      </c>
      <c r="V26">
        <f>SUMIFS('EPA Export Aggregation'!Y:Y,'EPA Export Aggregation'!$A:$A,$B26,'EPA Export Aggregation'!$D:$D,$A$1)*IF($A26="CH4",About!$D$58,IF($A26="N2O",About!$D$59,1))</f>
        <v>7.3306589830000001E-4</v>
      </c>
      <c r="W26">
        <f>SUMIFS('EPA Export Aggregation'!Z:Z,'EPA Export Aggregation'!$A:$A,$B26,'EPA Export Aggregation'!$D:$D,$A$1)*IF($A26="CH4",About!$D$58,IF($A26="N2O",About!$D$59,1))</f>
        <v>1.2320739568000001E-3</v>
      </c>
      <c r="X26">
        <f>SUMIFS('EPA Export Aggregation'!AA:AA,'EPA Export Aggregation'!$A:$A,$B26,'EPA Export Aggregation'!$D:$D,$A$1)*IF($A26="CH4",About!$D$58,IF($A26="N2O",About!$D$59,1))</f>
        <v>1.0859084838999999E-3</v>
      </c>
      <c r="Y26">
        <f>SUMIFS('EPA Export Aggregation'!AB:AB,'EPA Export Aggregation'!$A:$A,$B26,'EPA Export Aggregation'!$D:$D,$A$1)*IF($A26="CH4",About!$D$58,IF($A26="N2O",About!$D$59,1))</f>
        <v>9.0952615199999995E-4</v>
      </c>
      <c r="Z26">
        <f>SUMIFS('EPA Export Aggregation'!AC:AC,'EPA Export Aggregation'!$A:$A,$B26,'EPA Export Aggregation'!$D:$D,$A$1)*IF($A26="CH4",About!$D$58,IF($A26="N2O",About!$D$59,1))</f>
        <v>1.0654235804E-3</v>
      </c>
      <c r="AA26">
        <f>SUMIFS('EPA Export Aggregation'!AD:AD,'EPA Export Aggregation'!$A:$A,$B26,'EPA Export Aggregation'!$D:$D,$A$1)*IF($A26="CH4",About!$D$58,IF($A26="N2O",About!$D$59,1))</f>
        <v>1.1153944897E-3</v>
      </c>
      <c r="AB26">
        <f>SUMIFS('EPA Export Aggregation'!AE:AE,'EPA Export Aggregation'!$A:$A,$B26,'EPA Export Aggregation'!$D:$D,$A$1)*IF($A26="CH4",About!$D$58,IF($A26="N2O",About!$D$59,1))</f>
        <v>1.2132540795000001E-3</v>
      </c>
      <c r="AC26">
        <f>SUMIFS('EPA Export Aggregation'!AF:AF,'EPA Export Aggregation'!$A:$A,$B26,'EPA Export Aggregation'!$D:$D,$A$1)*IF($A26="CH4",About!$D$58,IF($A26="N2O",About!$D$59,1))</f>
        <v>1.1190030644E-3</v>
      </c>
      <c r="AD26">
        <f>SUMIFS('EPA Export Aggregation'!AG:AG,'EPA Export Aggregation'!$A:$A,$B26,'EPA Export Aggregation'!$D:$D,$A$1)*IF($A26="CH4",About!$D$58,IF($A26="N2O",About!$D$59,1))</f>
        <v>1.2776113264E-3</v>
      </c>
      <c r="AE26">
        <f>SUMIFS('EPA Export Aggregation'!AH:AH,'EPA Export Aggregation'!$A:$A,$B26,'EPA Export Aggregation'!$D:$D,$A$1)*IF($A26="CH4",About!$D$58,IF($A26="N2O",About!$D$59,1))</f>
        <v>1.3080371304E-3</v>
      </c>
      <c r="AF26">
        <f>SUMIFS('EPA Export Aggregation'!AI:AI,'EPA Export Aggregation'!$A:$A,$B26,'EPA Export Aggregation'!$D:$D,$A$1)*IF($A26="CH4",About!$D$58,IF($A26="N2O",About!$D$59,1))</f>
        <v>1.1760908519000001E-3</v>
      </c>
      <c r="AG26">
        <f>SUMIFS('EPA Export Aggregation'!AJ:AJ,'EPA Export Aggregation'!$A:$A,$B26,'EPA Export Aggregation'!$D:$D,$A$1)*IF($A26="CH4",About!$D$58,IF($A26="N2O",About!$D$59,1))</f>
        <v>8.6793258990000002E-4</v>
      </c>
      <c r="AH26">
        <f>SUMIFS('EPA Export Aggregation'!AK:AK,'EPA Export Aggregation'!$A:$A,$B26,'EPA Export Aggregation'!$D:$D,$A$1)*IF($A26="CH4",About!$D$58,IF($A26="N2O",About!$D$59,1))</f>
        <v>1.10856863E-3</v>
      </c>
    </row>
    <row r="27" spans="1:34" x14ac:dyDescent="0.25">
      <c r="A27" s="119" t="s">
        <v>479</v>
      </c>
      <c r="B27" s="120" t="s">
        <v>1985</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1986</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1987</v>
      </c>
      <c r="C29">
        <f>SUMIFS('EPA Export Aggregation'!F:F,'EPA Export Aggregation'!$A:$A,$B29,'EPA Export Aggregation'!$D:$D,$A$1)*IF($A29="CH4",About!$D$58,IF($A29="N2O",About!$D$59,1))</f>
        <v>0.62624138121130002</v>
      </c>
      <c r="D29">
        <f>SUMIFS('EPA Export Aggregation'!G:G,'EPA Export Aggregation'!$A:$A,$B29,'EPA Export Aggregation'!$D:$D,$A$1)*IF($A29="CH4",About!$D$58,IF($A29="N2O",About!$D$59,1))</f>
        <v>0.633263098468</v>
      </c>
      <c r="E29">
        <f>SUMIFS('EPA Export Aggregation'!H:H,'EPA Export Aggregation'!$A:$A,$B29,'EPA Export Aggregation'!$D:$D,$A$1)*IF($A29="CH4",About!$D$58,IF($A29="N2O",About!$D$59,1))</f>
        <v>0.63983644532020001</v>
      </c>
      <c r="F29">
        <f>SUMIFS('EPA Export Aggregation'!I:I,'EPA Export Aggregation'!$A:$A,$B29,'EPA Export Aggregation'!$D:$D,$A$1)*IF($A29="CH4",About!$D$58,IF($A29="N2O",About!$D$59,1))</f>
        <v>0.66320425792689996</v>
      </c>
      <c r="G29">
        <f>SUMIFS('EPA Export Aggregation'!J:J,'EPA Export Aggregation'!$A:$A,$B29,'EPA Export Aggregation'!$D:$D,$A$1)*IF($A29="CH4",About!$D$58,IF($A29="N2O",About!$D$59,1))</f>
        <v>0.67252218460290003</v>
      </c>
      <c r="H29">
        <f>SUMIFS('EPA Export Aggregation'!K:K,'EPA Export Aggregation'!$A:$A,$B29,'EPA Export Aggregation'!$D:$D,$A$1)*IF($A29="CH4",About!$D$58,IF($A29="N2O",About!$D$59,1))</f>
        <v>0.66851636292549999</v>
      </c>
      <c r="I29">
        <f>SUMIFS('EPA Export Aggregation'!L:L,'EPA Export Aggregation'!$A:$A,$B29,'EPA Export Aggregation'!$D:$D,$A$1)*IF($A29="CH4",About!$D$58,IF($A29="N2O",About!$D$59,1))</f>
        <v>0.69325682368560004</v>
      </c>
      <c r="J29">
        <f>SUMIFS('EPA Export Aggregation'!M:M,'EPA Export Aggregation'!$A:$A,$B29,'EPA Export Aggregation'!$D:$D,$A$1)*IF($A29="CH4",About!$D$58,IF($A29="N2O",About!$D$59,1))</f>
        <v>0.7318365162271</v>
      </c>
      <c r="K29">
        <f>SUMIFS('EPA Export Aggregation'!N:N,'EPA Export Aggregation'!$A:$A,$B29,'EPA Export Aggregation'!$D:$D,$A$1)*IF($A29="CH4",About!$D$58,IF($A29="N2O",About!$D$59,1))</f>
        <v>0.74869463208590004</v>
      </c>
      <c r="L29">
        <f>SUMIFS('EPA Export Aggregation'!O:O,'EPA Export Aggregation'!$A:$A,$B29,'EPA Export Aggregation'!$D:$D,$A$1)*IF($A29="CH4",About!$D$58,IF($A29="N2O",About!$D$59,1))</f>
        <v>0.74130946065019998</v>
      </c>
      <c r="M29">
        <f>SUMIFS('EPA Export Aggregation'!P:P,'EPA Export Aggregation'!$A:$A,$B29,'EPA Export Aggregation'!$D:$D,$A$1)*IF($A29="CH4",About!$D$58,IF($A29="N2O",About!$D$59,1))</f>
        <v>0.76296575823110002</v>
      </c>
      <c r="N29">
        <f>SUMIFS('EPA Export Aggregation'!Q:Q,'EPA Export Aggregation'!$A:$A,$B29,'EPA Export Aggregation'!$D:$D,$A$1)*IF($A29="CH4",About!$D$58,IF($A29="N2O",About!$D$59,1))</f>
        <v>0.76385579515830004</v>
      </c>
      <c r="O29">
        <f>SUMIFS('EPA Export Aggregation'!R:R,'EPA Export Aggregation'!$A:$A,$B29,'EPA Export Aggregation'!$D:$D,$A$1)*IF($A29="CH4",About!$D$58,IF($A29="N2O",About!$D$59,1))</f>
        <v>0.74640350530690003</v>
      </c>
      <c r="P29">
        <f>SUMIFS('EPA Export Aggregation'!S:S,'EPA Export Aggregation'!$A:$A,$B29,'EPA Export Aggregation'!$D:$D,$A$1)*IF($A29="CH4",About!$D$58,IF($A29="N2O",About!$D$59,1))</f>
        <v>0.76398884134470002</v>
      </c>
      <c r="Q29">
        <f>SUMIFS('EPA Export Aggregation'!T:T,'EPA Export Aggregation'!$A:$A,$B29,'EPA Export Aggregation'!$D:$D,$A$1)*IF($A29="CH4",About!$D$58,IF($A29="N2O",About!$D$59,1))</f>
        <v>0.76606167936659997</v>
      </c>
      <c r="R29">
        <f>SUMIFS('EPA Export Aggregation'!U:U,'EPA Export Aggregation'!$A:$A,$B29,'EPA Export Aggregation'!$D:$D,$A$1)*IF($A29="CH4",About!$D$58,IF($A29="N2O",About!$D$59,1))</f>
        <v>0.74621374153620001</v>
      </c>
      <c r="S29">
        <f>SUMIFS('EPA Export Aggregation'!V:V,'EPA Export Aggregation'!$A:$A,$B29,'EPA Export Aggregation'!$D:$D,$A$1)*IF($A29="CH4",About!$D$58,IF($A29="N2O",About!$D$59,1))</f>
        <v>0.71286272566340003</v>
      </c>
      <c r="T29">
        <f>SUMIFS('EPA Export Aggregation'!W:W,'EPA Export Aggregation'!$A:$A,$B29,'EPA Export Aggregation'!$D:$D,$A$1)*IF($A29="CH4",About!$D$58,IF($A29="N2O",About!$D$59,1))</f>
        <v>0.7866874557911</v>
      </c>
      <c r="U29">
        <f>SUMIFS('EPA Export Aggregation'!X:X,'EPA Export Aggregation'!$A:$A,$B29,'EPA Export Aggregation'!$D:$D,$A$1)*IF($A29="CH4",About!$D$58,IF($A29="N2O",About!$D$59,1))</f>
        <v>0.75668186205379995</v>
      </c>
      <c r="V29">
        <f>SUMIFS('EPA Export Aggregation'!Y:Y,'EPA Export Aggregation'!$A:$A,$B29,'EPA Export Aggregation'!$D:$D,$A$1)*IF($A29="CH4",About!$D$58,IF($A29="N2O",About!$D$59,1))</f>
        <v>0.73687132642529996</v>
      </c>
      <c r="W29">
        <f>SUMIFS('EPA Export Aggregation'!Z:Z,'EPA Export Aggregation'!$A:$A,$B29,'EPA Export Aggregation'!$D:$D,$A$1)*IF($A29="CH4",About!$D$58,IF($A29="N2O",About!$D$59,1))</f>
        <v>0.80341876866140005</v>
      </c>
      <c r="X29">
        <f>SUMIFS('EPA Export Aggregation'!AA:AA,'EPA Export Aggregation'!$A:$A,$B29,'EPA Export Aggregation'!$D:$D,$A$1)*IF($A29="CH4",About!$D$58,IF($A29="N2O",About!$D$59,1))</f>
        <v>0.78161914344929995</v>
      </c>
      <c r="Y29">
        <f>SUMIFS('EPA Export Aggregation'!AB:AB,'EPA Export Aggregation'!$A:$A,$B29,'EPA Export Aggregation'!$D:$D,$A$1)*IF($A29="CH4",About!$D$58,IF($A29="N2O",About!$D$59,1))</f>
        <v>0.74747959922039997</v>
      </c>
      <c r="Z29">
        <f>SUMIFS('EPA Export Aggregation'!AC:AC,'EPA Export Aggregation'!$A:$A,$B29,'EPA Export Aggregation'!$D:$D,$A$1)*IF($A29="CH4",About!$D$58,IF($A29="N2O",About!$D$59,1))</f>
        <v>0.80200719062189996</v>
      </c>
      <c r="AA29">
        <f>SUMIFS('EPA Export Aggregation'!AD:AD,'EPA Export Aggregation'!$A:$A,$B29,'EPA Export Aggregation'!$D:$D,$A$1)*IF($A29="CH4",About!$D$58,IF($A29="N2O",About!$D$59,1))</f>
        <v>0.77212855739840003</v>
      </c>
      <c r="AB29">
        <f>SUMIFS('EPA Export Aggregation'!AE:AE,'EPA Export Aggregation'!$A:$A,$B29,'EPA Export Aggregation'!$D:$D,$A$1)*IF($A29="CH4",About!$D$58,IF($A29="N2O",About!$D$59,1))</f>
        <v>0.84587429621370003</v>
      </c>
      <c r="AC29">
        <f>SUMIFS('EPA Export Aggregation'!AF:AF,'EPA Export Aggregation'!$A:$A,$B29,'EPA Export Aggregation'!$D:$D,$A$1)*IF($A29="CH4",About!$D$58,IF($A29="N2O",About!$D$59,1))</f>
        <v>0.80903920560529996</v>
      </c>
      <c r="AD29">
        <f>SUMIFS('EPA Export Aggregation'!AG:AG,'EPA Export Aggregation'!$A:$A,$B29,'EPA Export Aggregation'!$D:$D,$A$1)*IF($A29="CH4",About!$D$58,IF($A29="N2O",About!$D$59,1))</f>
        <v>0.76533023341579998</v>
      </c>
      <c r="AE29">
        <f>SUMIFS('EPA Export Aggregation'!AH:AH,'EPA Export Aggregation'!$A:$A,$B29,'EPA Export Aggregation'!$D:$D,$A$1)*IF($A29="CH4",About!$D$58,IF($A29="N2O",About!$D$59,1))</f>
        <v>0.76405051510300004</v>
      </c>
      <c r="AF29">
        <f>SUMIFS('EPA Export Aggregation'!AI:AI,'EPA Export Aggregation'!$A:$A,$B29,'EPA Export Aggregation'!$D:$D,$A$1)*IF($A29="CH4",About!$D$58,IF($A29="N2O",About!$D$59,1))</f>
        <v>0.98521034617509995</v>
      </c>
      <c r="AG29">
        <f>SUMIFS('EPA Export Aggregation'!AJ:AJ,'EPA Export Aggregation'!$A:$A,$B29,'EPA Export Aggregation'!$D:$D,$A$1)*IF($A29="CH4",About!$D$58,IF($A29="N2O",About!$D$59,1))</f>
        <v>0.7587464921407</v>
      </c>
      <c r="AH29">
        <f>SUMIFS('EPA Export Aggregation'!AK:AK,'EPA Export Aggregation'!$A:$A,$B29,'EPA Export Aggregation'!$D:$D,$A$1)*IF($A29="CH4",About!$D$58,IF($A29="N2O",About!$D$59,1))</f>
        <v>0.75113280226680001</v>
      </c>
    </row>
    <row r="30" spans="1:34" x14ac:dyDescent="0.25">
      <c r="A30" s="119" t="s">
        <v>479</v>
      </c>
      <c r="B30" s="120" t="s">
        <v>1988</v>
      </c>
      <c r="C30">
        <f>SUMIFS('EPA Export Aggregation'!F:F,'EPA Export Aggregation'!$A:$A,$B30,'EPA Export Aggregation'!$D:$D,$A$1)*IF($A30="CH4",About!$D$58,IF($A30="N2O",About!$D$59,1))</f>
        <v>1.750713372E-4</v>
      </c>
      <c r="D30">
        <f>SUMIFS('EPA Export Aggregation'!G:G,'EPA Export Aggregation'!$A:$A,$B30,'EPA Export Aggregation'!$D:$D,$A$1)*IF($A30="CH4",About!$D$58,IF($A30="N2O",About!$D$59,1))</f>
        <v>1.747153469E-4</v>
      </c>
      <c r="E30">
        <f>SUMIFS('EPA Export Aggregation'!H:H,'EPA Export Aggregation'!$A:$A,$B30,'EPA Export Aggregation'!$D:$D,$A$1)*IF($A30="CH4",About!$D$58,IF($A30="N2O",About!$D$59,1))</f>
        <v>1.7433252230000001E-4</v>
      </c>
      <c r="F30">
        <f>SUMIFS('EPA Export Aggregation'!I:I,'EPA Export Aggregation'!$A:$A,$B30,'EPA Export Aggregation'!$D:$D,$A$1)*IF($A30="CH4",About!$D$58,IF($A30="N2O",About!$D$59,1))</f>
        <v>1.7341084219999999E-4</v>
      </c>
      <c r="G30">
        <f>SUMIFS('EPA Export Aggregation'!J:J,'EPA Export Aggregation'!$A:$A,$B30,'EPA Export Aggregation'!$D:$D,$A$1)*IF($A30="CH4",About!$D$58,IF($A30="N2O",About!$D$59,1))</f>
        <v>1.7258061110000001E-4</v>
      </c>
      <c r="H30">
        <f>SUMIFS('EPA Export Aggregation'!K:K,'EPA Export Aggregation'!$A:$A,$B30,'EPA Export Aggregation'!$D:$D,$A$1)*IF($A30="CH4",About!$D$58,IF($A30="N2O",About!$D$59,1))</f>
        <v>1.715338215E-4</v>
      </c>
      <c r="I30">
        <f>SUMIFS('EPA Export Aggregation'!L:L,'EPA Export Aggregation'!$A:$A,$B30,'EPA Export Aggregation'!$D:$D,$A$1)*IF($A30="CH4",About!$D$58,IF($A30="N2O",About!$D$59,1))</f>
        <v>1.704391573E-4</v>
      </c>
      <c r="J30">
        <f>SUMIFS('EPA Export Aggregation'!M:M,'EPA Export Aggregation'!$A:$A,$B30,'EPA Export Aggregation'!$D:$D,$A$1)*IF($A30="CH4",About!$D$58,IF($A30="N2O",About!$D$59,1))</f>
        <v>1.691743306E-4</v>
      </c>
      <c r="K30">
        <f>SUMIFS('EPA Export Aggregation'!N:N,'EPA Export Aggregation'!$A:$A,$B30,'EPA Export Aggregation'!$D:$D,$A$1)*IF($A30="CH4",About!$D$58,IF($A30="N2O",About!$D$59,1))</f>
        <v>1.6788998049999999E-4</v>
      </c>
      <c r="L30">
        <f>SUMIFS('EPA Export Aggregation'!O:O,'EPA Export Aggregation'!$A:$A,$B30,'EPA Export Aggregation'!$D:$D,$A$1)*IF($A30="CH4",About!$D$58,IF($A30="N2O",About!$D$59,1))</f>
        <v>1.6637974419999999E-4</v>
      </c>
      <c r="M30">
        <f>SUMIFS('EPA Export Aggregation'!P:P,'EPA Export Aggregation'!$A:$A,$B30,'EPA Export Aggregation'!$D:$D,$A$1)*IF($A30="CH4",About!$D$58,IF($A30="N2O",About!$D$59,1))</f>
        <v>1.6456849080000001E-4</v>
      </c>
      <c r="N30">
        <f>SUMIFS('EPA Export Aggregation'!Q:Q,'EPA Export Aggregation'!$A:$A,$B30,'EPA Export Aggregation'!$D:$D,$A$1)*IF($A30="CH4",About!$D$58,IF($A30="N2O",About!$D$59,1))</f>
        <v>1.9211772959999999E-4</v>
      </c>
      <c r="O30">
        <f>SUMIFS('EPA Export Aggregation'!R:R,'EPA Export Aggregation'!$A:$A,$B30,'EPA Export Aggregation'!$D:$D,$A$1)*IF($A30="CH4",About!$D$58,IF($A30="N2O",About!$D$59,1))</f>
        <v>1.896701345E-4</v>
      </c>
      <c r="P30">
        <f>SUMIFS('EPA Export Aggregation'!S:S,'EPA Export Aggregation'!$A:$A,$B30,'EPA Export Aggregation'!$D:$D,$A$1)*IF($A30="CH4",About!$D$58,IF($A30="N2O",About!$D$59,1))</f>
        <v>1.8734051180000001E-4</v>
      </c>
      <c r="Q30">
        <f>SUMIFS('EPA Export Aggregation'!T:T,'EPA Export Aggregation'!$A:$A,$B30,'EPA Export Aggregation'!$D:$D,$A$1)*IF($A30="CH4",About!$D$58,IF($A30="N2O",About!$D$59,1))</f>
        <v>1.8488229090000001E-4</v>
      </c>
      <c r="R30">
        <f>SUMIFS('EPA Export Aggregation'!U:U,'EPA Export Aggregation'!$A:$A,$B30,'EPA Export Aggregation'!$D:$D,$A$1)*IF($A30="CH4",About!$D$58,IF($A30="N2O",About!$D$59,1))</f>
        <v>1.8221733209999999E-4</v>
      </c>
      <c r="S30">
        <f>SUMIFS('EPA Export Aggregation'!V:V,'EPA Export Aggregation'!$A:$A,$B30,'EPA Export Aggregation'!$D:$D,$A$1)*IF($A30="CH4",About!$D$58,IF($A30="N2O",About!$D$59,1))</f>
        <v>1.795670027E-4</v>
      </c>
      <c r="T30">
        <f>SUMIFS('EPA Export Aggregation'!W:W,'EPA Export Aggregation'!$A:$A,$B30,'EPA Export Aggregation'!$D:$D,$A$1)*IF($A30="CH4",About!$D$58,IF($A30="N2O",About!$D$59,1))</f>
        <v>1.772993128E-4</v>
      </c>
      <c r="U30">
        <f>SUMIFS('EPA Export Aggregation'!X:X,'EPA Export Aggregation'!$A:$A,$B30,'EPA Export Aggregation'!$D:$D,$A$1)*IF($A30="CH4",About!$D$58,IF($A30="N2O",About!$D$59,1))</f>
        <v>1.747817926E-4</v>
      </c>
      <c r="V30">
        <f>SUMIFS('EPA Export Aggregation'!Y:Y,'EPA Export Aggregation'!$A:$A,$B30,'EPA Export Aggregation'!$D:$D,$A$1)*IF($A30="CH4",About!$D$58,IF($A30="N2O",About!$D$59,1))</f>
        <v>1.7202673969999999E-4</v>
      </c>
      <c r="W30">
        <f>SUMIFS('EPA Export Aggregation'!Z:Z,'EPA Export Aggregation'!$A:$A,$B30,'EPA Export Aggregation'!$D:$D,$A$1)*IF($A30="CH4",About!$D$58,IF($A30="N2O",About!$D$59,1))</f>
        <v>1.6930778720000001E-4</v>
      </c>
      <c r="X30">
        <f>SUMIFS('EPA Export Aggregation'!AA:AA,'EPA Export Aggregation'!$A:$A,$B30,'EPA Export Aggregation'!$D:$D,$A$1)*IF($A30="CH4",About!$D$58,IF($A30="N2O",About!$D$59,1))</f>
        <v>1.6675953049999999E-4</v>
      </c>
      <c r="Y30">
        <f>SUMIFS('EPA Export Aggregation'!AB:AB,'EPA Export Aggregation'!$A:$A,$B30,'EPA Export Aggregation'!$D:$D,$A$1)*IF($A30="CH4",About!$D$58,IF($A30="N2O",About!$D$59,1))</f>
        <v>1.6410468430000001E-4</v>
      </c>
      <c r="Z30">
        <f>SUMIFS('EPA Export Aggregation'!AC:AC,'EPA Export Aggregation'!$A:$A,$B30,'EPA Export Aggregation'!$D:$D,$A$1)*IF($A30="CH4",About!$D$58,IF($A30="N2O",About!$D$59,1))</f>
        <v>1.6189929250000001E-4</v>
      </c>
      <c r="AA30">
        <f>SUMIFS('EPA Export Aggregation'!AD:AD,'EPA Export Aggregation'!$A:$A,$B30,'EPA Export Aggregation'!$D:$D,$A$1)*IF($A30="CH4",About!$D$58,IF($A30="N2O",About!$D$59,1))</f>
        <v>1.5896211490000001E-4</v>
      </c>
      <c r="AB30">
        <f>SUMIFS('EPA Export Aggregation'!AE:AE,'EPA Export Aggregation'!$A:$A,$B30,'EPA Export Aggregation'!$D:$D,$A$1)*IF($A30="CH4",About!$D$58,IF($A30="N2O",About!$D$59,1))</f>
        <v>1.5626905400000001E-4</v>
      </c>
      <c r="AC30">
        <f>SUMIFS('EPA Export Aggregation'!AF:AF,'EPA Export Aggregation'!$A:$A,$B30,'EPA Export Aggregation'!$D:$D,$A$1)*IF($A30="CH4",About!$D$58,IF($A30="N2O",About!$D$59,1))</f>
        <v>1.539331488E-4</v>
      </c>
      <c r="AD30">
        <f>SUMIFS('EPA Export Aggregation'!AG:AG,'EPA Export Aggregation'!$A:$A,$B30,'EPA Export Aggregation'!$D:$D,$A$1)*IF($A30="CH4",About!$D$58,IF($A30="N2O",About!$D$59,1))</f>
        <v>1.5132120910000001E-4</v>
      </c>
      <c r="AE30">
        <f>SUMIFS('EPA Export Aggregation'!AH:AH,'EPA Export Aggregation'!$A:$A,$B30,'EPA Export Aggregation'!$D:$D,$A$1)*IF($A30="CH4",About!$D$58,IF($A30="N2O",About!$D$59,1))</f>
        <v>1.4850843260000001E-4</v>
      </c>
      <c r="AF30">
        <f>SUMIFS('EPA Export Aggregation'!AI:AI,'EPA Export Aggregation'!$A:$A,$B30,'EPA Export Aggregation'!$D:$D,$A$1)*IF($A30="CH4",About!$D$58,IF($A30="N2O",About!$D$59,1))</f>
        <v>1.460477653E-4</v>
      </c>
      <c r="AG30">
        <f>SUMIFS('EPA Export Aggregation'!AJ:AJ,'EPA Export Aggregation'!$A:$A,$B30,'EPA Export Aggregation'!$D:$D,$A$1)*IF($A30="CH4",About!$D$58,IF($A30="N2O",About!$D$59,1))</f>
        <v>1.4155959070000001E-4</v>
      </c>
      <c r="AH30">
        <f>SUMIFS('EPA Export Aggregation'!AK:AK,'EPA Export Aggregation'!$A:$A,$B30,'EPA Export Aggregation'!$D:$D,$A$1)*IF($A30="CH4",About!$D$58,IF($A30="N2O",About!$D$59,1))</f>
        <v>1.4155959070000001E-4</v>
      </c>
    </row>
    <row r="31" spans="1:34" x14ac:dyDescent="0.25">
      <c r="A31" s="119" t="s">
        <v>479</v>
      </c>
      <c r="B31" s="120" t="s">
        <v>1989</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1990</v>
      </c>
      <c r="C32">
        <f>SUMIFS('EPA Export Aggregation'!F:F,'EPA Export Aggregation'!$A:$A,$B32,'EPA Export Aggregation'!$D:$D,$A$1)*IF($A32="CH4",About!$D$58,IF($A32="N2O",About!$D$59,1))</f>
        <v>2.3399792548999998E-3</v>
      </c>
      <c r="D32">
        <f>SUMIFS('EPA Export Aggregation'!G:G,'EPA Export Aggregation'!$A:$A,$B32,'EPA Export Aggregation'!$D:$D,$A$1)*IF($A32="CH4",About!$D$58,IF($A32="N2O",About!$D$59,1))</f>
        <v>2.3142732681E-3</v>
      </c>
      <c r="E32">
        <f>SUMIFS('EPA Export Aggregation'!H:H,'EPA Export Aggregation'!$A:$A,$B32,'EPA Export Aggregation'!$D:$D,$A$1)*IF($A32="CH4",About!$D$58,IF($A32="N2O",About!$D$59,1))</f>
        <v>2.3796399202000002E-3</v>
      </c>
      <c r="F32">
        <f>SUMIFS('EPA Export Aggregation'!I:I,'EPA Export Aggregation'!$A:$A,$B32,'EPA Export Aggregation'!$D:$D,$A$1)*IF($A32="CH4",About!$D$58,IF($A32="N2O",About!$D$59,1))</f>
        <v>2.3017875031E-3</v>
      </c>
      <c r="G32">
        <f>SUMIFS('EPA Export Aggregation'!J:J,'EPA Export Aggregation'!$A:$A,$B32,'EPA Export Aggregation'!$D:$D,$A$1)*IF($A32="CH4",About!$D$58,IF($A32="N2O",About!$D$59,1))</f>
        <v>2.5434237789E-3</v>
      </c>
      <c r="H32">
        <f>SUMIFS('EPA Export Aggregation'!K:K,'EPA Export Aggregation'!$A:$A,$B32,'EPA Export Aggregation'!$D:$D,$A$1)*IF($A32="CH4",About!$D$58,IF($A32="N2O",About!$D$59,1))</f>
        <v>2.7314447108999999E-3</v>
      </c>
      <c r="I32">
        <f>SUMIFS('EPA Export Aggregation'!L:L,'EPA Export Aggregation'!$A:$A,$B32,'EPA Export Aggregation'!$D:$D,$A$1)*IF($A32="CH4",About!$D$58,IF($A32="N2O",About!$D$59,1))</f>
        <v>2.3656852417E-3</v>
      </c>
      <c r="J32">
        <f>SUMIFS('EPA Export Aggregation'!M:M,'EPA Export Aggregation'!$A:$A,$B32,'EPA Export Aggregation'!$D:$D,$A$1)*IF($A32="CH4",About!$D$58,IF($A32="N2O",About!$D$59,1))</f>
        <v>2.6036492336999999E-3</v>
      </c>
      <c r="K32">
        <f>SUMIFS('EPA Export Aggregation'!N:N,'EPA Export Aggregation'!$A:$A,$B32,'EPA Export Aggregation'!$D:$D,$A$1)*IF($A32="CH4",About!$D$58,IF($A32="N2O",About!$D$59,1))</f>
        <v>2.3620129578999999E-3</v>
      </c>
      <c r="L32">
        <f>SUMIFS('EPA Export Aggregation'!O:O,'EPA Export Aggregation'!$A:$A,$B32,'EPA Export Aggregation'!$D:$D,$A$1)*IF($A32="CH4",About!$D$58,IF($A32="N2O",About!$D$59,1))</f>
        <v>2.1688508284999999E-3</v>
      </c>
      <c r="M32">
        <f>SUMIFS('EPA Export Aggregation'!P:P,'EPA Export Aggregation'!$A:$A,$B32,'EPA Export Aggregation'!$D:$D,$A$1)*IF($A32="CH4",About!$D$58,IF($A32="N2O",About!$D$59,1))</f>
        <v>2.7086765511999998E-3</v>
      </c>
      <c r="N32">
        <f>SUMIFS('EPA Export Aggregation'!Q:Q,'EPA Export Aggregation'!$A:$A,$B32,'EPA Export Aggregation'!$D:$D,$A$1)*IF($A32="CH4",About!$D$58,IF($A32="N2O",About!$D$59,1))</f>
        <v>2.7286067700000001E-3</v>
      </c>
      <c r="O32">
        <f>SUMIFS('EPA Export Aggregation'!R:R,'EPA Export Aggregation'!$A:$A,$B32,'EPA Export Aggregation'!$D:$D,$A$1)*IF($A32="CH4",About!$D$58,IF($A32="N2O",About!$D$59,1))</f>
        <v>2.7927784609000001E-3</v>
      </c>
      <c r="P32">
        <f>SUMIFS('EPA Export Aggregation'!S:S,'EPA Export Aggregation'!$A:$A,$B32,'EPA Export Aggregation'!$D:$D,$A$1)*IF($A32="CH4",About!$D$58,IF($A32="N2O",About!$D$59,1))</f>
        <v>2.9584726417000002E-3</v>
      </c>
      <c r="Q32">
        <f>SUMIFS('EPA Export Aggregation'!T:T,'EPA Export Aggregation'!$A:$A,$B32,'EPA Export Aggregation'!$D:$D,$A$1)*IF($A32="CH4",About!$D$58,IF($A32="N2O",About!$D$59,1))</f>
        <v>2.7949664076E-3</v>
      </c>
      <c r="R32">
        <f>SUMIFS('EPA Export Aggregation'!U:U,'EPA Export Aggregation'!$A:$A,$B32,'EPA Export Aggregation'!$D:$D,$A$1)*IF($A32="CH4",About!$D$58,IF($A32="N2O",About!$D$59,1))</f>
        <v>3.0560466919000002E-3</v>
      </c>
      <c r="S32">
        <f>SUMIFS('EPA Export Aggregation'!V:V,'EPA Export Aggregation'!$A:$A,$B32,'EPA Export Aggregation'!$D:$D,$A$1)*IF($A32="CH4",About!$D$58,IF($A32="N2O",About!$D$59,1))</f>
        <v>3.0215668845999999E-3</v>
      </c>
      <c r="T32">
        <f>SUMIFS('EPA Export Aggregation'!W:W,'EPA Export Aggregation'!$A:$A,$B32,'EPA Export Aggregation'!$D:$D,$A$1)*IF($A32="CH4",About!$D$58,IF($A32="N2O",About!$D$59,1))</f>
        <v>2.2963422405999998E-3</v>
      </c>
      <c r="U32">
        <f>SUMIFS('EPA Export Aggregation'!X:X,'EPA Export Aggregation'!$A:$A,$B32,'EPA Export Aggregation'!$D:$D,$A$1)*IF($A32="CH4",About!$D$58,IF($A32="N2O",About!$D$59,1))</f>
        <v>2.8226958228000001E-3</v>
      </c>
      <c r="V32">
        <f>SUMIFS('EPA Export Aggregation'!Y:Y,'EPA Export Aggregation'!$A:$A,$B32,'EPA Export Aggregation'!$D:$D,$A$1)*IF($A32="CH4",About!$D$58,IF($A32="N2O",About!$D$59,1))</f>
        <v>2.6862139254999998E-3</v>
      </c>
      <c r="W32">
        <f>SUMIFS('EPA Export Aggregation'!Z:Z,'EPA Export Aggregation'!$A:$A,$B32,'EPA Export Aggregation'!$D:$D,$A$1)*IF($A32="CH4",About!$D$58,IF($A32="N2O",About!$D$59,1))</f>
        <v>2.8970955587E-3</v>
      </c>
      <c r="X32">
        <f>SUMIFS('EPA Export Aggregation'!AA:AA,'EPA Export Aggregation'!$A:$A,$B32,'EPA Export Aggregation'!$D:$D,$A$1)*IF($A32="CH4",About!$D$58,IF($A32="N2O",About!$D$59,1))</f>
        <v>2.8384550616E-3</v>
      </c>
      <c r="Y32">
        <f>SUMIFS('EPA Export Aggregation'!AB:AB,'EPA Export Aggregation'!$A:$A,$B32,'EPA Export Aggregation'!$D:$D,$A$1)*IF($A32="CH4",About!$D$58,IF($A32="N2O",About!$D$59,1))</f>
        <v>2.9166225607000001E-3</v>
      </c>
      <c r="Z32">
        <f>SUMIFS('EPA Export Aggregation'!AC:AC,'EPA Export Aggregation'!$A:$A,$B32,'EPA Export Aggregation'!$D:$D,$A$1)*IF($A32="CH4",About!$D$58,IF($A32="N2O",About!$D$59,1))</f>
        <v>2.0636553205E-3</v>
      </c>
      <c r="AA32">
        <f>SUMIFS('EPA Export Aggregation'!AD:AD,'EPA Export Aggregation'!$A:$A,$B32,'EPA Export Aggregation'!$D:$D,$A$1)*IF($A32="CH4",About!$D$58,IF($A32="N2O",About!$D$59,1))</f>
        <v>1.913177615E-3</v>
      </c>
      <c r="AB32">
        <f>SUMIFS('EPA Export Aggregation'!AE:AE,'EPA Export Aggregation'!$A:$A,$B32,'EPA Export Aggregation'!$D:$D,$A$1)*IF($A32="CH4",About!$D$58,IF($A32="N2O",About!$D$59,1))</f>
        <v>2.5255970443E-3</v>
      </c>
      <c r="AC32">
        <f>SUMIFS('EPA Export Aggregation'!AF:AF,'EPA Export Aggregation'!$A:$A,$B32,'EPA Export Aggregation'!$D:$D,$A$1)*IF($A32="CH4",About!$D$58,IF($A32="N2O",About!$D$59,1))</f>
        <v>2.0547573768E-3</v>
      </c>
      <c r="AD32">
        <f>SUMIFS('EPA Export Aggregation'!AG:AG,'EPA Export Aggregation'!$A:$A,$B32,'EPA Export Aggregation'!$D:$D,$A$1)*IF($A32="CH4",About!$D$58,IF($A32="N2O",About!$D$59,1))</f>
        <v>1.5266175957E-3</v>
      </c>
      <c r="AE32">
        <f>SUMIFS('EPA Export Aggregation'!AH:AH,'EPA Export Aggregation'!$A:$A,$B32,'EPA Export Aggregation'!$D:$D,$A$1)*IF($A32="CH4",About!$D$58,IF($A32="N2O",About!$D$59,1))</f>
        <v>1.0893763873E-3</v>
      </c>
      <c r="AF32">
        <f>SUMIFS('EPA Export Aggregation'!AI:AI,'EPA Export Aggregation'!$A:$A,$B32,'EPA Export Aggregation'!$D:$D,$A$1)*IF($A32="CH4",About!$D$58,IF($A32="N2O",About!$D$59,1))</f>
        <v>1.1293514002000001E-3</v>
      </c>
      <c r="AG32">
        <f>SUMIFS('EPA Export Aggregation'!AJ:AJ,'EPA Export Aggregation'!$A:$A,$B32,'EPA Export Aggregation'!$D:$D,$A$1)*IF($A32="CH4",About!$D$58,IF($A32="N2O",About!$D$59,1))</f>
        <v>4.9722723019999995E-4</v>
      </c>
      <c r="AH32">
        <f>SUMIFS('EPA Export Aggregation'!AK:AK,'EPA Export Aggregation'!$A:$A,$B32,'EPA Export Aggregation'!$D:$D,$A$1)*IF($A32="CH4",About!$D$58,IF($A32="N2O",About!$D$59,1))</f>
        <v>2.203370297E-4</v>
      </c>
    </row>
    <row r="33" spans="1:34" x14ac:dyDescent="0.25">
      <c r="A33" s="119" t="s">
        <v>479</v>
      </c>
      <c r="B33" s="120" t="s">
        <v>1991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1992</v>
      </c>
      <c r="C34">
        <f>SUMIFS('EPA Export Aggregation'!F:F,'EPA Export Aggregation'!$A:$A,$B34,'EPA Export Aggregation'!$D:$D,$A$1)*IF($A34="CH4",About!$D$58,IF($A34="N2O",About!$D$59,1))</f>
        <v>5.2510031630800001E-2</v>
      </c>
      <c r="D34">
        <f>SUMIFS('EPA Export Aggregation'!G:G,'EPA Export Aggregation'!$A:$A,$B34,'EPA Export Aggregation'!$D:$D,$A$1)*IF($A34="CH4",About!$D$58,IF($A34="N2O",About!$D$59,1))</f>
        <v>3.8566469019299998E-2</v>
      </c>
      <c r="E34">
        <f>SUMIFS('EPA Export Aggregation'!H:H,'EPA Export Aggregation'!$A:$A,$B34,'EPA Export Aggregation'!$D:$D,$A$1)*IF($A34="CH4",About!$D$58,IF($A34="N2O",About!$D$59,1))</f>
        <v>4.38233054522E-2</v>
      </c>
      <c r="F34">
        <f>SUMIFS('EPA Export Aggregation'!I:I,'EPA Export Aggregation'!$A:$A,$B34,'EPA Export Aggregation'!$D:$D,$A$1)*IF($A34="CH4",About!$D$58,IF($A34="N2O",About!$D$59,1))</f>
        <v>4.2844811394400002E-2</v>
      </c>
      <c r="G34">
        <f>SUMIFS('EPA Export Aggregation'!J:J,'EPA Export Aggregation'!$A:$A,$B34,'EPA Export Aggregation'!$D:$D,$A$1)*IF($A34="CH4",About!$D$58,IF($A34="N2O",About!$D$59,1))</f>
        <v>4.67508868124E-2</v>
      </c>
      <c r="H34">
        <f>SUMIFS('EPA Export Aggregation'!K:K,'EPA Export Aggregation'!$A:$A,$B34,'EPA Export Aggregation'!$D:$D,$A$1)*IF($A34="CH4",About!$D$58,IF($A34="N2O",About!$D$59,1))</f>
        <v>4.2939099579699998E-2</v>
      </c>
      <c r="I34">
        <f>SUMIFS('EPA Export Aggregation'!L:L,'EPA Export Aggregation'!$A:$A,$B34,'EPA Export Aggregation'!$D:$D,$A$1)*IF($A34="CH4",About!$D$58,IF($A34="N2O",About!$D$59,1))</f>
        <v>4.6384055157400003E-2</v>
      </c>
      <c r="J34">
        <f>SUMIFS('EPA Export Aggregation'!M:M,'EPA Export Aggregation'!$A:$A,$B34,'EPA Export Aggregation'!$D:$D,$A$1)*IF($A34="CH4",About!$D$58,IF($A34="N2O",About!$D$59,1))</f>
        <v>5.00658541837E-2</v>
      </c>
      <c r="K34">
        <f>SUMIFS('EPA Export Aggregation'!N:N,'EPA Export Aggregation'!$A:$A,$B34,'EPA Export Aggregation'!$D:$D,$A$1)*IF($A34="CH4",About!$D$58,IF($A34="N2O",About!$D$59,1))</f>
        <v>6.4201206447100007E-2</v>
      </c>
      <c r="L34">
        <f>SUMIFS('EPA Export Aggregation'!O:O,'EPA Export Aggregation'!$A:$A,$B34,'EPA Export Aggregation'!$D:$D,$A$1)*IF($A34="CH4",About!$D$58,IF($A34="N2O",About!$D$59,1))</f>
        <v>6.4310205207300006E-2</v>
      </c>
      <c r="M34">
        <f>SUMIFS('EPA Export Aggregation'!P:P,'EPA Export Aggregation'!$A:$A,$B34,'EPA Export Aggregation'!$D:$D,$A$1)*IF($A34="CH4",About!$D$58,IF($A34="N2O",About!$D$59,1))</f>
        <v>6.3556241676499994E-2</v>
      </c>
      <c r="N34">
        <f>SUMIFS('EPA Export Aggregation'!Q:Q,'EPA Export Aggregation'!$A:$A,$B34,'EPA Export Aggregation'!$D:$D,$A$1)*IF($A34="CH4",About!$D$58,IF($A34="N2O",About!$D$59,1))</f>
        <v>6.2888344854700004E-2</v>
      </c>
      <c r="O34">
        <f>SUMIFS('EPA Export Aggregation'!R:R,'EPA Export Aggregation'!$A:$A,$B34,'EPA Export Aggregation'!$D:$D,$A$1)*IF($A34="CH4",About!$D$58,IF($A34="N2O",About!$D$59,1))</f>
        <v>7.3696505972400003E-2</v>
      </c>
      <c r="P34">
        <f>SUMIFS('EPA Export Aggregation'!S:S,'EPA Export Aggregation'!$A:$A,$B34,'EPA Export Aggregation'!$D:$D,$A$1)*IF($A34="CH4",About!$D$58,IF($A34="N2O",About!$D$59,1))</f>
        <v>7.5509425988099996E-2</v>
      </c>
      <c r="Q34">
        <f>SUMIFS('EPA Export Aggregation'!T:T,'EPA Export Aggregation'!$A:$A,$B34,'EPA Export Aggregation'!$D:$D,$A$1)*IF($A34="CH4",About!$D$58,IF($A34="N2O",About!$D$59,1))</f>
        <v>7.5203255496100005E-2</v>
      </c>
      <c r="R34">
        <f>SUMIFS('EPA Export Aggregation'!U:U,'EPA Export Aggregation'!$A:$A,$B34,'EPA Export Aggregation'!$D:$D,$A$1)*IF($A34="CH4",About!$D$58,IF($A34="N2O",About!$D$59,1))</f>
        <v>6.8732172608800005E-2</v>
      </c>
      <c r="S34">
        <f>SUMIFS('EPA Export Aggregation'!V:V,'EPA Export Aggregation'!$A:$A,$B34,'EPA Export Aggregation'!$D:$D,$A$1)*IF($A34="CH4",About!$D$58,IF($A34="N2O",About!$D$59,1))</f>
        <v>6.1218000060500002E-2</v>
      </c>
      <c r="T34">
        <f>SUMIFS('EPA Export Aggregation'!W:W,'EPA Export Aggregation'!$A:$A,$B34,'EPA Export Aggregation'!$D:$D,$A$1)*IF($A34="CH4",About!$D$58,IF($A34="N2O",About!$D$59,1))</f>
        <v>8.5926331851599994E-2</v>
      </c>
      <c r="U34">
        <f>SUMIFS('EPA Export Aggregation'!X:X,'EPA Export Aggregation'!$A:$A,$B34,'EPA Export Aggregation'!$D:$D,$A$1)*IF($A34="CH4",About!$D$58,IF($A34="N2O",About!$D$59,1))</f>
        <v>0.10815039136350001</v>
      </c>
      <c r="V34">
        <f>SUMIFS('EPA Export Aggregation'!Y:Y,'EPA Export Aggregation'!$A:$A,$B34,'EPA Export Aggregation'!$D:$D,$A$1)*IF($A34="CH4",About!$D$58,IF($A34="N2O",About!$D$59,1))</f>
        <v>0.1015811430645</v>
      </c>
      <c r="W34">
        <f>SUMIFS('EPA Export Aggregation'!Z:Z,'EPA Export Aggregation'!$A:$A,$B34,'EPA Export Aggregation'!$D:$D,$A$1)*IF($A34="CH4",About!$D$58,IF($A34="N2O",About!$D$59,1))</f>
        <v>0.12760988865709999</v>
      </c>
      <c r="X34">
        <f>SUMIFS('EPA Export Aggregation'!AA:AA,'EPA Export Aggregation'!$A:$A,$B34,'EPA Export Aggregation'!$D:$D,$A$1)*IF($A34="CH4",About!$D$58,IF($A34="N2O",About!$D$59,1))</f>
        <v>0.1172336510932</v>
      </c>
      <c r="Y34">
        <f>SUMIFS('EPA Export Aggregation'!AB:AB,'EPA Export Aggregation'!$A:$A,$B34,'EPA Export Aggregation'!$D:$D,$A$1)*IF($A34="CH4",About!$D$58,IF($A34="N2O",About!$D$59,1))</f>
        <v>0.1102199494391</v>
      </c>
      <c r="Z34">
        <f>SUMIFS('EPA Export Aggregation'!AC:AC,'EPA Export Aggregation'!$A:$A,$B34,'EPA Export Aggregation'!$D:$D,$A$1)*IF($A34="CH4",About!$D$58,IF($A34="N2O",About!$D$59,1))</f>
        <v>0.1147380345339</v>
      </c>
      <c r="AA34">
        <f>SUMIFS('EPA Export Aggregation'!AD:AD,'EPA Export Aggregation'!$A:$A,$B34,'EPA Export Aggregation'!$D:$D,$A$1)*IF($A34="CH4",About!$D$58,IF($A34="N2O",About!$D$59,1))</f>
        <v>0.12677019105510001</v>
      </c>
      <c r="AB34">
        <f>SUMIFS('EPA Export Aggregation'!AE:AE,'EPA Export Aggregation'!$A:$A,$B34,'EPA Export Aggregation'!$D:$D,$A$1)*IF($A34="CH4",About!$D$58,IF($A34="N2O",About!$D$59,1))</f>
        <v>0.17977418585380001</v>
      </c>
      <c r="AC34">
        <f>SUMIFS('EPA Export Aggregation'!AF:AF,'EPA Export Aggregation'!$A:$A,$B34,'EPA Export Aggregation'!$D:$D,$A$1)*IF($A34="CH4",About!$D$58,IF($A34="N2O",About!$D$59,1))</f>
        <v>0.1769469094318</v>
      </c>
      <c r="AD34">
        <f>SUMIFS('EPA Export Aggregation'!AG:AG,'EPA Export Aggregation'!$A:$A,$B34,'EPA Export Aggregation'!$D:$D,$A$1)*IF($A34="CH4",About!$D$58,IF($A34="N2O",About!$D$59,1))</f>
        <v>0.1725753667979</v>
      </c>
      <c r="AE34">
        <f>SUMIFS('EPA Export Aggregation'!AH:AH,'EPA Export Aggregation'!$A:$A,$B34,'EPA Export Aggregation'!$D:$D,$A$1)*IF($A34="CH4",About!$D$58,IF($A34="N2O",About!$D$59,1))</f>
        <v>0.20338930184410001</v>
      </c>
      <c r="AF34">
        <f>SUMIFS('EPA Export Aggregation'!AI:AI,'EPA Export Aggregation'!$A:$A,$B34,'EPA Export Aggregation'!$D:$D,$A$1)*IF($A34="CH4",About!$D$58,IF($A34="N2O",About!$D$59,1))</f>
        <v>0.22131322015489999</v>
      </c>
      <c r="AG34">
        <f>SUMIFS('EPA Export Aggregation'!AJ:AJ,'EPA Export Aggregation'!$A:$A,$B34,'EPA Export Aggregation'!$D:$D,$A$1)*IF($A34="CH4",About!$D$58,IF($A34="N2O",About!$D$59,1))</f>
        <v>0.23923713846559999</v>
      </c>
      <c r="AH34">
        <f>SUMIFS('EPA Export Aggregation'!AK:AK,'EPA Export Aggregation'!$A:$A,$B34,'EPA Export Aggregation'!$D:$D,$A$1)*IF($A34="CH4",About!$D$58,IF($A34="N2O",About!$D$59,1))</f>
        <v>0.2571610567764</v>
      </c>
    </row>
    <row r="35" spans="1:34" x14ac:dyDescent="0.25">
      <c r="A35" s="119"/>
      <c r="B35" s="120" t="s">
        <v>1993</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1994</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1995</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1996</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1997</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1998</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2000</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2001</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2002</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2003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2004</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2005</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2006</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2007</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2008</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2009</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2010</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2011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2012</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2013</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2014</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2015</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2017</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2018</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2019</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2020</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2021</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2022</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2023</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2024</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2025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2026</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2027</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2028</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2029</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2030</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2031</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2032</v>
      </c>
      <c r="B74" s="120" t="s">
        <v>2033</v>
      </c>
      <c r="C74">
        <f>SUMIFS('EPA Export Aggregation'!F:F,'EPA Export Aggregation'!$A:$A,$B74,'EPA Export Aggregation'!$D:$D,$A$1)*IF($A74="CH4",About!$D$58,IF($A74="N2O",About!$D$59,1))</f>
        <v>4.2106388701999998E-3</v>
      </c>
      <c r="D74">
        <f>SUMIFS('EPA Export Aggregation'!G:G,'EPA Export Aggregation'!$A:$A,$B74,'EPA Export Aggregation'!$D:$D,$A$1)*IF($A74="CH4",About!$D$58,IF($A74="N2O",About!$D$59,1))</f>
        <v>8.8089433573999999E-3</v>
      </c>
      <c r="E74">
        <f>SUMIFS('EPA Export Aggregation'!H:H,'EPA Export Aggregation'!$A:$A,$B74,'EPA Export Aggregation'!$D:$D,$A$1)*IF($A74="CH4",About!$D$58,IF($A74="N2O",About!$D$59,1))</f>
        <v>3.31955905982E-2</v>
      </c>
      <c r="F74">
        <f>SUMIFS('EPA Export Aggregation'!I:I,'EPA Export Aggregation'!$A:$A,$B74,'EPA Export Aggregation'!$D:$D,$A$1)*IF($A74="CH4",About!$D$58,IF($A74="N2O",About!$D$59,1))</f>
        <v>0.1173147826556</v>
      </c>
      <c r="G74">
        <f>SUMIFS('EPA Export Aggregation'!J:J,'EPA Export Aggregation'!$A:$A,$B74,'EPA Export Aggregation'!$D:$D,$A$1)*IF($A74="CH4",About!$D$58,IF($A74="N2O",About!$D$59,1))</f>
        <v>0.28792700881320005</v>
      </c>
      <c r="H74">
        <f>SUMIFS('EPA Export Aggregation'!K:K,'EPA Export Aggregation'!$A:$A,$B74,'EPA Export Aggregation'!$D:$D,$A$1)*IF($A74="CH4",About!$D$58,IF($A74="N2O",About!$D$59,1))</f>
        <v>0.6226120515946002</v>
      </c>
      <c r="I74">
        <f>SUMIFS('EPA Export Aggregation'!L:L,'EPA Export Aggregation'!$A:$A,$B74,'EPA Export Aggregation'!$D:$D,$A$1)*IF($A74="CH4",About!$D$58,IF($A74="N2O",About!$D$59,1))</f>
        <v>0.85614732205370003</v>
      </c>
      <c r="J74">
        <f>SUMIFS('EPA Export Aggregation'!M:M,'EPA Export Aggregation'!$A:$A,$B74,'EPA Export Aggregation'!$D:$D,$A$1)*IF($A74="CH4",About!$D$58,IF($A74="N2O",About!$D$59,1))</f>
        <v>1.0746447849946996</v>
      </c>
      <c r="K74">
        <f>SUMIFS('EPA Export Aggregation'!N:N,'EPA Export Aggregation'!$A:$A,$B74,'EPA Export Aggregation'!$D:$D,$A$1)*IF($A74="CH4",About!$D$58,IF($A74="N2O",About!$D$59,1))</f>
        <v>1.2215307696211999</v>
      </c>
      <c r="L74">
        <f>SUMIFS('EPA Export Aggregation'!O:O,'EPA Export Aggregation'!$A:$A,$B74,'EPA Export Aggregation'!$D:$D,$A$1)*IF($A74="CH4",About!$D$58,IF($A74="N2O",About!$D$59,1))</f>
        <v>1.3746333964899999</v>
      </c>
      <c r="M74">
        <f>SUMIFS('EPA Export Aggregation'!P:P,'EPA Export Aggregation'!$A:$A,$B74,'EPA Export Aggregation'!$D:$D,$A$1)*IF($A74="CH4",About!$D$58,IF($A74="N2O",About!$D$59,1))</f>
        <v>1.5007513651204001</v>
      </c>
      <c r="N74">
        <f>SUMIFS('EPA Export Aggregation'!Q:Q,'EPA Export Aggregation'!$A:$A,$B74,'EPA Export Aggregation'!$D:$D,$A$1)*IF($A74="CH4",About!$D$58,IF($A74="N2O",About!$D$59,1))</f>
        <v>1.6177075878212002</v>
      </c>
      <c r="O74">
        <f>SUMIFS('EPA Export Aggregation'!R:R,'EPA Export Aggregation'!$A:$A,$B74,'EPA Export Aggregation'!$D:$D,$A$1)*IF($A74="CH4",About!$D$58,IF($A74="N2O",About!$D$59,1))</f>
        <v>1.6964976716036002</v>
      </c>
      <c r="P74">
        <f>SUMIFS('EPA Export Aggregation'!S:S,'EPA Export Aggregation'!$A:$A,$B74,'EPA Export Aggregation'!$D:$D,$A$1)*IF($A74="CH4",About!$D$58,IF($A74="N2O",About!$D$59,1))</f>
        <v>1.7676770745916999</v>
      </c>
      <c r="Q74">
        <f>SUMIFS('EPA Export Aggregation'!T:T,'EPA Export Aggregation'!$A:$A,$B74,'EPA Export Aggregation'!$D:$D,$A$1)*IF($A74="CH4",About!$D$58,IF($A74="N2O",About!$D$59,1))</f>
        <v>1.8282987223889002</v>
      </c>
      <c r="R74">
        <f>SUMIFS('EPA Export Aggregation'!U:U,'EPA Export Aggregation'!$A:$A,$B74,'EPA Export Aggregation'!$D:$D,$A$1)*IF($A74="CH4",About!$D$58,IF($A74="N2O",About!$D$59,1))</f>
        <v>1.8928419010880002</v>
      </c>
      <c r="S74">
        <f>SUMIFS('EPA Export Aggregation'!V:V,'EPA Export Aggregation'!$A:$A,$B74,'EPA Export Aggregation'!$D:$D,$A$1)*IF($A74="CH4",About!$D$58,IF($A74="N2O",About!$D$59,1))</f>
        <v>1.8661151763131001</v>
      </c>
      <c r="T74">
        <f>SUMIFS('EPA Export Aggregation'!W:W,'EPA Export Aggregation'!$A:$A,$B74,'EPA Export Aggregation'!$D:$D,$A$1)*IF($A74="CH4",About!$D$58,IF($A74="N2O",About!$D$59,1))</f>
        <v>1.9900914339907003</v>
      </c>
      <c r="U74">
        <f>SUMIFS('EPA Export Aggregation'!X:X,'EPA Export Aggregation'!$A:$A,$B74,'EPA Export Aggregation'!$D:$D,$A$1)*IF($A74="CH4",About!$D$58,IF($A74="N2O",About!$D$59,1))</f>
        <v>2.1225187290987004</v>
      </c>
      <c r="V74">
        <f>SUMIFS('EPA Export Aggregation'!Y:Y,'EPA Export Aggregation'!$A:$A,$B74,'EPA Export Aggregation'!$D:$D,$A$1)*IF($A74="CH4",About!$D$58,IF($A74="N2O",About!$D$59,1))</f>
        <v>2.5991897919764995</v>
      </c>
      <c r="W74">
        <f>SUMIFS('EPA Export Aggregation'!Z:Z,'EPA Export Aggregation'!$A:$A,$B74,'EPA Export Aggregation'!$D:$D,$A$1)*IF($A74="CH4",About!$D$58,IF($A74="N2O",About!$D$59,1))</f>
        <v>2.7234151727950993</v>
      </c>
      <c r="X74">
        <f>SUMIFS('EPA Export Aggregation'!AA:AA,'EPA Export Aggregation'!$A:$A,$B74,'EPA Export Aggregation'!$D:$D,$A$1)*IF($A74="CH4",About!$D$58,IF($A74="N2O",About!$D$59,1))</f>
        <v>3.0020838947924995</v>
      </c>
      <c r="Y74">
        <f>SUMIFS('EPA Export Aggregation'!AB:AB,'EPA Export Aggregation'!$A:$A,$B74,'EPA Export Aggregation'!$D:$D,$A$1)*IF($A74="CH4",About!$D$58,IF($A74="N2O",About!$D$59,1))</f>
        <v>2.5137459364584003</v>
      </c>
      <c r="Z74">
        <f>SUMIFS('EPA Export Aggregation'!AC:AC,'EPA Export Aggregation'!$A:$A,$B74,'EPA Export Aggregation'!$D:$D,$A$1)*IF($A74="CH4",About!$D$58,IF($A74="N2O",About!$D$59,1))</f>
        <v>2.5133431063643998</v>
      </c>
      <c r="AA74">
        <f>SUMIFS('EPA Export Aggregation'!AD:AD,'EPA Export Aggregation'!$A:$A,$B74,'EPA Export Aggregation'!$D:$D,$A$1)*IF($A74="CH4",About!$D$58,IF($A74="N2O",About!$D$59,1))</f>
        <v>2.5716097478596001</v>
      </c>
      <c r="AB74">
        <f>SUMIFS('EPA Export Aggregation'!AE:AE,'EPA Export Aggregation'!$A:$A,$B74,'EPA Export Aggregation'!$D:$D,$A$1)*IF($A74="CH4",About!$D$58,IF($A74="N2O",About!$D$59,1))</f>
        <v>2.6854300670503002</v>
      </c>
      <c r="AC74">
        <f>SUMIFS('EPA Export Aggregation'!AF:AF,'EPA Export Aggregation'!$A:$A,$B74,'EPA Export Aggregation'!$D:$D,$A$1)*IF($A74="CH4",About!$D$58,IF($A74="N2O",About!$D$59,1))</f>
        <v>2.721419443191301</v>
      </c>
      <c r="AD74">
        <f>SUMIFS('EPA Export Aggregation'!AG:AG,'EPA Export Aggregation'!$A:$A,$B74,'EPA Export Aggregation'!$D:$D,$A$1)*IF($A74="CH4",About!$D$58,IF($A74="N2O",About!$D$59,1))</f>
        <v>2.8080461317621008</v>
      </c>
      <c r="AE74">
        <f>SUMIFS('EPA Export Aggregation'!AH:AH,'EPA Export Aggregation'!$A:$A,$B74,'EPA Export Aggregation'!$D:$D,$A$1)*IF($A74="CH4",About!$D$58,IF($A74="N2O",About!$D$59,1))</f>
        <v>2.8257671671157998</v>
      </c>
      <c r="AF74">
        <f>SUMIFS('EPA Export Aggregation'!AI:AI,'EPA Export Aggregation'!$A:$A,$B74,'EPA Export Aggregation'!$D:$D,$A$1)*IF($A74="CH4",About!$D$58,IF($A74="N2O",About!$D$59,1))</f>
        <v>2.7167787774029009</v>
      </c>
      <c r="AG74">
        <f>SUMIFS('EPA Export Aggregation'!AJ:AJ,'EPA Export Aggregation'!$A:$A,$B74,'EPA Export Aggregation'!$D:$D,$A$1)*IF($A74="CH4",About!$D$58,IF($A74="N2O",About!$D$59,1))</f>
        <v>3.1466437473417002</v>
      </c>
      <c r="AH74">
        <f>SUMIFS('EPA Export Aggregation'!AK:AK,'EPA Export Aggregation'!$A:$A,$B74,'EPA Export Aggregation'!$D:$D,$A$1)*IF($A74="CH4",About!$D$58,IF($A74="N2O",About!$D$59,1))</f>
        <v>3.2476320967625001</v>
      </c>
    </row>
    <row r="75" spans="1:34" x14ac:dyDescent="0.25">
      <c r="A75" s="119" t="s">
        <v>2032</v>
      </c>
      <c r="B75" s="120" t="s">
        <v>2034</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2032</v>
      </c>
      <c r="B76" s="120" t="s">
        <v>2035</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2032</v>
      </c>
      <c r="B77" s="120" t="s">
        <v>2036</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2032</v>
      </c>
      <c r="B78" s="120" t="s">
        <v>2037</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2032</v>
      </c>
      <c r="B79" s="120" t="s">
        <v>2038</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2032</v>
      </c>
      <c r="B80" s="120" t="s">
        <v>2039</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2032</v>
      </c>
      <c r="B81" s="120" t="s">
        <v>2040</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2032</v>
      </c>
      <c r="B82" s="120" t="s">
        <v>2041</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2032</v>
      </c>
      <c r="B83" s="120" t="s">
        <v>2042</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2032</v>
      </c>
      <c r="B84" s="120" t="s">
        <v>2043</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2032</v>
      </c>
      <c r="B85" s="120" t="s">
        <v>2044</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2032</v>
      </c>
      <c r="B86" s="120" t="s">
        <v>2045</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2032</v>
      </c>
      <c r="B87" s="120" t="s">
        <v>2046</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2025-03-28T17:37:42Z</dcterms:modified>
</cp:coreProperties>
</file>