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LA/bldgs/BCEU/"/>
    </mc:Choice>
  </mc:AlternateContent>
  <xr:revisionPtr revIDLastSave="0" documentId="8_{1DA6E1FB-B681-FE48-B3D7-48343DEFF63A}"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82" i="30"/>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43" i="30" l="1"/>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AT143" i="36" s="1"/>
  <c r="AG11" i="21" s="1"/>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AT190" i="36" s="1"/>
  <c r="AG6" i="17" s="1"/>
  <c r="R156" i="30"/>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R182" i="36"/>
  <c r="E11" i="16" s="1"/>
  <c r="S182" i="36"/>
  <c r="F11" i="16" s="1"/>
  <c r="T182" i="36"/>
  <c r="G11" i="16" s="1"/>
  <c r="U182" i="36"/>
  <c r="H11" i="16" s="1"/>
  <c r="V182" i="36"/>
  <c r="I11" i="16" s="1"/>
  <c r="W182" i="36"/>
  <c r="J11" i="16" s="1"/>
  <c r="X182" i="36"/>
  <c r="K11" i="16" s="1"/>
  <c r="Y182" i="36"/>
  <c r="L11" i="16" s="1"/>
  <c r="Z182" i="36"/>
  <c r="M11" i="16" s="1"/>
  <c r="AA182" i="36"/>
  <c r="N11" i="16" s="1"/>
  <c r="AB182" i="36"/>
  <c r="O11" i="16" s="1"/>
  <c r="AC182" i="36"/>
  <c r="P11" i="16" s="1"/>
  <c r="AD182" i="36"/>
  <c r="Q11" i="16" s="1"/>
  <c r="AE182" i="36"/>
  <c r="R11" i="16" s="1"/>
  <c r="AF182" i="36"/>
  <c r="S11" i="16" s="1"/>
  <c r="AG182" i="36"/>
  <c r="T11" i="16" s="1"/>
  <c r="AH182" i="36"/>
  <c r="U11" i="16" s="1"/>
  <c r="AI182" i="36"/>
  <c r="V11" i="16" s="1"/>
  <c r="AJ182" i="36"/>
  <c r="W11" i="16" s="1"/>
  <c r="AK182" i="36"/>
  <c r="X11" i="16" s="1"/>
  <c r="AL182" i="36"/>
  <c r="Y11" i="16" s="1"/>
  <c r="AM182" i="36"/>
  <c r="Z11" i="16" s="1"/>
  <c r="AN182" i="36"/>
  <c r="AA11" i="16" s="1"/>
  <c r="AO182" i="36"/>
  <c r="AB11" i="16" s="1"/>
  <c r="AP182" i="36"/>
  <c r="AC11" i="16" s="1"/>
  <c r="AQ182" i="36"/>
  <c r="AD11" i="16" s="1"/>
  <c r="AR182" i="36"/>
  <c r="AE11" i="16" s="1"/>
  <c r="AS182" i="36"/>
  <c r="AF11" i="16" s="1"/>
  <c r="AT182" i="36"/>
  <c r="AG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S190" i="36" l="1"/>
  <c r="AF6" i="17" s="1"/>
  <c r="AK190" i="36"/>
  <c r="X6" i="17" s="1"/>
  <c r="AC190" i="36"/>
  <c r="P6" i="17" s="1"/>
  <c r="U190" i="36"/>
  <c r="H6" i="17" s="1"/>
  <c r="AO156" i="36"/>
  <c r="AB11" i="14" s="1"/>
  <c r="AG156" i="36"/>
  <c r="T11" i="14" s="1"/>
  <c r="Y156" i="36"/>
  <c r="L11" i="14" s="1"/>
  <c r="U151" i="36"/>
  <c r="H6" i="14" s="1"/>
  <c r="AB190" i="36"/>
  <c r="O6" i="17" s="1"/>
  <c r="AN156" i="36"/>
  <c r="AA11" i="14" s="1"/>
  <c r="AF156" i="36"/>
  <c r="S11" i="14" s="1"/>
  <c r="X156" i="36"/>
  <c r="K11" i="14" s="1"/>
  <c r="AB151" i="36"/>
  <c r="O6" i="14" s="1"/>
  <c r="AE143" i="36"/>
  <c r="R11" i="21" s="1"/>
  <c r="AQ190" i="36"/>
  <c r="AD6" i="17" s="1"/>
  <c r="AA190" i="36"/>
  <c r="N6" i="17" s="1"/>
  <c r="AM156" i="36"/>
  <c r="Z11" i="14" s="1"/>
  <c r="AE156" i="36"/>
  <c r="R11" i="14" s="1"/>
  <c r="W156" i="36"/>
  <c r="J11" i="14" s="1"/>
  <c r="AQ151" i="36"/>
  <c r="AD6" i="14" s="1"/>
  <c r="AI151" i="36"/>
  <c r="V6" i="14" s="1"/>
  <c r="AA151" i="36"/>
  <c r="N6" i="14" s="1"/>
  <c r="S151" i="36"/>
  <c r="F6" i="14" s="1"/>
  <c r="AL143" i="36"/>
  <c r="Y11" i="21" s="1"/>
  <c r="AD143" i="36"/>
  <c r="Q11" i="21" s="1"/>
  <c r="V143" i="36"/>
  <c r="I11" i="21" s="1"/>
  <c r="AP190" i="36"/>
  <c r="AC6" i="17" s="1"/>
  <c r="AH190" i="36"/>
  <c r="U6" i="17" s="1"/>
  <c r="Z190" i="36"/>
  <c r="M6" i="17" s="1"/>
  <c r="Y190" i="36"/>
  <c r="L6" i="17" s="1"/>
  <c r="AN190" i="36"/>
  <c r="AA6" i="17" s="1"/>
  <c r="AF190" i="36"/>
  <c r="S6" i="17" s="1"/>
  <c r="X190" i="36"/>
  <c r="K6" i="17" s="1"/>
  <c r="AR156" i="36"/>
  <c r="AE11" i="14" s="1"/>
  <c r="AJ156" i="36"/>
  <c r="W11" i="14" s="1"/>
  <c r="AB156" i="36"/>
  <c r="O11" i="14" s="1"/>
  <c r="T156" i="36"/>
  <c r="G11" i="14" s="1"/>
  <c r="AN151" i="36"/>
  <c r="AA6" i="14" s="1"/>
  <c r="AF151" i="36"/>
  <c r="S6" i="14" s="1"/>
  <c r="X151" i="36"/>
  <c r="K6" i="14" s="1"/>
  <c r="AQ143" i="36"/>
  <c r="AD11" i="21" s="1"/>
  <c r="AI143" i="36"/>
  <c r="V11" i="21" s="1"/>
  <c r="AA143" i="36"/>
  <c r="N11" i="21" s="1"/>
  <c r="S143" i="36"/>
  <c r="F11" i="21" s="1"/>
  <c r="R190" i="36"/>
  <c r="E6" i="17" s="1"/>
  <c r="AL156" i="36"/>
  <c r="Y11" i="14" s="1"/>
  <c r="AD156" i="36"/>
  <c r="Q11" i="14" s="1"/>
  <c r="V156" i="36"/>
  <c r="I11" i="14" s="1"/>
  <c r="AP151" i="36"/>
  <c r="AC6" i="14" s="1"/>
  <c r="AH151" i="36"/>
  <c r="U6" i="14" s="1"/>
  <c r="Z151" i="36"/>
  <c r="M6" i="14" s="1"/>
  <c r="R151" i="36"/>
  <c r="E6" i="14" s="1"/>
  <c r="AS143" i="36"/>
  <c r="AF11" i="21" s="1"/>
  <c r="AK143" i="36"/>
  <c r="X11" i="21" s="1"/>
  <c r="AC143" i="36"/>
  <c r="P11" i="21" s="1"/>
  <c r="U143" i="36"/>
  <c r="H11" i="21" s="1"/>
  <c r="AO190" i="36"/>
  <c r="AB6" i="17" s="1"/>
  <c r="AG190" i="36"/>
  <c r="T6" i="17" s="1"/>
  <c r="AS156" i="36"/>
  <c r="AF11" i="14" s="1"/>
  <c r="AK156" i="36"/>
  <c r="X11" i="14" s="1"/>
  <c r="AC156" i="36"/>
  <c r="P11" i="14" s="1"/>
  <c r="U156" i="36"/>
  <c r="H11" i="14" s="1"/>
  <c r="AO151" i="36"/>
  <c r="AB6" i="14" s="1"/>
  <c r="AG151" i="36"/>
  <c r="T6" i="14" s="1"/>
  <c r="Y151" i="36"/>
  <c r="L6" i="14" s="1"/>
  <c r="AR143" i="36"/>
  <c r="AE11" i="21" s="1"/>
  <c r="AJ143" i="36"/>
  <c r="W11" i="21" s="1"/>
  <c r="AB143" i="36"/>
  <c r="O11" i="21" s="1"/>
  <c r="T143" i="36"/>
  <c r="G11" i="21" s="1"/>
  <c r="AM190" i="36"/>
  <c r="Z6" i="17" s="1"/>
  <c r="AE190" i="36"/>
  <c r="R6" i="17" s="1"/>
  <c r="W190" i="36"/>
  <c r="J6" i="17" s="1"/>
  <c r="AQ156" i="36"/>
  <c r="AD11" i="14" s="1"/>
  <c r="AI156" i="36"/>
  <c r="V11" i="14" s="1"/>
  <c r="AA156" i="36"/>
  <c r="N11" i="14" s="1"/>
  <c r="S156" i="36"/>
  <c r="F11" i="14" s="1"/>
  <c r="AM151" i="36"/>
  <c r="Z6" i="14" s="1"/>
  <c r="AE151" i="36"/>
  <c r="R6" i="14" s="1"/>
  <c r="W151" i="36"/>
  <c r="J6" i="14" s="1"/>
  <c r="AP143" i="36"/>
  <c r="AC11" i="21" s="1"/>
  <c r="AH143" i="36"/>
  <c r="U11" i="21" s="1"/>
  <c r="Z143" i="36"/>
  <c r="M11" i="21" s="1"/>
  <c r="R143" i="36"/>
  <c r="E11" i="21" s="1"/>
  <c r="AS151" i="36"/>
  <c r="AF6" i="14" s="1"/>
  <c r="AK151" i="36"/>
  <c r="X6" i="14" s="1"/>
  <c r="AC151" i="36"/>
  <c r="P6" i="14" s="1"/>
  <c r="AN143" i="36"/>
  <c r="AA11" i="21" s="1"/>
  <c r="AF143" i="36"/>
  <c r="S11" i="21" s="1"/>
  <c r="X143" i="36"/>
  <c r="K11" i="21" s="1"/>
  <c r="AR190" i="36"/>
  <c r="AE6" i="17" s="1"/>
  <c r="AJ190" i="36"/>
  <c r="W6" i="17" s="1"/>
  <c r="T190" i="36"/>
  <c r="G6" i="17" s="1"/>
  <c r="AR151" i="36"/>
  <c r="AE6" i="14" s="1"/>
  <c r="AJ151" i="36"/>
  <c r="W6" i="14" s="1"/>
  <c r="T151" i="36"/>
  <c r="G6" i="14" s="1"/>
  <c r="AM143" i="36"/>
  <c r="Z11" i="21" s="1"/>
  <c r="W143" i="36"/>
  <c r="J11" i="21" s="1"/>
  <c r="AI190" i="36"/>
  <c r="V6" i="17" s="1"/>
  <c r="S190" i="36"/>
  <c r="F6" i="17" s="1"/>
  <c r="AL190" i="36"/>
  <c r="Y6" i="17" s="1"/>
  <c r="AD190" i="36"/>
  <c r="Q6" i="17" s="1"/>
  <c r="V190" i="36"/>
  <c r="I6" i="17" s="1"/>
  <c r="AP156" i="36"/>
  <c r="AC11" i="14" s="1"/>
  <c r="AH156" i="36"/>
  <c r="U11" i="14" s="1"/>
  <c r="Z156" i="36"/>
  <c r="M11" i="14" s="1"/>
  <c r="R156" i="36"/>
  <c r="E11" i="14" s="1"/>
  <c r="AL151" i="36"/>
  <c r="Y6" i="14" s="1"/>
  <c r="AD151" i="36"/>
  <c r="Q6" i="14" s="1"/>
  <c r="V151" i="36"/>
  <c r="I6" i="14" s="1"/>
  <c r="AO143" i="36"/>
  <c r="AB11" i="21" s="1"/>
  <c r="AG143" i="36"/>
  <c r="T11" i="21" s="1"/>
  <c r="Y143" i="36"/>
  <c r="L11" i="21"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X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<sst xmlns="http://schemas.openxmlformats.org/spreadsheetml/2006/main" count="211474" uniqueCount="1097">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</sst>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103752999999999.98</c:v>
                </c:pt>
                <c:pt idx="1">
                  <c:v>103752999999999.98</c:v>
                </c:pt>
                <c:pt idx="2">
                  <c:v>104015685502873.03</c:v>
                </c:pt>
                <c:pt idx="3">
                  <c:v>104443830589121.02</c:v>
                </c:pt>
                <c:pt idx="4">
                  <c:v>104991753248193.92</c:v>
                </c:pt>
                <c:pt idx="5">
                  <c:v>105618707168663</c:v>
                </c:pt>
                <c:pt idx="6">
                  <c:v>106266143770802.66</c:v>
                </c:pt>
                <c:pt idx="7">
                  <c:v>106995029800625.44</c:v>
                </c:pt>
                <c:pt idx="8">
                  <c:v>107845077545261.66</c:v>
                </c:pt>
                <c:pt idx="9">
                  <c:v>108669563507832.48</c:v>
                </c:pt>
                <c:pt idx="10">
                  <c:v>109481179880246.98</c:v>
                </c:pt>
                <c:pt idx="11">
                  <c:v>110318815302950.97</c:v>
                </c:pt>
                <c:pt idx="12">
                  <c:v>111204009186688.62</c:v>
                </c:pt>
                <c:pt idx="13">
                  <c:v>112204059836697.16</c:v>
                </c:pt>
                <c:pt idx="14">
                  <c:v>113388238150574.22</c:v>
                </c:pt>
                <c:pt idx="15">
                  <c:v>114652139244211.33</c:v>
                </c:pt>
                <c:pt idx="16">
                  <c:v>115906772635796.14</c:v>
                </c:pt>
                <c:pt idx="17">
                  <c:v>117271477873158.75</c:v>
                </c:pt>
                <c:pt idx="18">
                  <c:v>118635299067090.5</c:v>
                </c:pt>
                <c:pt idx="19">
                  <c:v>119887865726210.09</c:v>
                </c:pt>
                <c:pt idx="20">
                  <c:v>120738240860347.23</c:v>
                </c:pt>
                <c:pt idx="21">
                  <c:v>121643178516624.64</c:v>
                </c:pt>
                <c:pt idx="22">
                  <c:v>123021541124018.09</c:v>
                </c:pt>
                <c:pt idx="23">
                  <c:v>124388910032371.02</c:v>
                </c:pt>
                <c:pt idx="24">
                  <c:v>125553732517811.97</c:v>
                </c:pt>
                <c:pt idx="25">
                  <c:v>126526458133434.2</c:v>
                </c:pt>
                <c:pt idx="26">
                  <c:v>127397566672697.23</c:v>
                </c:pt>
                <c:pt idx="27">
                  <c:v>128084146736819.12</c:v>
                </c:pt>
                <c:pt idx="28">
                  <c:v>128662325505259.58</c:v>
                </c:pt>
                <c:pt idx="29">
                  <c:v>129218595768303.48</c:v>
                </c:pt>
                <c:pt idx="30">
                  <c:v>129728705794273.83</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76632000000000</c:v>
                </c:pt>
                <c:pt idx="1">
                  <c:v>76632000000000</c:v>
                </c:pt>
                <c:pt idx="2">
                  <c:v>76936007642332.969</c:v>
                </c:pt>
                <c:pt idx="3">
                  <c:v>77171551374805.047</c:v>
                </c:pt>
                <c:pt idx="4">
                  <c:v>77407353211761.922</c:v>
                </c:pt>
                <c:pt idx="5">
                  <c:v>77614453593755.562</c:v>
                </c:pt>
                <c:pt idx="6">
                  <c:v>77810939221812.016</c:v>
                </c:pt>
                <c:pt idx="7">
                  <c:v>78001058001270.25</c:v>
                </c:pt>
                <c:pt idx="8">
                  <c:v>78201637851086.75</c:v>
                </c:pt>
                <c:pt idx="9">
                  <c:v>78435380413603.531</c:v>
                </c:pt>
                <c:pt idx="10">
                  <c:v>78704705901055.781</c:v>
                </c:pt>
                <c:pt idx="11">
                  <c:v>79030358308627.594</c:v>
                </c:pt>
                <c:pt idx="12">
                  <c:v>79428515046076.562</c:v>
                </c:pt>
                <c:pt idx="13">
                  <c:v>79880399966803.156</c:v>
                </c:pt>
                <c:pt idx="14">
                  <c:v>80388471399012.75</c:v>
                </c:pt>
                <c:pt idx="15">
                  <c:v>80941139703155.375</c:v>
                </c:pt>
                <c:pt idx="16">
                  <c:v>81521313970503.953</c:v>
                </c:pt>
                <c:pt idx="17">
                  <c:v>82152130914576.625</c:v>
                </c:pt>
                <c:pt idx="18">
                  <c:v>82816005978282.922</c:v>
                </c:pt>
                <c:pt idx="19">
                  <c:v>83524671586161.156</c:v>
                </c:pt>
                <c:pt idx="20">
                  <c:v>84273218153998.031</c:v>
                </c:pt>
                <c:pt idx="21">
                  <c:v>85064550965962.812</c:v>
                </c:pt>
                <c:pt idx="22">
                  <c:v>85900856325583.938</c:v>
                </c:pt>
                <c:pt idx="23">
                  <c:v>86782445158570.625</c:v>
                </c:pt>
                <c:pt idx="24">
                  <c:v>87705156590093.25</c:v>
                </c:pt>
                <c:pt idx="25">
                  <c:v>88659780933192.375</c:v>
                </c:pt>
                <c:pt idx="26">
                  <c:v>89665536273816.156</c:v>
                </c:pt>
                <c:pt idx="27">
                  <c:v>90688467520544.891</c:v>
                </c:pt>
                <c:pt idx="28">
                  <c:v>91755255159294.5</c:v>
                </c:pt>
                <c:pt idx="29">
                  <c:v>92861803605554.5</c:v>
                </c:pt>
                <c:pt idx="30">
                  <c:v>94010933409319.297</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751</v>
      </c>
      <c r="C1" s="95">
        <v>45275</v>
      </c>
      <c r="E1" s="128" t="s">
        <v>915</v>
      </c>
      <c r="F1" s="129" t="str">
        <f>B1</f>
        <v>Louisiana</v>
      </c>
      <c r="H1" t="s">
        <v>712</v>
      </c>
      <c r="I1" t="s">
        <v>817</v>
      </c>
    </row>
    <row r="2" spans="1:9" x14ac:dyDescent="0.2">
      <c r="B2" t="str">
        <f>VLOOKUP(B1,H2:I52,2)</f>
        <v>LA</v>
      </c>
      <c r="E2" s="128" t="s">
        <v>817</v>
      </c>
      <c r="F2" s="130" t="str">
        <f>LOOKUP(F1,H:H,I:I)</f>
        <v>LA</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0.28458333056018165</v>
      </c>
      <c r="H5" s="100" t="s">
        <v>724</v>
      </c>
      <c r="I5" s="100" t="s">
        <v>725</v>
      </c>
    </row>
    <row r="6" spans="1:9" x14ac:dyDescent="0.2">
      <c r="B6" t="s">
        <v>551</v>
      </c>
      <c r="E6" s="119" t="s">
        <v>910</v>
      </c>
      <c r="F6" s="120">
        <f>SUMIFS('Rural Urban'!F:F,'Rural Urban'!B:B,About!F2) / 100</f>
        <v>0.71541666943981819</v>
      </c>
      <c r="H6" s="100" t="s">
        <v>726</v>
      </c>
      <c r="I6" s="100" t="s">
        <v>727</v>
      </c>
    </row>
    <row r="7" spans="1:9" x14ac:dyDescent="0.2">
      <c r="B7" s="5" t="s">
        <v>632</v>
      </c>
      <c r="E7" s="119" t="s">
        <v>911</v>
      </c>
      <c r="F7" s="119">
        <f>SUM(F5:F6)</f>
        <v>0.99999999999999978</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0.28458333056018165</v>
      </c>
      <c r="R11" s="207">
        <f>1-Q11</f>
        <v>0.7154166694398183</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LA</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146529000000000</v>
      </c>
      <c r="G23" s="6">
        <f>BF2</f>
        <v>1.1695032E+16</v>
      </c>
      <c r="H23" s="207">
        <f>IFERROR(F23/G23,0)</f>
        <v>1.2529166230584064E-2</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18000000000</v>
      </c>
      <c r="G25" s="6">
        <f t="shared" si="2"/>
        <v>473453000000000</v>
      </c>
      <c r="H25" s="207">
        <f t="shared" si="3"/>
        <v>3.8018557280236898E-5</v>
      </c>
    </row>
    <row r="26" spans="1:58" x14ac:dyDescent="0.2">
      <c r="C26" s="204" t="s">
        <v>966</v>
      </c>
      <c r="D26" s="204" t="s">
        <v>635</v>
      </c>
      <c r="E26" t="s">
        <v>1022</v>
      </c>
      <c r="F26">
        <f t="shared" si="1"/>
        <v>103753000000000</v>
      </c>
      <c r="G26" s="6">
        <f t="shared" si="2"/>
        <v>5017299000000000</v>
      </c>
      <c r="H26" s="213">
        <f t="shared" si="3"/>
        <v>2.0679054606871146E-2</v>
      </c>
    </row>
    <row r="27" spans="1:58" x14ac:dyDescent="0.2">
      <c r="C27" s="204" t="s">
        <v>968</v>
      </c>
      <c r="D27" s="204" t="s">
        <v>969</v>
      </c>
      <c r="E27" t="s">
        <v>1022</v>
      </c>
      <c r="F27">
        <f t="shared" si="1"/>
        <v>2000000000</v>
      </c>
      <c r="G27" s="6">
        <f t="shared" si="2"/>
        <v>9410000000000</v>
      </c>
      <c r="H27" s="207">
        <f t="shared" si="3"/>
        <v>2.1253985122210415E-4</v>
      </c>
    </row>
    <row r="28" spans="1:58" x14ac:dyDescent="0.2">
      <c r="C28" s="204" t="s">
        <v>971</v>
      </c>
      <c r="D28" s="204" t="s">
        <v>972</v>
      </c>
      <c r="E28" t="s">
        <v>1022</v>
      </c>
      <c r="F28">
        <f t="shared" si="1"/>
        <v>36967000000000</v>
      </c>
      <c r="G28" s="6">
        <f t="shared" si="2"/>
        <v>4914171000000000</v>
      </c>
      <c r="H28" s="213">
        <f t="shared" si="3"/>
        <v>7.5225302497613535E-3</v>
      </c>
    </row>
    <row r="29" spans="1:58" x14ac:dyDescent="0.2">
      <c r="C29" s="204" t="s">
        <v>974</v>
      </c>
      <c r="D29" s="204" t="s">
        <v>975</v>
      </c>
      <c r="E29" t="s">
        <v>1022</v>
      </c>
      <c r="F29">
        <f t="shared" si="1"/>
        <v>2105000000000</v>
      </c>
      <c r="G29" s="6">
        <f t="shared" si="2"/>
        <v>484129000000000</v>
      </c>
      <c r="H29" s="207">
        <f t="shared" si="3"/>
        <v>4.348014682037226E-3</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497000000000</v>
      </c>
      <c r="G31" s="6">
        <f t="shared" si="2"/>
        <v>438967000000000</v>
      </c>
      <c r="H31" s="207">
        <f t="shared" si="3"/>
        <v>1.1322035597208901E-3</v>
      </c>
    </row>
    <row r="32" spans="1:58" x14ac:dyDescent="0.2">
      <c r="C32" s="204" t="s">
        <v>983</v>
      </c>
      <c r="D32" s="204" t="s">
        <v>983</v>
      </c>
      <c r="E32" t="s">
        <v>1013</v>
      </c>
      <c r="F32">
        <f t="shared" si="1"/>
        <v>120016000000000</v>
      </c>
      <c r="G32" s="6">
        <f t="shared" si="2"/>
        <v>9178628000000000</v>
      </c>
      <c r="H32" s="207">
        <f t="shared" si="3"/>
        <v>1.3075592561328338E-2</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7697000000000</v>
      </c>
      <c r="G34" s="6">
        <f t="shared" si="2"/>
        <v>707192000000000</v>
      </c>
      <c r="H34" s="207">
        <f t="shared" si="3"/>
        <v>1.0883890089254403E-2</v>
      </c>
    </row>
    <row r="35" spans="3:8" x14ac:dyDescent="0.2">
      <c r="C35" s="204" t="s">
        <v>990</v>
      </c>
      <c r="D35" s="204" t="s">
        <v>635</v>
      </c>
      <c r="E35" t="s">
        <v>1013</v>
      </c>
      <c r="F35">
        <f t="shared" si="1"/>
        <v>76632000000000</v>
      </c>
      <c r="G35" s="6">
        <f t="shared" si="2"/>
        <v>4532636000000000</v>
      </c>
      <c r="H35" s="213">
        <f t="shared" si="3"/>
        <v>1.6906718298138213E-2</v>
      </c>
    </row>
    <row r="36" spans="3:8" x14ac:dyDescent="0.2">
      <c r="C36" s="204" t="s">
        <v>992</v>
      </c>
      <c r="D36" s="204" t="s">
        <v>969</v>
      </c>
      <c r="E36" t="s">
        <v>1013</v>
      </c>
      <c r="F36">
        <f t="shared" si="1"/>
        <v>5000000000</v>
      </c>
      <c r="G36" s="6">
        <f t="shared" si="2"/>
        <v>1434000000000</v>
      </c>
      <c r="H36" s="207">
        <f t="shared" si="3"/>
        <v>3.4867503486750349E-3</v>
      </c>
    </row>
    <row r="37" spans="3:8" x14ac:dyDescent="0.2">
      <c r="C37" s="204" t="s">
        <v>994</v>
      </c>
      <c r="D37" s="204" t="s">
        <v>972</v>
      </c>
      <c r="E37" t="s">
        <v>1013</v>
      </c>
      <c r="F37">
        <f t="shared" si="1"/>
        <v>33177000000000</v>
      </c>
      <c r="G37" s="6">
        <f t="shared" si="2"/>
        <v>3434314000000000</v>
      </c>
      <c r="H37" s="213">
        <f t="shared" si="3"/>
        <v>9.6604445603983794E-3</v>
      </c>
    </row>
    <row r="38" spans="3:8" x14ac:dyDescent="0.2">
      <c r="C38" s="204" t="s">
        <v>996</v>
      </c>
      <c r="D38" s="204" t="s">
        <v>975</v>
      </c>
      <c r="E38" t="s">
        <v>1013</v>
      </c>
      <c r="F38">
        <f t="shared" si="1"/>
        <v>1407000000000</v>
      </c>
      <c r="G38" s="6">
        <f t="shared" si="2"/>
        <v>216973000000000</v>
      </c>
      <c r="H38" s="207">
        <f t="shared" si="3"/>
        <v>6.484677817055578E-3</v>
      </c>
    </row>
    <row r="39" spans="3:8" x14ac:dyDescent="0.2">
      <c r="C39" s="204" t="s">
        <v>998</v>
      </c>
      <c r="D39" s="204" t="s">
        <v>978</v>
      </c>
      <c r="E39" t="s">
        <v>1013</v>
      </c>
      <c r="F39">
        <f t="shared" si="1"/>
        <v>0</v>
      </c>
      <c r="G39" s="6">
        <f t="shared" si="2"/>
        <v>3163000000000</v>
      </c>
      <c r="H39" s="207">
        <f t="shared" si="3"/>
        <v>0</v>
      </c>
    </row>
    <row r="40" spans="3:8" ht="16" thickBot="1" x14ac:dyDescent="0.25">
      <c r="C40" s="205" t="s">
        <v>1001</v>
      </c>
      <c r="D40" s="205" t="s">
        <v>981</v>
      </c>
      <c r="E40" t="s">
        <v>1013</v>
      </c>
      <c r="F40">
        <f t="shared" si="1"/>
        <v>89000000000</v>
      </c>
      <c r="G40" s="6">
        <f t="shared" si="2"/>
        <v>122008000000000</v>
      </c>
      <c r="H40" s="207">
        <f t="shared" si="3"/>
        <v>7.2946036325486849E-4</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Louisiana</v>
      </c>
      <c r="H2" s="1" t="s">
        <v>354</v>
      </c>
      <c r="I2" s="1"/>
      <c r="J2" s="1"/>
      <c r="K2" s="1"/>
      <c r="L2" s="1"/>
      <c r="M2" s="1"/>
      <c r="P2" s="1" t="s">
        <v>1087</v>
      </c>
      <c r="Q2">
        <f>SUMIFS(BDEQ!C:C,BDEQ!$AG:$AG,About!$B$2,BDEQ!$AH:$AH,Calculations!$I4)*BDEQ!$C$2</f>
        <v>380277567.75999999</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8.6332929153452573E-2</v>
      </c>
      <c r="K4" s="207">
        <f>$B$12</f>
        <v>0.7154166694398183</v>
      </c>
      <c r="L4" s="209" t="s">
        <v>1022</v>
      </c>
      <c r="M4" s="12" t="s">
        <v>1015</v>
      </c>
      <c r="N4" s="1" t="s">
        <v>635</v>
      </c>
      <c r="O4" s="7">
        <f>P4</f>
        <v>6408202018236.8975</v>
      </c>
      <c r="P4" s="7">
        <f>Q4</f>
        <v>6408202018236.8975</v>
      </c>
      <c r="Q4" s="45">
        <f>SUMIFS('SEDS 2021'!$F$23:$F$40,'SEDS 2021'!E$23:E$40,Calculations!L4,'SEDS 2021'!D$23:D$40,Calculations!N4)*J4*K4</f>
        <v>6408202018236.8975</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6453666751745.626</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6497088846587.8057</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6540766475994.3721</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6584225710588.4414</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6624280629993.4795</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6666011194596.0137</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6705564213935.5225</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6739975546184.6465</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6776327951023.4453</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6813217852167.0693</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6852582109675.5537</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6889112940569.5244</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6929603880455.5615</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6970824094809.5488</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7018992996092.5684</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7069649265610.6855</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7122229562361.8828</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7175665235800.2129</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7230553543304.0508</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7278770345053.8174</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7326421553954.4697</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7373057099018.8574</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7418588522467.2061</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7463347434574.6895</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7504957092834.165</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7549590706311.667</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7594732554084.1445</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7640354961022.3125</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7686692442436.9795</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0.7154166694398183</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0.45124849556449803</v>
      </c>
      <c r="K6" s="207">
        <f t="shared" si="0"/>
        <v>0.7154166694398183</v>
      </c>
      <c r="L6" s="209" t="s">
        <v>1022</v>
      </c>
      <c r="M6" s="12" t="s">
        <v>1015</v>
      </c>
      <c r="N6" s="1" t="s">
        <v>972</v>
      </c>
      <c r="O6" s="7">
        <f t="shared" si="1"/>
        <v>11934082331138.873</v>
      </c>
      <c r="P6" s="7">
        <f t="shared" si="1"/>
        <v>11934082331138.873</v>
      </c>
      <c r="Q6" s="45">
        <f>SUMIFS('SEDS 2021'!$F$23:$F$40,'SEDS 2021'!E$23:E$40,Calculations!L6,'SEDS 2021'!D$23:D$40,Calculations!N6)*J6*K6</f>
        <v>11934082331138.873</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11917552476015.594</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11887803677695.439</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11855983384715.312</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11818492534520.664</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11772263704510.025</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11735330842448.906</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11695637402264.656</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11645060707787.674</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11597952285287.955</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11551890113016.217</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11508225793157.375</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11459305939387.332</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11418145667787.496</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11376679873723.053</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11348877791177.463</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11327924888959.834</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11313982775787.658</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11306526893785.799</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11302636356890.357</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11308929457836.842</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11323178614563.416</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11345112846187.592</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11374255528083.793</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11409632230919.219</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11443842419854.777</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11487203334675.816</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11532689300342.619</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11579314559554.201</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11626363642359.42</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0.91812320432597461</v>
      </c>
      <c r="K7" s="207">
        <f t="shared" si="0"/>
        <v>0.7154166694398183</v>
      </c>
      <c r="L7" s="209" t="s">
        <v>1022</v>
      </c>
      <c r="M7" s="12" t="s">
        <v>1015</v>
      </c>
      <c r="N7" s="1" t="s">
        <v>964</v>
      </c>
      <c r="O7" s="7">
        <f t="shared" si="1"/>
        <v>11823131609.537445</v>
      </c>
      <c r="P7" s="7">
        <f t="shared" si="1"/>
        <v>11823131609.537445</v>
      </c>
      <c r="Q7" s="45">
        <f>SUMIFS('SEDS 2021'!$F$23:$F$40,'SEDS 2021'!E$23:E$40,Calculations!L7,'SEDS 2021'!D$23:D$40,Calculations!N7)*J7*K7</f>
        <v>11823131609.537445</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12166157950.737398</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12420878604.867201</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12583058417.889847</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12629027899.727854</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12539404002.124651</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12322976864.847404</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11959150486.834749</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11441309018.799271</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10798353145.326424</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10058416268.427027</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9258673469.5321388</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8423837764.2032843</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7591824359.7750483</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6782500912.5329237</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6025480069.9979591</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5328086393.5597734</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4692888737.383358</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4116624037.0764027</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3588988825.0687666</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3103696349.8906927</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2655862274.5948844</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2242244554.0037198</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1863424266.4575443</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1521788673.9288061</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1219040619.967097</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957798893.65001726</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737095515.11099494</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555105151.72008789</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408814035.21713883</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0.7154166694398183</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0.7154166694398183</v>
      </c>
      <c r="L9" s="209" t="s">
        <v>1022</v>
      </c>
      <c r="M9" s="12" t="s">
        <v>1015</v>
      </c>
      <c r="N9" s="1" t="s">
        <v>981</v>
      </c>
      <c r="O9" s="7">
        <f t="shared" si="1"/>
        <v>355562084711.58972</v>
      </c>
      <c r="P9" s="7">
        <f t="shared" si="1"/>
        <v>355562084711.58972</v>
      </c>
      <c r="Q9" s="45">
        <f>SUMIFS('SEDS 2021'!$F$23:$F$40,'SEDS 2021'!E$23:E$40,Calculations!L9,'SEDS 2021'!D$23:D$40,Calculations!N9)*J9*K9</f>
        <v>355562084711.58972</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354959715218.57184</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354146480509.61566</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353511774810.20062</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352938796403.26135</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352252434131.16956</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351894678022.65137</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351612198370.50836</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351103688432.10632</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350850091241.25037</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350732574902.02417</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350804912838.22736</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350921874867.59668</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351370568621.31036</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351956365056.00104</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353153734836.98755</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354656016903.75446</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356385460834.97742</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358162925878.78571</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359838475375.12158</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362438018631.375</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364852082353.7937</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367028099208.97192</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368984708346.55127</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370801429385.52966</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372366691386.40625</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374123098218.89935</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375911076960.1236</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377730404443.9212</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379591536700.76691</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0.7154166694398183</v>
      </c>
      <c r="L10" s="209" t="s">
        <v>1022</v>
      </c>
      <c r="M10" s="12" t="s">
        <v>1015</v>
      </c>
      <c r="N10" s="1" t="s">
        <v>969</v>
      </c>
      <c r="O10" s="7">
        <f t="shared" si="1"/>
        <v>1430833338.8796365</v>
      </c>
      <c r="P10" s="7">
        <f t="shared" si="1"/>
        <v>1430833338.8796365</v>
      </c>
      <c r="Q10" s="45">
        <f>SUMIFS('SEDS 2021'!$F$23:$F$40,'SEDS 2021'!E$23:E$40,Calculations!L10,'SEDS 2021'!D$23:D$40,Calculations!N10)*J10*K10</f>
        <v>1430833338.8796365</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1442593956.69314</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1453177211.5452399</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1464138134.8263636</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1474857300.3213246</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1484794220.1889057</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1495024522.5965025</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1504372909.4681463</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1511695371.312551</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1518826457.6820343</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1525218922.6513073</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1530689655.3786807</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1535152384.0220335</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1539227165.4985776</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1542512132.5474701</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1546894210.5169303</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1551467353.9759772</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1556213977.0534863</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1560986127.9758251</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1565655484.8233442</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1576671027.1045845</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1587723751.965483</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1598802783.6636362</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1609920836.0184946</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1621099840.4610651</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1631515378.454047</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1642867706.5561948</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1654330262.9289536</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1665912619.7618365</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1677618084.8622589</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0.7154166694398183</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0.7154166694398183</v>
      </c>
      <c r="C12" s="207">
        <f>'Rural Urban'!Q11</f>
        <v>0.28458333056018165</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0.62729714248904656</v>
      </c>
      <c r="K12" s="207">
        <f t="shared" si="0"/>
        <v>0.7154166694398183</v>
      </c>
      <c r="L12" s="209" t="s">
        <v>1022</v>
      </c>
      <c r="M12" s="12" t="s">
        <v>1015</v>
      </c>
      <c r="N12" s="1" t="s">
        <v>975</v>
      </c>
      <c r="O12" s="7">
        <f t="shared" si="1"/>
        <v>944679442262.26379</v>
      </c>
      <c r="P12" s="7">
        <f t="shared" si="1"/>
        <v>944679442262.26379</v>
      </c>
      <c r="Q12" s="45">
        <f>SUMIFS('SEDS 2021'!$F$23:$F$40,'SEDS 2021'!E$23:E$40,Calculations!L12,'SEDS 2021'!D$23:D$40,Calculations!N12)*J12*K12</f>
        <v>944679442262.26379</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948349452037.72803</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951284217333.93152</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954530067715.7179</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957770454273.24658</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960754220584.6488</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965079137733.40125</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969747239603.43286</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973934536127.11133</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978792345384.90088</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983763308232.60864</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988568470282</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992332233728.47131</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996001700783.71777</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998680469192.61658</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1001537780692.5094</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1003894621287.8639</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1005916089303.8688</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1007725665297.2701</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1009176716029.0155</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1012434911547.7789</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1016181373297.1935</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1020467214267.6731</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1025321102531.6216</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1030686486821.3215</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1035897842952.9343</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1041878138567.0472</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1047977132607.246</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1054084482736.02</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1060137801483.8719</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0.7154166694398183</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0.1825506056846207</v>
      </c>
      <c r="K17" s="207">
        <f>$B$12</f>
        <v>0.7154166694398183</v>
      </c>
      <c r="L17" s="209" t="s">
        <v>1022</v>
      </c>
      <c r="M17" s="12" t="s">
        <v>1018</v>
      </c>
      <c r="N17" s="1" t="s">
        <v>635</v>
      </c>
      <c r="O17" s="7">
        <f>P17</f>
        <v>13550115480261.934</v>
      </c>
      <c r="P17" s="7">
        <f>Q17</f>
        <v>13550115480261.934</v>
      </c>
      <c r="Q17" s="45">
        <f>SUMIFS('SEDS 2021'!$F$23:$F$40,'SEDS 2021'!E$23:E$40,Calculations!L17,'SEDS 2021'!D$23:D$40,Calculations!N17)*J17*K17</f>
        <v>13550115480261.934</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13241944331668.252</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12959787715673.178</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12698481943966.832</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12466051704635.348</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12272242122229.262</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12108848144865.52</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11978390311603.348</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11877196935787.531</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11804001981413.555</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11747909506832.977</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11708491675580.379</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11684815713498.656</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11665299618081.791</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11651902580968.623</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11647643769905.201</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11644314542642.055</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11644879173767.293</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11652793963969.119</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11660021721242.621</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11668317451932.914</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11683853148247.863</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11698174082042.057</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11714669139072.369</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11736869740523.801</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11757110393413.143</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11778804789847.404</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11805441045496.736</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11829189349023.873</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11857016807581.574</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0.7154166694398183</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0.7154166694398183</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0.7154166694398183</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0.7154166694398183</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0.7154166694398183</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0.7154166694398183</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0.7154166694398183</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0.7154166694398183</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0.7154166694398183</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4.242023552070659E-2</v>
      </c>
      <c r="K30" s="207">
        <f>$B$12</f>
        <v>0.7154166694398183</v>
      </c>
      <c r="L30" s="209" t="s">
        <v>1022</v>
      </c>
      <c r="M30" s="12" t="s">
        <v>1019</v>
      </c>
      <c r="N30" s="1" t="s">
        <v>635</v>
      </c>
      <c r="O30" s="7">
        <f>P30</f>
        <v>3148710944287.5352</v>
      </c>
      <c r="P30" s="7">
        <f>Q30</f>
        <v>3148710944287.5352</v>
      </c>
      <c r="Q30" s="45">
        <f>SUMIFS('SEDS 2021'!$F$23:$F$40,'SEDS 2021'!E$23:E$40,Calculations!L30,'SEDS 2021'!D$23:D$40,Calculations!N30)*J30*K30</f>
        <v>3148710944287.5352</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3149319956608.7935</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3152229333446.3291</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3157967342819.4951</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3172043761782.1777</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3195070776146.6743</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3221412588083.5903</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3247516091704.7041</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3273631210477.437</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3301454915074.2261</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3334229807130.5352</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3370113250958.8564</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3409445996937.7817</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3449380917890.8296</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3489171900765.7305</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3522814364622.4556</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3555228403631.2271</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3586683425602.3071</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3617301431103.9956</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3647266197549.7534</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3691827144111.7383</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3737597849131.8696</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3784935303869.2832</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3834122972369.5913</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3885142179273.9395</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3937879069837.0166</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3992124917669.4663</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4047646144249.9824</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4104316893665.48</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4162103123733.6099</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0.7154166694398183</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0.7154166694398183</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0.7154166694398183</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0.7154166694398183</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0.7154166694398183</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0.7154166694398183</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0.7154166694398183</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0.7154166694398183</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0.7154166694398183</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0.22737263516541856</v>
      </c>
      <c r="K43" s="207">
        <f>$B$12</f>
        <v>0.7154166694398183</v>
      </c>
      <c r="L43" s="209" t="s">
        <v>1022</v>
      </c>
      <c r="M43" s="12" t="s">
        <v>1014</v>
      </c>
      <c r="N43" s="1" t="s">
        <v>635</v>
      </c>
      <c r="O43" s="7">
        <f>P43</f>
        <v>16877103485844.227</v>
      </c>
      <c r="P43" s="7">
        <f>Q43</f>
        <v>16877103485844.227</v>
      </c>
      <c r="Q43" s="45">
        <f>SUMIFS('SEDS 2021'!$F$23:$F$40,'SEDS 2021'!E$23:E$40,Calculations!L43,'SEDS 2021'!D$23:D$40,Calculations!N43)*J43*K43</f>
        <v>16877103485844.227</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16801373872557.963</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16729170000937.041</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16668398119638.564</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16622705342031.828</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16595196987346.188</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16584140297139.33</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16589278140702.838</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16607850519646.314</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16641765593883.08</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16693005525953.23</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16758448771031.883</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16835448917301.359</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16925767233645.75</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17028895423072.082</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17143677698108.287</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17264065987207.01</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17386452268369.775</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17509188027591.619</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17631962045697.496</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17804472646621.395</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17978728110212.727</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18154673618152.156</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18332381241156.031</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18512039082509.934</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18693728011480.477</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18877456593646.531</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19063369784083.754</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19251304876093.191</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19441110033114.141</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0.7154166694398183</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0.54720822001242475</v>
      </c>
      <c r="K45" s="207">
        <f t="shared" si="8"/>
        <v>0.7154166694398183</v>
      </c>
      <c r="L45" s="209" t="s">
        <v>1022</v>
      </c>
      <c r="M45" s="12" t="s">
        <v>1014</v>
      </c>
      <c r="N45" s="1" t="s">
        <v>972</v>
      </c>
      <c r="O45" s="7">
        <f t="shared" ref="O45:O52" si="10">P45</f>
        <v>14471910741186.773</v>
      </c>
      <c r="P45" s="7">
        <f t="shared" si="9"/>
        <v>14471910741186.773</v>
      </c>
      <c r="Q45" s="45">
        <f>SUMIFS('SEDS 2021'!$F$23:$F$40,'SEDS 2021'!E$23:E$40,Calculations!L45,'SEDS 2021'!D$23:D$40,Calculations!N45)*J45*K45</f>
        <v>14471910741186.773</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14520685485936.689</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14573926321358.395</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14635008177614.617</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14706087856264.713</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14789544435984.195</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14881375951285.73</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14976791983133.953</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15071015816530.35</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15165932210881.361</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15261335985431.061</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15353945198040.254</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15443590721386.336</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15535553331337.65</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15631926202699.271</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15733180033944.418</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15835712614916.094</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15938395391255.521</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16039761356460.09</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16139567613811.291</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16294836651810.275</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16450832931401.674</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16608059072411.111</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16766892746982.902</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16927457079402.684</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17089745177281.486</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17253920099286.721</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17419792347260.885</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17587602168597.824</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17757527165936.023</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8.1876795674025379E-2</v>
      </c>
      <c r="K46" s="207">
        <f t="shared" si="8"/>
        <v>0.7154166694398183</v>
      </c>
      <c r="L46" s="209" t="s">
        <v>1022</v>
      </c>
      <c r="M46" s="12" t="s">
        <v>1014</v>
      </c>
      <c r="N46" s="1" t="s">
        <v>964</v>
      </c>
      <c r="O46" s="7">
        <f t="shared" si="10"/>
        <v>1054368440.3792837</v>
      </c>
      <c r="P46" s="7">
        <f t="shared" si="9"/>
        <v>1054368440.3792837</v>
      </c>
      <c r="Q46" s="45">
        <f>SUMIFS('SEDS 2021'!$F$23:$F$40,'SEDS 2021'!E$23:E$40,Calculations!L46,'SEDS 2021'!D$23:D$40,Calculations!N46)*J46*K46</f>
        <v>1054368440.3792837</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1008349112.3156265</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955824983.80637932</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901272801.42843628</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848967577.48000109</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802517090.22452891</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764044151.63558042</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734337412.4547925</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713031528.08610082</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699273928.75392377</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691603489.36194623</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688244264.04232693</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687712682.46060228</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689116787.73314488</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691746020.81805551</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695116094.21990025</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698785714.01789629</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702573720.95038557</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706350675.0853076</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710077711.73529768</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716722561.43695748</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723413873.69430697</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730179801.27134025</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737041047.93453109</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744004925.58814287</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751063090.38770938</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758218843.31069398</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765459227.97952628</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772790374.01031172</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780221349.43527114</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0.7154166694398183</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0.7154166694398183</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0.7154166694398183</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0.7154166694398183</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0.37270285751095344</v>
      </c>
      <c r="K51" s="207">
        <f t="shared" si="8"/>
        <v>0.7154166694398183</v>
      </c>
      <c r="L51" s="209" t="s">
        <v>1022</v>
      </c>
      <c r="M51" s="12" t="s">
        <v>1014</v>
      </c>
      <c r="N51" s="1" t="s">
        <v>975</v>
      </c>
      <c r="O51" s="7">
        <f t="shared" si="10"/>
        <v>561272646908.55383</v>
      </c>
      <c r="P51" s="7">
        <f t="shared" si="9"/>
        <v>561272646908.55383</v>
      </c>
      <c r="Q51" s="45">
        <f>SUMIFS('SEDS 2021'!$F$23:$F$40,'SEDS 2021'!E$23:E$40,Calculations!L51,'SEDS 2021'!D$23:D$40,Calculations!N51)*J51*K51</f>
        <v>561272646908.55383</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555439271283.85059</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552021205530.91309</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550581265594.6748</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550630960930.3927</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551813968215.95923</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553691702311.19373</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555944596633.60632</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558310419236.47107</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560832538380.08276</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563486126074.06067</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566122407509.24231</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568680360006.16235</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571307427195.34497</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574065549216.07129</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576988584050.95569</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579947528960.13452</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582909979864.70081</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585827918171.46057</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588694543455.34937</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594575144573.1095</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600465991319.17261</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606381463842.93994</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612333799799.39026</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618329123647.01404</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624370375028.86475</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630463583130.45984</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636607002242.49158</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642809212762.94531</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649077942199.32605</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0.7154166694398183</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0.46132359447580162</v>
      </c>
      <c r="K56" s="207">
        <f>$B$12</f>
        <v>0.7154166694398183</v>
      </c>
      <c r="L56" s="209" t="s">
        <v>1022</v>
      </c>
      <c r="M56" s="12" t="s">
        <v>1016</v>
      </c>
      <c r="N56" s="1" t="s">
        <v>635</v>
      </c>
      <c r="O56" s="7">
        <f>P56</f>
        <v>34242493775758.879</v>
      </c>
      <c r="P56" s="7">
        <f>Q56</f>
        <v>34242493775758.879</v>
      </c>
      <c r="Q56" s="45">
        <f>SUMIFS('SEDS 2021'!$F$23:$F$40,'SEDS 2021'!E$23:E$40,Calculations!L56,'SEDS 2021'!D$23:D$40,Calculations!N56)*J56*K56</f>
        <v>34242493775758.879</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34768250379384.383</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35382581526961.227</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36047236545050.867</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36716357194106.547</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37337780135004.914</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37965615641893.109</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38633417434963.625</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39245362982156.422</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39801110634873.641</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40335556728499.836</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40867566073449.078</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41453831217688.641</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42149784041258.812</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42883257602627.977</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43588508415891.039</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44364711921209.609</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45133426106473.422</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45814828945628.438</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46208346642538.305</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46582170046717.016</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47285060558751.75</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47979059627525.734</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48523471278565.672</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48921738836955.758</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49248668276153.453</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49435556659021.055</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49535982867440.008</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49619971334445.047</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49663156223211.164</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0.7154166694398183</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0.7154166694398183</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0.7154166694398183</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0.7154166694398183</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0.7154166694398183</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0.7154166694398183</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0.7154166694398183</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0.7154166694398183</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0.7154166694398183</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8.6332929153452573E-2</v>
      </c>
      <c r="K69" s="210">
        <f>$C$12</f>
        <v>0.28458333056018165</v>
      </c>
      <c r="L69" s="209" t="s">
        <v>1022</v>
      </c>
      <c r="M69" s="12" t="s">
        <v>1015</v>
      </c>
      <c r="N69" s="1" t="s">
        <v>635</v>
      </c>
      <c r="O69" s="7">
        <f>P69</f>
        <v>2549098380221.2666</v>
      </c>
      <c r="P69" s="7">
        <f>Q69</f>
        <v>2549098380221.2666</v>
      </c>
      <c r="Q69" s="45">
        <f>SUMIFS('SEDS 2021'!$F$23:$F$40,'SEDS 2021'!E$23:E$40,Calculations!L69,'SEDS 2021'!D$23:D$40,Calculations!N69)*J69*K69</f>
        <v>2549098380221.2666</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2567183652535.478</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2584456390085.4199</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2601830775920.2188</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2619118287174.4097</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2635051606674.123</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2651651475768.6538</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2667385146031.2749</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2681073520874.6187</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2695534028834.2642</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2710208345746.2656</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2725866929038.104</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2740398412532.998</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2756505175238.5737</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2772902033724.479</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2792062988371.063</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2812213385348.1255</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2833129135023.0879</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2854385142280.6675</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2876218988241.3501</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2895398997062.8564</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2914354020496.6616</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2932905026230.5718</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2951016826924.5967</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2968821332779.5859</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2985373106922.9316</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3003127770632.8354</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3021084603252.8965</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3039232595981.1089</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3057665035920.0356</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0.28458333056018165</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0.45124849556449803</v>
      </c>
      <c r="K71" s="210">
        <f t="shared" si="14"/>
        <v>0.28458333056018165</v>
      </c>
      <c r="L71" s="209" t="s">
        <v>1022</v>
      </c>
      <c r="M71" s="12" t="s">
        <v>1015</v>
      </c>
      <c r="N71" s="1" t="s">
        <v>972</v>
      </c>
      <c r="O71" s="7">
        <f t="shared" si="15"/>
        <v>4747220804393.9248</v>
      </c>
      <c r="P71" s="7">
        <f t="shared" si="16"/>
        <v>4747220804393.9248</v>
      </c>
      <c r="Q71" s="45">
        <f>SUMIFS('SEDS 2021'!$F$23:$F$40,'SEDS 2021'!E$23:E$40,Calculations!L71,'SEDS 2021'!D$23:D$40,Calculations!N71)*J71*K71</f>
        <v>4747220804393.9248</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4740645445689.5439</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4728811765447.3125</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4716154071906.6016</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4701240705375.3457</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4682851485534.2295</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4668160079334.9541</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4652370551509.3447</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4632251808435.8086</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4613512698284.9316</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4595189772697.8154</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4577820681225.8428</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4558361007568.3965</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4541987993520.7725</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4525493446659.8193</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4514434144318.5303</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4506099355722.3076</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4500553366690.9209</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4497587515008.9717</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4496039910662.208</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4498543223351.7266</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4504211350265.9316</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4512936498778.0205</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4524529073888.0898</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4538601460438.751</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4552209823120.5947</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4569458224063.7402</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4587551942250.8496</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4606098856407.957</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4624814362009.7412</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0.91812320432597461</v>
      </c>
      <c r="K72" s="210">
        <f t="shared" si="14"/>
        <v>0.28458333056018165</v>
      </c>
      <c r="L72" s="209" t="s">
        <v>1022</v>
      </c>
      <c r="M72" s="12" t="s">
        <v>1015</v>
      </c>
      <c r="N72" s="1" t="s">
        <v>964</v>
      </c>
      <c r="O72" s="7">
        <f t="shared" si="15"/>
        <v>4703086068.3300962</v>
      </c>
      <c r="P72" s="7">
        <f t="shared" si="16"/>
        <v>4703086068.3300962</v>
      </c>
      <c r="Q72" s="45">
        <f>SUMIFS('SEDS 2021'!$F$23:$F$40,'SEDS 2021'!E$23:E$40,Calculations!L72,'SEDS 2021'!D$23:D$40,Calculations!N72)*J72*K72</f>
        <v>4703086068.3300962</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4839537429.9191313</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4940861951.993082</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5005374946.0441589</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5023661000.5972767</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4988009794.2902231</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4901917928.9745998</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4757192586.6345034</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4551202069.5403147</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4295442689.4584875</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4001105543.250793</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3682978388.792346</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3350891738.2547331</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3019927761.8515792</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2697989551.6377258</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2396856628.8603406</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2119442607.5910418</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1866769344.1902204</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1637538834.6103568</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1427652495.1271923</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1234609538.7894406</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1056467040.6759812</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891935357.90611804</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741245635.79205287</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605347495.71117234</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484918306.40461206</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380999787.68346006</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293206889.90306669</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220813519.77905843</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162620839.9825767</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0.28458333056018165</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0.28458333056018165</v>
      </c>
      <c r="L74" s="209" t="s">
        <v>1022</v>
      </c>
      <c r="M74" s="12" t="s">
        <v>1015</v>
      </c>
      <c r="N74" s="1" t="s">
        <v>981</v>
      </c>
      <c r="O74" s="7">
        <f t="shared" si="15"/>
        <v>141437915288.41028</v>
      </c>
      <c r="P74" s="7">
        <f t="shared" si="16"/>
        <v>141437915288.41028</v>
      </c>
      <c r="Q74" s="45">
        <f>SUMIFS('SEDS 2021'!$F$23:$F$40,'SEDS 2021'!E$23:E$40,Calculations!L74,'SEDS 2021'!D$23:D$40,Calculations!N74)*J74*K74</f>
        <v>141437915288.41028</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141198300636.03558</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140874806577.41504</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140622329007.93585</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140394405742.58401</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140121379868.70316</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139979069199.63519</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139866702513.6796</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139664423956.19684</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139563546333.01956</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139516799880.72009</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139545574959.20221</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139592100914.33972</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139770585381.20764</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140003607489.21231</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140479905421.23013</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141077493445.47357</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141765443468.15042</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142472495657.07599</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143139007183.23187</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144173071260.01544</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145133354020.61752</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145998944872.01129</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146777258222.4855</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147499925929.37027</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148122566542.08838</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148821242051.84543</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149532476451.15964</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150256180967.47208</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150996514872.02151</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0.28458333056018165</v>
      </c>
      <c r="L75" s="209" t="s">
        <v>1022</v>
      </c>
      <c r="M75" s="12" t="s">
        <v>1015</v>
      </c>
      <c r="N75" s="1" t="s">
        <v>969</v>
      </c>
      <c r="O75" s="7">
        <f t="shared" si="15"/>
        <v>569166661.12036324</v>
      </c>
      <c r="P75" s="7">
        <f t="shared" si="16"/>
        <v>569166661.12036324</v>
      </c>
      <c r="Q75" s="45">
        <f>SUMIFS('SEDS 2021'!$F$23:$F$40,'SEDS 2021'!E$23:E$40,Calculations!L75,'SEDS 2021'!D$23:D$40,Calculations!N75)*J75*K75</f>
        <v>569166661.12036324</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573844880.02380705</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578054759.44461524</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582414870.39338481</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586678813.27826393</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590631589.15311205</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594701068.73914325</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598419733.93795753</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601332512.83813643</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604169165.09440672</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606712003.48377419</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608888188.92460203</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610663403.61411452</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612284298.02912426</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613591014.66502023</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615334147.57845914</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617153283.82772219</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619041427.9848454</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620939726.78249347</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622797135.45076156</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627178973.11855936</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631575601.52692831</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635982694.44875121</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640405309.27399087</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644852170.03711069</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648995333.89984226</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653511140.53243148</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658070794.51959372</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662678103.55227137</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667334383.43269765</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0.28458333056018165</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0.62729714248904656</v>
      </c>
      <c r="K77" s="210">
        <f t="shared" si="14"/>
        <v>0.28458333056018165</v>
      </c>
      <c r="L77" s="209" t="s">
        <v>1022</v>
      </c>
      <c r="M77" s="12" t="s">
        <v>1015</v>
      </c>
      <c r="N77" s="1" t="s">
        <v>975</v>
      </c>
      <c r="O77" s="7">
        <f t="shared" si="15"/>
        <v>375781042677.17932</v>
      </c>
      <c r="P77" s="7">
        <f t="shared" si="16"/>
        <v>375781042677.17932</v>
      </c>
      <c r="Q77" s="45">
        <f>SUMIFS('SEDS 2021'!$F$23:$F$40,'SEDS 2021'!E$23:E$40,Calculations!L77,'SEDS 2021'!D$23:D$40,Calculations!N77)*J77*K77</f>
        <v>375781042677.17932</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377240924239.49713</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378408335229.59888</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379699491770.40479</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380988474873.8681</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382175377822.57489</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383895772914.22485</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385752682368.97382</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387418333788.14545</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389350706343.69452</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391328089907.31665</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393239520096.61865</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394736695634.72314</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396196361310.08484</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397261940109.36096</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398398540999.19501</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399336061153.35999</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400140174511.61597</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400860000013.45551</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401437208887.23706</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402733276160.97278</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404223569311.81525</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405928420414.29993</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407859233250.13031</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409993512469.67053</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412066521316.15277</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414445404163.44696</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416871503681.62775</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419300927141.81158</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421708857630.14502</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0.28458333056018165</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0.1825506056846207</v>
      </c>
      <c r="K82" s="210">
        <f>$C$12</f>
        <v>0.28458333056018165</v>
      </c>
      <c r="L82" s="209" t="s">
        <v>1022</v>
      </c>
      <c r="M82" s="12" t="s">
        <v>1018</v>
      </c>
      <c r="N82" s="1" t="s">
        <v>635</v>
      </c>
      <c r="O82" s="7">
        <f>P82</f>
        <v>5390057511334.5176</v>
      </c>
      <c r="P82" s="7">
        <f>Q82</f>
        <v>5390057511334.5176</v>
      </c>
      <c r="Q82" s="45">
        <f>SUMIFS('SEDS 2021'!$F$23:$F$40,'SEDS 2021'!E$23:E$40,Calculations!L82,'SEDS 2021'!D$23:D$40,Calculations!N82)*J82*K82</f>
        <v>5390057511334.5176</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5267471086394.1855</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5155232899964.5312</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5051288904830.873</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4958831216245.4961</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4881736316431.6729</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4816740343793.7158</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4764845935579.1514</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4724592543184.9785</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4695476554159.6504</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4673163706392.2061</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4657483812170.4131</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4648065826217.2637</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4640302580446.6406</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4634973415494.0137</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4633279316532.6289</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4631954993766.3174</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4632179596592.9248</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4635327995913.959</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4638203102582.8945</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4641503035014.0508</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4647682930435.4717</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4653379609322.0205</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4659941125803.2373</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4668772232725.0742</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4676823697917.3398</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4685453443149.0098</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4696048994902.4727</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4705495757330.0225</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4716565153914.7803</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0.28458333056018165</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0.28458333056018165</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0.28458333056018165</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0.28458333056018165</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0.28458333056018165</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0.28458333056018165</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0.28458333056018165</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0.28458333056018165</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0.28458333056018165</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4.242023552070659E-2</v>
      </c>
      <c r="K95" s="210">
        <f>$C$12</f>
        <v>0.28458333056018165</v>
      </c>
      <c r="L95" s="209" t="s">
        <v>1022</v>
      </c>
      <c r="M95" s="12" t="s">
        <v>1019</v>
      </c>
      <c r="N95" s="1" t="s">
        <v>635</v>
      </c>
      <c r="O95" s="7">
        <f>P95</f>
        <v>1252515751692.3357</v>
      </c>
      <c r="P95" s="7">
        <f>Q95</f>
        <v>1252515751692.3357</v>
      </c>
      <c r="Q95" s="45">
        <f>SUMIFS('SEDS 2021'!$F$23:$F$40,'SEDS 2021'!E$23:E$40,Calculations!L95,'SEDS 2021'!D$23:D$40,Calculations!N95)*J95*K95</f>
        <v>1252515751692.3357</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1252758008774.3123</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1253915320569.8689</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1256197825140.918</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1261797239247.2422</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1270957082343.7649</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1281435508265.637</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1291819138277.5056</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1302207388643.741</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1313275291952.28</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1326312712435.4207</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1340586673880.3347</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1356232722300.6558</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1372118307996.2961</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1387946637019.8137</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1401329166141.0515</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1414223044033.5623</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1426735437576.7305</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1438914876990.1331</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1450834466508.8801</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1468560224276.6626</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1486767208029.1042</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1505597424188.26</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1525163631018.845</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1545458399709.0227</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1566436440340.3374</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1588014724303.5935</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1610100337138.7566</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1632643215020.8611</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1655629816418.033</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0.28458333056018165</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0.28458333056018165</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0.28458333056018165</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0.28458333056018165</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0.28458333056018165</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0.28458333056018165</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0.28458333056018165</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0.28458333056018165</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0.28458333056018165</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0.22737263516541856</v>
      </c>
      <c r="K108" s="210">
        <f>$C$12</f>
        <v>0.28458333056018165</v>
      </c>
      <c r="L108" s="209" t="s">
        <v>1022</v>
      </c>
      <c r="M108" s="12" t="s">
        <v>1014</v>
      </c>
      <c r="N108" s="1" t="s">
        <v>635</v>
      </c>
      <c r="O108" s="7">
        <f>P108</f>
        <v>6713489530473.4443</v>
      </c>
      <c r="P108" s="7">
        <f>Q108</f>
        <v>6713489530473.4443</v>
      </c>
      <c r="Q108" s="45">
        <f>SUMIFS('SEDS 2021'!$F$23:$F$40,'SEDS 2021'!E$23:E$40,Calculations!L108,'SEDS 2021'!D$23:D$40,Calculations!N108)*J108*K108</f>
        <v>6713489530473.4443</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6683365287508.9707</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6654643538152.3184</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6630469284010.5039</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6612293298756.9697</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6601350837490.5859</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6596952631719.8096</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6598996398234.707</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6606384246018.9902</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6619875215959.6992</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6640257786214.3438</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6666290247355.8096</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6696919891610.7393</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6732847328548.9932</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6773870364319.9756</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6819529241886.6045</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6867418118027.8086</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6916101769102.708</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6964924437947.6123</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7013762325672.7949</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7082384771116.0957</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7151701299952.3047</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7221690106175.833</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7292379858568.624</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7363845382140.7539</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7436118845621.6025</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7509203656285.6543</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7583157475353.249</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7657915580242.0518</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7733417572367.584</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0.28458333056018165</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0.54720822001242475</v>
      </c>
      <c r="K110" s="210">
        <f t="shared" si="23"/>
        <v>0.28458333056018165</v>
      </c>
      <c r="L110" s="209" t="s">
        <v>1022</v>
      </c>
      <c r="M110" s="12" t="s">
        <v>1014</v>
      </c>
      <c r="N110" s="1" t="s">
        <v>972</v>
      </c>
      <c r="O110" s="7">
        <f t="shared" si="24"/>
        <v>5756735528012.5312</v>
      </c>
      <c r="P110" s="7">
        <f t="shared" si="25"/>
        <v>5756735528012.5312</v>
      </c>
      <c r="Q110" s="45">
        <f>SUMIFS('SEDS 2021'!$F$23:$F$40,'SEDS 2021'!E$23:E$40,Calculations!L110,'SEDS 2021'!D$23:D$40,Calculations!N110)*J110*K110</f>
        <v>5756735528012.5312</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5776137479212.5537</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5797315982472.7295</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5821613540571.0127</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5849888100767.1436</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5883086029230.7461</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5919615396788.4824</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5957570637827.8975</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5995051638021.9385</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6032808129844.1445</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6070758495091.6094</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6107597220397.6836</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6143257029140.4883</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6179838544423.665</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6218174403621.9326</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6258451844389.8213</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6299237954960.4609</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6340083811270.6328</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6380405857451.0098</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6420107472385.4111</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6481871451132.5449</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6543924717008.8887</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6606467205562.623</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6669649149799.6025</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6733519526939.3643</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6798075595280.335</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6863382217413.2676</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6929364013466.4033</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6996116550689.458</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7063710477073.3643</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8.1876795674025379E-2</v>
      </c>
      <c r="K111" s="210">
        <f t="shared" si="23"/>
        <v>0.28458333056018165</v>
      </c>
      <c r="L111" s="209" t="s">
        <v>1022</v>
      </c>
      <c r="M111" s="12" t="s">
        <v>1014</v>
      </c>
      <c r="N111" s="1" t="s">
        <v>964</v>
      </c>
      <c r="O111" s="7">
        <f t="shared" si="24"/>
        <v>419413881.75317305</v>
      </c>
      <c r="P111" s="7">
        <f t="shared" si="25"/>
        <v>419413881.75317305</v>
      </c>
      <c r="Q111" s="45">
        <f>SUMIFS('SEDS 2021'!$F$23:$F$40,'SEDS 2021'!E$23:E$40,Calculations!L111,'SEDS 2021'!D$23:D$40,Calculations!N111)*J111*K111</f>
        <v>419413881.75317305</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401107999.02786303</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380214592.33993018</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358514452.52826279</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337708123.19210517</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319230731.017757</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303926702.65530169</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292109752.98487967</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283634552.73700166</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278161960.88150418</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275110761.09503818</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273774505.49687344</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273563049.34348232</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274121583.93176663</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275167458.23143703</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276508029.05386454</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277967755.48828077</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279474574.76588714</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280976997.38616347</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282459563.48824286</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285102797.20077413</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287764513.10614395</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290455910.00315613</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293185223.57748854</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295955362.40837467</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298763007.42435682</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301609471.71080297</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304489601.3913241</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307405834.74649262</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310361778.92011899</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0.28458333056018165</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0.28458333056018165</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0.28458333056018165</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0.28458333056018165</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0.37270285751095344</v>
      </c>
      <c r="K116" s="210">
        <f t="shared" si="23"/>
        <v>0.28458333056018165</v>
      </c>
      <c r="L116" s="209" t="s">
        <v>1022</v>
      </c>
      <c r="M116" s="12" t="s">
        <v>1014</v>
      </c>
      <c r="N116" s="1" t="s">
        <v>975</v>
      </c>
      <c r="O116" s="7">
        <f t="shared" si="24"/>
        <v>223266868152.00311</v>
      </c>
      <c r="P116" s="7">
        <f t="shared" si="25"/>
        <v>223266868152.00311</v>
      </c>
      <c r="Q116" s="45">
        <f>SUMIFS('SEDS 2021'!$F$23:$F$40,'SEDS 2021'!E$23:E$40,Calculations!L116,'SEDS 2021'!D$23:D$40,Calculations!N116)*J116*K116</f>
        <v>223266868152.00311</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220946428141.86676</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219586766594.13361</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219013977448.49884</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219033745598.66367</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219504330319.12747</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220251268216.37646</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221147439911.92044</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222088532990.39874</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223091798774.68726</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224147361017.14529</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225196039057.74142</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226213558878.12558</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227258571612.99567</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228355716234.1355</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229518461001.19019</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230695490322.93854</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231873914283.48535</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233034631718.7627</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234174937509.22726</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236514163198.6405</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238857464464.07919</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241210561539.61856</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243578322403.2648</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245963183283.95914</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248366313532.99927</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250790111480.99225</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253233882707.76282</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255701040382.64362</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258194658406.36502</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0.28458333056018165</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0.46132359447580162</v>
      </c>
      <c r="K121" s="210">
        <f>$C$12</f>
        <v>0.28458333056018165</v>
      </c>
      <c r="L121" s="209" t="s">
        <v>1022</v>
      </c>
      <c r="M121" s="12" t="s">
        <v>1016</v>
      </c>
      <c r="N121" s="1" t="s">
        <v>635</v>
      </c>
      <c r="O121" s="7">
        <f>P121</f>
        <v>13621213121888.963</v>
      </c>
      <c r="P121" s="7">
        <f>Q121</f>
        <v>13621213121888.963</v>
      </c>
      <c r="Q121" s="45">
        <f>SUMIFS('SEDS 2021'!$F$23:$F$40,'SEDS 2021'!E$23:E$40,Calculations!L121,'SEDS 2021'!D$23:D$40,Calculations!N121)*J121*K121</f>
        <v>13621213121888.963</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13830352175695.062</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14074725016743.299</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14339116030821.283</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14605283414094.525</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14852477277141.961</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15102221974500.055</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15367864734228.977</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15611288614857.814</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15832357713073.137</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16044953331579.08</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16256579643548.223</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16489788198039.523</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16766629067010.947</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17058395191409.078</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17338934678245.236</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17647698211682.344</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17953482592220.367</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18224535668984.34</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18381071827009.105</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18529773854718.109</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18809374444805.871</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19085438135846.238</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19301997921865.797</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19460423512241.641</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19590471738176.75</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19664813475951.902</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19704761699257.594</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19738171205479.547</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19755349585575.941</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0.28458333056018165</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0.28458333056018165</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0.28458333056018165</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0.28458333056018165</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0.28458333056018165</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0.28458333056018165</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0.28458333056018165</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0.28458333056018165</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0.28458333056018165</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1.2958615677120953E-2</v>
      </c>
      <c r="K134" s="12">
        <v>1</v>
      </c>
      <c r="L134" s="12" t="s">
        <v>1013</v>
      </c>
      <c r="M134" s="12" t="s">
        <v>1015</v>
      </c>
      <c r="N134" s="1" t="s">
        <v>635</v>
      </c>
      <c r="O134" s="7">
        <f>P134</f>
        <v>993044636569.13281</v>
      </c>
      <c r="P134" s="7">
        <f>Q134</f>
        <v>993044636569.13281</v>
      </c>
      <c r="Q134" s="45">
        <f>SUMIFS('SEDS 2021'!$F$23:$F$40,'SEDS 2021'!E$23:E$40,Calculations!L134,'SEDS 2021'!D$23:D$40,Calculations!N134)*J134*K134</f>
        <v>993044636569.13281</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1001812834678.3171</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1009964303997.4153</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1017616409421.4956</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1024962719562.5211</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1031953410429.5316</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1038908096211.3588</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1045516202759.0295</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1051907921202.0985</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1057605724806.2982</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1062809790452.3588</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1067290405243.3256</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1070915831015.3573</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1073790633376.5005</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1075791161942.9479</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1077206816157.0573</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1077887898583.5842</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1078342353551.3776</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1078461638538.1876</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1078381713340.1476</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1078043682563.9315</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1077797539778.5485</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1077389811881.8016</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1077056914191.8112</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1076681047489.0657</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1076162990184.6415</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1075810858337.3306</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1075216275484.6345</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1074403263692.2672</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1073648635504.7979</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0.30102265790239063</v>
      </c>
      <c r="K136" s="12">
        <v>1</v>
      </c>
      <c r="L136" s="12" t="s">
        <v>1013</v>
      </c>
      <c r="M136" s="12" t="s">
        <v>1015</v>
      </c>
      <c r="N136" s="1" t="s">
        <v>972</v>
      </c>
      <c r="O136" s="7">
        <f t="shared" si="29"/>
        <v>9987028721227.6133</v>
      </c>
      <c r="P136" s="7">
        <f t="shared" si="30"/>
        <v>9987028721227.6133</v>
      </c>
      <c r="Q136" s="45">
        <f>SUMIFS('SEDS 2021'!$F$23:$F$40,'SEDS 2021'!E$23:E$40,Calculations!L136,'SEDS 2021'!D$23:D$40,Calculations!N136)*J136*K136</f>
        <v>9987028721227.6133</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9944763376475.8184</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9898359317241.8555</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9849378897018.7012</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9800243802416.1934</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9751688267745.4629</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9707919675980.4453</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9667893712749.2559</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9634659393171.334</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9605745419786.0645</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9584062617090.4922</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9568646397812.5879</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9558637683322.5684</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9554474009317.2832</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9553646707735.7168</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9556867551194.5352</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9560592633916.6211</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9567476067566.6465</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9574836721293.6465</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9582640404923.9922</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9589166988092.291</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9596935351870.7871</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9603183999293.0547</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9609765655351.5938</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9615582183840.3242</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9619731264462.4121</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9625177448493.7773</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9628308512425.293</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9629462283161.1836</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9631252317642.5137</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v>
      </c>
      <c r="K137" s="12">
        <v>1</v>
      </c>
      <c r="L137" s="12" t="s">
        <v>1013</v>
      </c>
      <c r="M137" s="12" t="s">
        <v>1015</v>
      </c>
      <c r="N137" s="1" t="s">
        <v>964</v>
      </c>
      <c r="O137" s="7">
        <f t="shared" si="29"/>
        <v>0</v>
      </c>
      <c r="P137" s="7">
        <f t="shared" si="30"/>
        <v>0</v>
      </c>
      <c r="Q137" s="45">
        <f>SUMIFS('SEDS 2021'!$F$23:$F$40,'SEDS 2021'!E$23:E$40,Calculations!L137,'SEDS 2021'!D$23:D$40,Calculations!N137)*J137*K137</f>
        <v>0</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0</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0</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0</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0</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0</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0</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0</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0</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0</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0</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0</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0</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0</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0</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0</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0</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0</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0</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0</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0</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0</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0</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0</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0</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0</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0</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0</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0</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0</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89000000000</v>
      </c>
      <c r="P139" s="7">
        <f t="shared" si="30"/>
        <v>89000000000</v>
      </c>
      <c r="Q139" s="45">
        <f>SUMIFS('SEDS 2021'!$F$23:$F$40,'SEDS 2021'!E$23:E$40,Calculations!L139,'SEDS 2021'!D$23:D$40,Calculations!N139)*J139*K139</f>
        <v>89000000000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5000000000</v>
      </c>
      <c r="P140" s="7">
        <f t="shared" si="30"/>
        <v>5000000000</v>
      </c>
      <c r="Q140" s="45">
        <f>SUMIFS('SEDS 2021'!$F$23:$F$40,'SEDS 2021'!E$23:E$40,Calculations!L140,'SEDS 2021'!D$23:D$40,Calculations!N140)*J140*K140</f>
        <v>5000000000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0</v>
      </c>
      <c r="P141" s="7">
        <f t="shared" si="30"/>
        <v>0</v>
      </c>
      <c r="Q141" s="45">
        <f>SUMIFS('SEDS 2021'!$F$23:$F$40,'SEDS 2021'!E$23:E$40,Calculations!L141,'SEDS 2021'!D$23:D$40,Calculations!N141)*J141*K141</f>
        <v>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1407000000000</v>
      </c>
      <c r="P142" s="7">
        <f t="shared" si="30"/>
        <v>1407000000000</v>
      </c>
      <c r="Q142" s="45">
        <f>SUMIFS('SEDS 2021'!$F$23:$F$40,'SEDS 2021'!E$23:E$40,Calculations!L142,'SEDS 2021'!D$23:D$40,Calculations!N142)*J142*K142</f>
        <v>1407000000000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0.28862842453163545</v>
      </c>
      <c r="K147" s="12">
        <v>1</v>
      </c>
      <c r="L147" s="12" t="s">
        <v>1013</v>
      </c>
      <c r="M147" s="12" t="s">
        <v>1018</v>
      </c>
      <c r="N147" s="1" t="s">
        <v>635</v>
      </c>
      <c r="O147" s="7">
        <f>P147</f>
        <v>22118173428708.289</v>
      </c>
      <c r="P147" s="7">
        <f>Q147</f>
        <v>22118173428708.289</v>
      </c>
      <c r="Q147" s="45">
        <f>SUMIFS('SEDS 2021'!$F$23:$F$40,'SEDS 2021'!E$23:E$40,Calculations!L147,'SEDS 2021'!D$23:D$40,Calculations!N147)*J147*K147</f>
        <v>22118173428708.289</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22084998077445.605</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22036872971021.543</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21967850494367.703</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21883343601577.375</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21784856112492.309</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21675548187205.98</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21560059893317.418</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21438664572089.812</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21314905444759.246</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21200930171367.801</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21097516509609.637</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21007229812382.062</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20928448812941.652</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20863039938954.391</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20808187217957.402</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20765395767892.883</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20736222109727.758</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20720999462986.598</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20720408834151.207</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20728709687818.836</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20751983726724.84</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20783321132336.234</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20829977920027.238</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20888736148503.738</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20958174884983.922</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21036625485948.145</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21123795954928.051</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21221724316502.246</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21328586662966.996</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2.1567472374013213E-2</v>
      </c>
      <c r="K149" s="12">
        <v>1</v>
      </c>
      <c r="L149" s="12" t="s">
        <v>1013</v>
      </c>
      <c r="M149" s="12" t="s">
        <v>1018</v>
      </c>
      <c r="N149" s="1" t="s">
        <v>972</v>
      </c>
      <c r="O149" s="7">
        <f t="shared" si="31"/>
        <v>715544030952.63635</v>
      </c>
      <c r="P149" s="7">
        <f t="shared" si="32"/>
        <v>715544030952.63635</v>
      </c>
      <c r="Q149" s="45">
        <f>SUMIFS('SEDS 2021'!$F$23:$F$40,'SEDS 2021'!E$23:E$40,Calculations!L149,'SEDS 2021'!D$23:D$40,Calculations!N149)*J149*K149</f>
        <v>715544030952.63635</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722352664913.14343</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728981879750.99561</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735308135453.57214</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741230150557.53247</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746565471595.70593</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751029043903.48364</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754257257381.33984</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755964593106.74841</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755798189289.98596</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753501327983.27539</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748887310429.71179</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741898938457.26099</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732551662015.90149</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721003545994.93726</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707490645269.02039</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692371795891.9917</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676083672541.8606</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659105757271.7041</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641935448037.7843</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625060577804.89722</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608967225181.90051</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594015866096.00806</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580507984062.99829</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568586488681.50317</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558313279946.94751</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549567664311.57471</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542263683243.9314</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536187540862.1546</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531137758398.84198</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8286348.2754408997</v>
      </c>
      <c r="S158">
        <f>SUMIFS('NREL Scaling Data'!$F:$F,'NREL Scaling Data'!$B:$B,UPPER(About!$B$1),'NREL Scaling Data'!$E:$E,Calculations!$M160,'NREL Scaling Data'!$A:$A,Q$3,'NREL Scaling Data'!$C:$C,Calculations!$L160,'NREL Scaling Data'!$D:$D,Calculations!$N160)</f>
        <v>8416568.3099046908</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0.1117967661437181</v>
      </c>
      <c r="K160" s="12">
        <v>1</v>
      </c>
      <c r="L160" s="12" t="s">
        <v>1013</v>
      </c>
      <c r="M160" s="12" t="s">
        <v>1019</v>
      </c>
      <c r="N160" s="1" t="s">
        <v>635</v>
      </c>
      <c r="O160" s="7">
        <f>P160</f>
        <v>8567209783125.4053</v>
      </c>
      <c r="P160" s="7">
        <f>Q160</f>
        <v>8567209783125.4053</v>
      </c>
      <c r="Q160" s="45">
        <f>SUMIFS('SEDS 2021'!$F$23:$F$40,'SEDS 2021'!E$23:E$40,Calculations!L160,'SEDS 2021'!D$23:D$40,Calculations!N160)*J160*K160</f>
        <v>8567209783125.4053</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8434659043662.5957</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8217408841387.0869</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7986219218844.8037</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7763517892083.4951</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7546288130790.0713</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7335476834640.7969</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7141510230105.4541</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6965782408540.4746</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6810822369660.957</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6681297102722.2363</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6574031469415.3047</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6484596424014.1152</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6407392867463.5771</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6337488263115.2588</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6272563165620.5371</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6214507475633.4346</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6164889772479.5693</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6120750545413.1885</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6080688381486.5312</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6047461774148.1611</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6024090015666.1475</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6009507694053.958</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6002565797043.584</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6002567560903.625</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6009504982007.9463</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6022878362595.1914</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6043227382465.2822</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6070992875555.2324</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6106399508463.7275</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0.16418633737497679</v>
      </c>
      <c r="K173" s="12">
        <v>1</v>
      </c>
      <c r="L173" s="12" t="s">
        <v>1013</v>
      </c>
      <c r="M173" s="12" t="s">
        <v>1014</v>
      </c>
      <c r="N173" s="1" t="s">
        <v>635</v>
      </c>
      <c r="O173" s="7">
        <f>P173</f>
        <v>12581927405719.221</v>
      </c>
      <c r="P173" s="7">
        <f>Q173</f>
        <v>12581927405719.221</v>
      </c>
      <c r="Q173" s="45">
        <f>SUMIFS('SEDS 2021'!$F$23:$F$40,'SEDS 2021'!E$23:E$40,Calculations!L173,'SEDS 2021'!D$23:D$40,Calculations!N173)*J173*K173</f>
        <v>12581927405719.221</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12722823786289.912</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12844107803677.631</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12940679296695.568</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13004325135910.66</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13035394886990.881</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13043819911215.326</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13039545281883.305</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13034681753348.066</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13033658680820.748</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13042895604008.225</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13066371667631.531</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13100404013445.096</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13146481497895.115</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13199446845485.221</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13258269763728.074</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13321403638445.506</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13391391089171.486</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13466245633372.703</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13543327155155.324</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13626033103792.857</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13713697282382.426</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13806462531697.674</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13904317004219.738</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14007166901875.045</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14114362941610.48</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14224197286307.227</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14336423330003.988</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14451111894979.1</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14567577452370.725</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0.41154389043725381</v>
      </c>
      <c r="K175" s="12">
        <v>1</v>
      </c>
      <c r="L175" s="12" t="s">
        <v>1013</v>
      </c>
      <c r="M175" s="12" t="s">
        <v>1014</v>
      </c>
      <c r="N175" s="1" t="s">
        <v>972</v>
      </c>
      <c r="O175" s="7">
        <f t="shared" si="35"/>
        <v>13653791653036.77</v>
      </c>
      <c r="P175" s="7">
        <f t="shared" si="36"/>
        <v>13653791653036.77</v>
      </c>
      <c r="Q175" s="45">
        <f>SUMIFS('SEDS 2021'!$F$23:$F$40,'SEDS 2021'!E$23:E$40,Calculations!L175,'SEDS 2021'!D$23:D$40,Calculations!N175)*J175*K175</f>
        <v>13653791653036.77</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13826683648932.875</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13989807631857.895</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14145208766834.527</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14294873479004.24</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14443245909447.734</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14592728037053.34</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14751493167092.959</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14916029142089.67</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15085453422105.604</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15254964921548.49</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15425099871441.971</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15596963751089.24</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15771264348212.83</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15943911712845.896</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16115909091254.479</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16286403385010.285</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16461413975677.197</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16633348938354.979</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16808562424025.621</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16982905388088.484</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17154360787824.373</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17328612047964.955</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17503716323906.348</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17679883914942.035</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17855664335451.605</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18032235763944.406</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18209676220010.816</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18384649574538.414</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18559838369713.34</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0</v>
      </c>
      <c r="K176" s="12">
        <v>1</v>
      </c>
      <c r="L176" s="12" t="s">
        <v>1013</v>
      </c>
      <c r="M176" s="12" t="s">
        <v>1014</v>
      </c>
      <c r="N176" s="1" t="s">
        <v>964</v>
      </c>
      <c r="O176" s="7">
        <f t="shared" si="35"/>
        <v>0</v>
      </c>
      <c r="P176" s="7">
        <f t="shared" si="36"/>
        <v>0</v>
      </c>
      <c r="Q176" s="45">
        <f>SUMIFS('SEDS 2021'!$F$23:$F$40,'SEDS 2021'!E$23:E$40,Calculations!L176,'SEDS 2021'!D$23:D$40,Calculations!N176)*J176*K176</f>
        <v>0</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0</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0</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0</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0</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0</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0</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0</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0</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0</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0</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0</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0</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0</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0</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0</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0</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0</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0</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0</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0</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0</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0</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0</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0</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0</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0</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0</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0</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0</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0.42242985627254875</v>
      </c>
      <c r="K186" s="12">
        <v>1</v>
      </c>
      <c r="L186" s="12" t="s">
        <v>1013</v>
      </c>
      <c r="M186" s="12" t="s">
        <v>1016</v>
      </c>
      <c r="N186" s="1" t="s">
        <v>635</v>
      </c>
      <c r="O186" s="7">
        <f>P186</f>
        <v>32371644745877.957</v>
      </c>
      <c r="P186" s="7">
        <f>Q186</f>
        <v>32371644745877.957</v>
      </c>
      <c r="Q186" s="45">
        <f>SUMIFS('SEDS 2021'!$F$23:$F$40,'SEDS 2021'!E$23:E$40,Calculations!L186,'SEDS 2021'!D$23:D$40,Calculations!N186)*J186*K186</f>
        <v>32371644745877.957</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32691713900256.547</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33063197454721.375</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33494987792432.348</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33938304244621.523</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34412446681109.227</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34907304971996.793</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35415006243021.547</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35944343758423.07</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36487713681008.523</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37042425640076.961</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37623304994176.758</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38217253885946.539</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38832357587335.914</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39465373493657.562</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40105087007040.875</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40772936134021.219</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41445160653352.727</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42138214305850.484</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42850412069864.828</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43584302717639.023</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44333287761031.969</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45105763988600.961</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45891238954610.875</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46684629274420.906</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47507330475029.18</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48328955527357</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49176592216412.539</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50043571254825.648</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50934721150013.055</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0.26586597928634231</v>
      </c>
      <c r="K188" s="12">
        <v>1</v>
      </c>
      <c r="L188" s="12" t="s">
        <v>1013</v>
      </c>
      <c r="M188" s="12" t="s">
        <v>1016</v>
      </c>
      <c r="N188" s="1" t="s">
        <v>972</v>
      </c>
      <c r="O188" s="7">
        <f t="shared" si="37"/>
        <v>8820635594782.9785</v>
      </c>
      <c r="P188" s="7">
        <f t="shared" si="38"/>
        <v>8820635594782.9785</v>
      </c>
      <c r="Q188" s="45">
        <f>SUMIFS('SEDS 2021'!$F$23:$F$40,'SEDS 2021'!E$23:E$40,Calculations!L188,'SEDS 2021'!D$23:D$40,Calculations!N188)*J188*K188</f>
        <v>8820635594782.9785</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8790218910739.2666</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8780472898226.9287</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8767495113034.9375</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8749726700106.0762</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8731717488428.5254</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8691377361215.5508</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8657247306994.8379</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8632622466537.7842</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8621596418571.9336</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8614778011898.8066</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8612699538489.1475</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8616311519719.3418</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8615639817946.7031</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8600532864871.665</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8588062024413.7402</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8579127123475.9023</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8576567052568.8867</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8574311148502.3145</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8579152470712.6104</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8583182681348.4004</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8581383027542.4766</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8573107154758.9209</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8562321905541.7568</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8550129884687.5664</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8539053142248.3076</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8530777269464.752</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8519447054658.4678</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8511576737662.1611</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8502844614617.9463</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1</v>
      </c>
      <c r="K189" s="12">
        <v>1</v>
      </c>
      <c r="L189" s="12" t="s">
        <v>1013</v>
      </c>
      <c r="M189" s="12" t="s">
        <v>1016</v>
      </c>
      <c r="N189" s="1" t="s">
        <v>964</v>
      </c>
      <c r="O189" s="7">
        <f t="shared" si="37"/>
        <v>7697000000000</v>
      </c>
      <c r="P189" s="7">
        <f t="shared" si="38"/>
        <v>7697000000000</v>
      </c>
      <c r="Q189" s="45">
        <f>SUMIFS('SEDS 2021'!$F$23:$F$40,'SEDS 2021'!E$23:E$40,Calculations!L189,'SEDS 2021'!D$23:D$40,Calculations!N189)*J189*K189</f>
        <v>7697000000000</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7705573198672.6123</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7703441004184.0801</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7694556860481.8838</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7670347568893.3779</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7647426478141.6611</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7633256268936.6426</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7635033097677.1016</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7634810994084.5273</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7622062247871.8623</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7604471643341.4902</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7584704423604.0977</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7584260216418.9814</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7583638326359.8154</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7585948203722.3975</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7574398816909.5127</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7573732506131.8574</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7578840888760.6289</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7580395613908.5137</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7582483387678.5234</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7590345854854.9912</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7605182374837.668</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7621840144279.3213</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7637298554321.1621</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7649247727600.6406</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7655999676814.3076</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7657687664117.7236</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7662796046746.4932</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7669148209493.5635</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7671546928293.1572</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103752999999999.98</v>
      </c>
      <c r="Q199" s="7">
        <f t="shared" ref="Q199:AT199" si="40">SUM(Q4,Q17,Q30,Q43,Q56,Q69,Q82,Q95,Q108,Q121)</f>
        <v>103752999999999.98</v>
      </c>
      <c r="R199" s="7">
        <f t="shared" si="40"/>
        <v>104015685502873.03</v>
      </c>
      <c r="S199" s="7">
        <f t="shared" si="40"/>
        <v>104443830589121.02</v>
      </c>
      <c r="T199" s="7">
        <f t="shared" si="40"/>
        <v>104991753248193.92</v>
      </c>
      <c r="U199" s="7">
        <f t="shared" si="40"/>
        <v>105618707168663</v>
      </c>
      <c r="V199" s="7">
        <f t="shared" si="40"/>
        <v>106266143770802.66</v>
      </c>
      <c r="W199" s="7">
        <f t="shared" si="40"/>
        <v>106995029800625.44</v>
      </c>
      <c r="X199" s="7">
        <f t="shared" si="40"/>
        <v>107845077545261.66</v>
      </c>
      <c r="Y199" s="7">
        <f t="shared" si="40"/>
        <v>108669563507832.48</v>
      </c>
      <c r="Z199" s="7">
        <f t="shared" si="40"/>
        <v>109481179880246.98</v>
      </c>
      <c r="AA199" s="7">
        <f t="shared" si="40"/>
        <v>110318815302950.97</v>
      </c>
      <c r="AB199" s="7">
        <f t="shared" si="40"/>
        <v>111204009186688.62</v>
      </c>
      <c r="AC199" s="7">
        <f t="shared" si="40"/>
        <v>112204059836697.16</v>
      </c>
      <c r="AD199" s="7">
        <f t="shared" si="40"/>
        <v>113388238150574.22</v>
      </c>
      <c r="AE199" s="7">
        <f t="shared" si="40"/>
        <v>114652139244211.33</v>
      </c>
      <c r="AF199" s="7">
        <f t="shared" si="40"/>
        <v>115906772635796.14</v>
      </c>
      <c r="AG199" s="7">
        <f t="shared" si="40"/>
        <v>117271477873158.75</v>
      </c>
      <c r="AH199" s="7">
        <f t="shared" si="40"/>
        <v>118635299067090.5</v>
      </c>
      <c r="AI199" s="7">
        <f t="shared" si="40"/>
        <v>119887865726210.09</v>
      </c>
      <c r="AJ199" s="7">
        <f t="shared" si="40"/>
        <v>120738240860347.23</v>
      </c>
      <c r="AK199" s="7">
        <f t="shared" si="40"/>
        <v>121643178516624.64</v>
      </c>
      <c r="AL199" s="7">
        <f t="shared" si="40"/>
        <v>123021541124018.09</v>
      </c>
      <c r="AM199" s="7">
        <f t="shared" si="40"/>
        <v>124388910032371.02</v>
      </c>
      <c r="AN199" s="7">
        <f t="shared" si="40"/>
        <v>125553732517811.97</v>
      </c>
      <c r="AO199" s="7">
        <f t="shared" si="40"/>
        <v>126526458133434.2</v>
      </c>
      <c r="AP199" s="7">
        <f t="shared" si="40"/>
        <v>127397566672697.23</v>
      </c>
      <c r="AQ199" s="7">
        <f t="shared" si="40"/>
        <v>128084146736819.12</v>
      </c>
      <c r="AR199" s="7">
        <f t="shared" si="40"/>
        <v>128662325505259.58</v>
      </c>
      <c r="AS199" s="7">
        <f t="shared" si="40"/>
        <v>129218595768303.48</v>
      </c>
      <c r="AT199" s="7">
        <f t="shared" si="40"/>
        <v>129728705794273.83</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76632000000000</v>
      </c>
      <c r="Q202" s="7">
        <f t="shared" ref="Q202:AT202" si="41">SUM(Q134,Q147,Q160,Q173,Q186)</f>
        <v>76632000000000</v>
      </c>
      <c r="R202" s="7">
        <f t="shared" si="41"/>
        <v>76936007642332.969</v>
      </c>
      <c r="S202" s="7">
        <f t="shared" si="41"/>
        <v>77171551374805.047</v>
      </c>
      <c r="T202" s="7">
        <f t="shared" si="41"/>
        <v>77407353211761.922</v>
      </c>
      <c r="U202" s="7">
        <f t="shared" si="41"/>
        <v>77614453593755.562</v>
      </c>
      <c r="V202" s="7">
        <f t="shared" si="41"/>
        <v>77810939221812.016</v>
      </c>
      <c r="W202" s="7">
        <f t="shared" si="41"/>
        <v>78001058001270.25</v>
      </c>
      <c r="X202" s="7">
        <f t="shared" si="41"/>
        <v>78201637851086.75</v>
      </c>
      <c r="Y202" s="7">
        <f t="shared" si="41"/>
        <v>78435380413603.531</v>
      </c>
      <c r="Z202" s="7">
        <f t="shared" si="41"/>
        <v>78704705901055.781</v>
      </c>
      <c r="AA202" s="7">
        <f t="shared" si="41"/>
        <v>79030358308627.594</v>
      </c>
      <c r="AB202" s="7">
        <f t="shared" si="41"/>
        <v>79428515046076.562</v>
      </c>
      <c r="AC202" s="7">
        <f t="shared" si="41"/>
        <v>79880399966803.156</v>
      </c>
      <c r="AD202" s="7">
        <f t="shared" si="41"/>
        <v>80388471399012.75</v>
      </c>
      <c r="AE202" s="7">
        <f t="shared" si="41"/>
        <v>80941139703155.375</v>
      </c>
      <c r="AF202" s="7">
        <f t="shared" si="41"/>
        <v>81521313970503.953</v>
      </c>
      <c r="AG202" s="7">
        <f t="shared" si="41"/>
        <v>82152130914576.625</v>
      </c>
      <c r="AH202" s="7">
        <f t="shared" si="41"/>
        <v>82816005978282.922</v>
      </c>
      <c r="AI202" s="7">
        <f t="shared" si="41"/>
        <v>83524671586161.156</v>
      </c>
      <c r="AJ202" s="7">
        <f t="shared" si="41"/>
        <v>84273218153998.031</v>
      </c>
      <c r="AK202" s="7">
        <f t="shared" si="41"/>
        <v>85064550965962.812</v>
      </c>
      <c r="AL202" s="7">
        <f t="shared" si="41"/>
        <v>85900856325583.938</v>
      </c>
      <c r="AM202" s="7">
        <f t="shared" si="41"/>
        <v>86782445158570.625</v>
      </c>
      <c r="AN202" s="7">
        <f t="shared" si="41"/>
        <v>87705156590093.25</v>
      </c>
      <c r="AO202" s="7">
        <f t="shared" si="41"/>
        <v>88659780933192.375</v>
      </c>
      <c r="AP202" s="7">
        <f t="shared" si="41"/>
        <v>89665536273816.156</v>
      </c>
      <c r="AQ202" s="7">
        <f t="shared" si="41"/>
        <v>90688467520544.891</v>
      </c>
      <c r="AR202" s="7">
        <f t="shared" si="41"/>
        <v>91755255159294.5</v>
      </c>
      <c r="AS202" s="7">
        <f t="shared" si="41"/>
        <v>92861803605554.5</v>
      </c>
      <c r="AT202" s="7">
        <f t="shared" si="41"/>
        <v>94010933409319.297</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143284949404732.06</v>
      </c>
      <c r="D16" s="142" t="s">
        <v>1091</v>
      </c>
      <c r="E16" s="212">
        <f>'SEDS 2021'!H26</f>
        <v>2.0679054606871146E-2</v>
      </c>
      <c r="F16" s="207">
        <f>'SEDS 2021'!H28</f>
        <v>7.5225302497613535E-3</v>
      </c>
      <c r="G16" s="142" t="s">
        <v>819</v>
      </c>
      <c r="H16" s="142"/>
      <c r="I16" s="142"/>
    </row>
    <row r="17" spans="1:12" x14ac:dyDescent="0.2">
      <c r="A17" s="139"/>
      <c r="B17" s="146" t="s">
        <v>715</v>
      </c>
      <c r="C17" s="147">
        <f>C16/C15</f>
        <v>1.2522427760788995E-2</v>
      </c>
      <c r="D17" s="142" t="s">
        <v>1092</v>
      </c>
      <c r="E17" s="212">
        <f>'SEDS 2021'!H35</f>
        <v>1.6906718298138213E-2</v>
      </c>
      <c r="F17" s="212">
        <f>'SEDS 2021'!H37</f>
        <v>9.6604445603983794E-3</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6.0924941551339078</v>
      </c>
      <c r="D29" s="152">
        <f>D28*F16</f>
        <v>-7.4497873822461615</v>
      </c>
      <c r="E29" s="152">
        <f>E28*$E$17</f>
        <v>-0.68882636651585516</v>
      </c>
      <c r="F29" s="158">
        <f>F28*$F$17</f>
        <v>-0.17912917967896935</v>
      </c>
      <c r="G29" s="177">
        <f>G28*C17</f>
        <v>6.6243642854573778E-2</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4.3586718770474597</v>
      </c>
      <c r="D32" s="159">
        <f>D29*About!F6</f>
        <v>-5.3297020770413308</v>
      </c>
      <c r="E32" s="241">
        <f>E29</f>
        <v>-0.68882636651585516</v>
      </c>
      <c r="F32" s="243">
        <f>F29</f>
        <v>-0.17912917967896935</v>
      </c>
      <c r="G32" s="173">
        <f>G29*About!F6</f>
        <v>4.739180634257998E-2</v>
      </c>
      <c r="H32" s="142"/>
      <c r="I32" s="142"/>
      <c r="K32" s="100"/>
      <c r="L32" s="100"/>
    </row>
    <row r="33" spans="1:12" x14ac:dyDescent="0.2">
      <c r="A33" s="139"/>
      <c r="B33" s="146" t="s">
        <v>710</v>
      </c>
      <c r="C33" s="160">
        <f>C29*About!F5</f>
        <v>1.7338222780864474</v>
      </c>
      <c r="D33" s="160">
        <f>D29*About!F5</f>
        <v>-2.1200853052048299</v>
      </c>
      <c r="E33" s="242"/>
      <c r="F33" s="244"/>
      <c r="G33" s="174">
        <f>G29*About!F5</f>
        <v>1.8851836511993784E-2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4358671877047.46</v>
      </c>
      <c r="D38" s="156">
        <f>D32*Trillion</f>
        <v>-5329702077041.3311</v>
      </c>
      <c r="E38" s="238">
        <f>E32*Trillion</f>
        <v>-688826366515.8551</v>
      </c>
      <c r="F38" s="240">
        <f>F32*Trillion</f>
        <v>-179129179678.96936</v>
      </c>
      <c r="G38" s="168">
        <f>G32*Trillion</f>
        <v>47391806342.579979</v>
      </c>
      <c r="H38" s="142"/>
      <c r="I38" s="142"/>
      <c r="K38" s="100"/>
      <c r="L38" s="100"/>
    </row>
    <row r="39" spans="1:12" ht="16" thickBot="1" x14ac:dyDescent="0.25">
      <c r="A39" s="139"/>
      <c r="B39" s="169" t="s">
        <v>710</v>
      </c>
      <c r="C39" s="170">
        <f>C33*Trillion</f>
        <v>1733822278086.4475</v>
      </c>
      <c r="D39" s="171">
        <f>D33*Trillion</f>
        <v>-2120085305204.8298</v>
      </c>
      <c r="E39" s="239"/>
      <c r="F39" s="239"/>
      <c r="G39" s="172">
        <f>G33*Trillion</f>
        <v>18851836511.993786</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Louisiana</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23487470.022166591</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8.6332929153452573E-2</v>
      </c>
      <c r="K4">
        <f>IF(ISBLANK(Calculations!K4),"",Calculations!K4)</f>
        <v>0.7154166694398183</v>
      </c>
      <c r="L4" t="str">
        <f>IF(ISBLANK(Calculations!L4),"",Calculations!L4)</f>
        <v>RESIDENTIAL</v>
      </c>
      <c r="M4" t="str">
        <f>IF(ISBLANK(Calculations!M4),"",Calculations!M4)</f>
        <v>heating</v>
      </c>
      <c r="N4" t="str">
        <f>IF(ISBLANK(Calculations!N4),"",Calculations!N4)</f>
        <v>electricity</v>
      </c>
      <c r="O4">
        <f>IF(ISBLANK(Calculations!O4),"",Calculations!O4)</f>
        <v>6408202018236.8975</v>
      </c>
      <c r="P4">
        <f>IF(ISBLANK(Calculations!P4),"",Calculations!P4)</f>
        <v>6408202018236.8975</v>
      </c>
      <c r="Q4">
        <f>IF(ISBLANK(Calculations!Q4),"",Calculations!Q4)-(SUMIFS(BDEQ!C:C,BDEQ!$AG:$AG,About!$B$2,BDEQ!$AH:$AH,$I4)*BDEQ!$C$2*$J4*$K4)</f>
        <v>6408178530766.875</v>
      </c>
      <c r="R4">
        <f>IF(ISBLANK(Calculations!R4),"",Calculations!R4)-(SUMIFS(BDEQ!D:D,BDEQ!$AG:$AG,About!$B$2,BDEQ!$AH:$AH,$I4)*BDEQ!$C$2*$J4*$K4)</f>
        <v>6453629487264.9746</v>
      </c>
      <c r="S4" s="99">
        <f>IF(ISBLANK(Calculations!S4),"",Calculations!S4+ ('IRA Buildings Changes'!$G$38/($AB$3-$R$3)*(S3-$R$3)))-(SUMIFS(BDEQ!D:D,BDEQ!$AG:$AG,About!$B$2,BDEQ!$AH:$AH,$I4)*BDEQ!$C$2*$J4*$K4)</f>
        <v>6501790762741.4121</v>
      </c>
      <c r="T4" s="99">
        <f>IF(ISBLANK(Calculations!T4),"",Calculations!T4+ ('IRA Buildings Changes'!$G$38/($AB$3-$R$3)*(T3-$R$3)))-(SUMIFS(BDEQ!E:E,BDEQ!$AG:$AG,About!$B$2,BDEQ!$AH:$AH,$I4)*BDEQ!$C$2*$J4*$K4)</f>
        <v>6550214829493.5869</v>
      </c>
      <c r="U4" s="99">
        <f>IF(ISBLANK(Calculations!U4),"",Calculations!U4+ ('IRA Buildings Changes'!$G$38/($AB$3-$R$3)*(U3-$R$3)))-(SUMIFS(BDEQ!F:F,BDEQ!$AG:$AG,About!$B$2,BDEQ!$AH:$AH,$I4)*BDEQ!$C$2*$J4*$K4)</f>
        <v>6598409959881.0615</v>
      </c>
      <c r="V4" s="99">
        <f>IF(ISBLANK(Calculations!V4),"",Calculations!V4+ ('IRA Buildings Changes'!$G$38/($AB$3-$R$3)*(V3-$R$3)))-(SUMIFS(BDEQ!G:G,BDEQ!$AG:$AG,About!$B$2,BDEQ!$AH:$AH,$I4)*BDEQ!$C$2*$J4*$K4)</f>
        <v>6643201790617.2559</v>
      </c>
      <c r="W4" s="99">
        <f>IF(ISBLANK(Calculations!W4),"",Calculations!W4+ ('IRA Buildings Changes'!$G$38/($AB$3-$R$3)*(W3-$R$3)))-(SUMIFS(BDEQ!H:H,BDEQ!$AG:$AG,About!$B$2,BDEQ!$AH:$AH,$I4)*BDEQ!$C$2*$J4*$K4)</f>
        <v>6689668974936.8828</v>
      </c>
      <c r="X4" s="99">
        <f>IF(ISBLANK(Calculations!X4),"",Calculations!X4+ ('IRA Buildings Changes'!$G$38/($AB$3-$R$3)*(X3-$R$3)))-(SUMIFS(BDEQ!I:I,BDEQ!$AG:$AG,About!$B$2,BDEQ!$AH:$AH,$I4)*BDEQ!$C$2*$J4*$K4)</f>
        <v>6733959022651.8906</v>
      </c>
      <c r="Y4" s="99">
        <f>IF(ISBLANK(Calculations!Y4),"",Calculations!Y4+ ('IRA Buildings Changes'!$G$38/($AB$3-$R$3)*(Y3-$R$3)))-(SUMIFS(BDEQ!J:J,BDEQ!$AG:$AG,About!$B$2,BDEQ!$AH:$AH,$I4)*BDEQ!$C$2*$J4*$K4)</f>
        <v>6773091888455.751</v>
      </c>
      <c r="Z4" s="99">
        <f>IF(ISBLANK(Calculations!Z4),"",Calculations!Z4+ ('IRA Buildings Changes'!$G$38/($AB$3-$R$3)*(Z3-$R$3)))-(SUMIFS(BDEQ!K:K,BDEQ!$AG:$AG,About!$B$2,BDEQ!$AH:$AH,$I4)*BDEQ!$C$2*$J4*$K4)</f>
        <v>6814179845680.6104</v>
      </c>
      <c r="AA4" s="99">
        <f>IF(ISBLANK(Calculations!AA4),"",Calculations!AA4+ ('IRA Buildings Changes'!$G$38/($AB$3-$R$3)*(AA3-$R$3)))-(SUMIFS(BDEQ!L:L,BDEQ!$AG:$AG,About!$B$2,BDEQ!$AH:$AH,$I4)*BDEQ!$C$2*$J4*$K4)</f>
        <v>6855825267881.4346</v>
      </c>
      <c r="AB4" s="98">
        <f>IF(ISBLANK(Calculations!AB4),"",Calculations!AB4 + 'IRA Buildings Changes'!G38)-(SUMIFS(BDEQ!D:D,BDEQ!$AG:$AG,About!$B$2,BDEQ!$AH:$AH,$I4)*BDEQ!$C$2*$J4*$K4)</f>
        <v>6899936651537.4824</v>
      </c>
      <c r="AC4" s="99">
        <f>IF(ISBLANK(Calculations!AC4),"",Calculations!AC4+ 'IRA Buildings Changes'!$G$38)-(SUMIFS(BDEQ!D:D,BDEQ!$AG:$AG,About!$B$2,BDEQ!$AH:$AH,$I4)*BDEQ!$C$2*$J4*$K4)</f>
        <v>6936467482431.4531</v>
      </c>
      <c r="AD4" s="99">
        <f>IF(ISBLANK(Calculations!AD4),"",Calculations!AD4+ 'IRA Buildings Changes'!$G$38)-(SUMIFS(BDEQ!E:E,BDEQ!$AG:$AG,About!$B$2,BDEQ!$AH:$AH,$I4)*BDEQ!$C$2*$J4*$K4)</f>
        <v>6976965679028.8408</v>
      </c>
      <c r="AE4" s="99">
        <f>IF(ISBLANK(Calculations!AE4),"",Calculations!AE4+ 'IRA Buildings Changes'!$G$38)-(SUMIFS(BDEQ!F:F,BDEQ!$AG:$AG,About!$B$2,BDEQ!$AH:$AH,$I4)*BDEQ!$C$2*$J4*$K4)</f>
        <v>7018182608541.9746</v>
      </c>
      <c r="AF4" s="99">
        <f>IF(ISBLANK(Calculations!AF4),"",Calculations!AF4+ 'IRA Buildings Changes'!$G$38)-(SUMIFS(BDEQ!G:G,BDEQ!$AG:$AG,About!$B$2,BDEQ!$AH:$AH,$I4)*BDEQ!$C$2*$J4*$K4)</f>
        <v>7066349240521.8926</v>
      </c>
      <c r="AG4" s="99">
        <f>IF(ISBLANK(Calculations!AG4),"",Calculations!AG4+ 'IRA Buildings Changes'!$G$38)-(SUMIFS(BDEQ!H:H,BDEQ!$AG:$AG,About!$B$2,BDEQ!$AH:$AH,$I4)*BDEQ!$C$2*$J4*$K4)</f>
        <v>7117002949122.8447</v>
      </c>
      <c r="AH4" s="99">
        <f>IF(ISBLANK(Calculations!AH4),"",Calculations!AH4+ 'IRA Buildings Changes'!$G$38)-(SUMIFS(BDEQ!I:I,BDEQ!$AG:$AG,About!$B$2,BDEQ!$AH:$AH,$I4)*BDEQ!$C$2*$J4*$K4)</f>
        <v>7169581093615.2832</v>
      </c>
      <c r="AI4" s="99">
        <f>IF(ISBLANK(Calculations!AI4),"",Calculations!AI4+ 'IRA Buildings Changes'!$G$38)-(SUMIFS(BDEQ!J:J,BDEQ!$AG:$AG,About!$B$2,BDEQ!$AH:$AH,$I4)*BDEQ!$C$2*$J4*$K4)</f>
        <v>7222999119974.0918</v>
      </c>
      <c r="AJ4" s="99">
        <f>IF(ISBLANK(Calculations!AJ4),"",Calculations!AJ4+ 'IRA Buildings Changes'!$G$38)-(SUMIFS(BDEQ!K:K,BDEQ!$AG:$AG,About!$B$2,BDEQ!$AH:$AH,$I4)*BDEQ!$C$2*$J4*$K4)</f>
        <v>7277883799229.7314</v>
      </c>
      <c r="AK4" s="99">
        <f>IF(ISBLANK(Calculations!AK4),"",Calculations!AK4+ 'IRA Buildings Changes'!$G$38)-(SUMIFS(BDEQ!L:L,BDEQ!$AG:$AG,About!$B$2,BDEQ!$AH:$AH,$I4)*BDEQ!$C$2*$J4*$K4)</f>
        <v>7326116941402.4404</v>
      </c>
      <c r="AL4" s="99">
        <f>IF(ISBLANK(Calculations!AL4),"",Calculations!AL4+ 'IRA Buildings Changes'!$G$38)-(SUMIFS(BDEQ!M:M,BDEQ!$AG:$AG,About!$B$2,BDEQ!$AH:$AH,$I4)*BDEQ!$C$2*$J4*$K4)</f>
        <v>7373766189563.7783</v>
      </c>
      <c r="AM4" s="99">
        <f>IF(ISBLANK(Calculations!AM4),"",Calculations!AM4+ 'IRA Buildings Changes'!$G$38)-(SUMIFS(BDEQ!N:N,BDEQ!$AG:$AG,About!$B$2,BDEQ!$AH:$AH,$I4)*BDEQ!$C$2*$J4*$K4)</f>
        <v>7420400374492.3945</v>
      </c>
      <c r="AN4" s="99">
        <f>IF(ISBLANK(Calculations!AN4),"",Calculations!AN4+ 'IRA Buildings Changes'!$G$38)-(SUMIFS(BDEQ!O:O,BDEQ!$AG:$AG,About!$B$2,BDEQ!$AH:$AH,$I4)*BDEQ!$C$2*$J4*$K4)</f>
        <v>7465929871431.7363</v>
      </c>
      <c r="AO4" s="99">
        <f>IF(ISBLANK(Calculations!AO4),"",Calculations!AO4+ 'IRA Buildings Changes'!$G$38)-(SUMIFS(BDEQ!P:P,BDEQ!$AG:$AG,About!$B$2,BDEQ!$AH:$AH,$I4)*BDEQ!$C$2*$J4*$K4)</f>
        <v>7510687099807.6611</v>
      </c>
      <c r="AP4" s="99">
        <f>IF(ISBLANK(Calculations!AP4),"",Calculations!AP4+ 'IRA Buildings Changes'!$G$38)-(SUMIFS(BDEQ!Q:Q,BDEQ!$AG:$AG,About!$B$2,BDEQ!$AH:$AH,$I4)*BDEQ!$C$2*$J4*$K4)</f>
        <v>7552296021309.4531</v>
      </c>
      <c r="AQ4" s="99">
        <f>IF(ISBLANK(Calculations!AQ4),"",Calculations!AQ4+ 'IRA Buildings Changes'!$G$38)-(SUMIFS(BDEQ!R:R,BDEQ!$AG:$AG,About!$B$2,BDEQ!$AH:$AH,$I4)*BDEQ!$C$2*$J4*$K4)</f>
        <v>7596927685640.3838</v>
      </c>
      <c r="AR4" s="99">
        <f>IF(ISBLANK(Calculations!AR4),"",Calculations!AR4+ 'IRA Buildings Changes'!$G$38)-(SUMIFS(BDEQ!S:S,BDEQ!$AG:$AG,About!$B$2,BDEQ!$AH:$AH,$I4)*BDEQ!$C$2*$J4*$K4)</f>
        <v>7642067601388.8193</v>
      </c>
      <c r="AS4" s="99">
        <f>IF(ISBLANK(Calculations!AS4),"",Calculations!AS4+ 'IRA Buildings Changes'!$G$38)-(SUMIFS(BDEQ!T:T,BDEQ!$AG:$AG,About!$B$2,BDEQ!$AH:$AH,$I4)*BDEQ!$C$2*$J4*$K4)</f>
        <v>7687688244244.9297</v>
      </c>
      <c r="AT4" s="99">
        <f>IF(ISBLANK(Calculations!AT4),"",Calculations!AT4+ 'IRA Buildings Changes'!$G$38)-(SUMIFS(BDEQ!U:U,BDEQ!$AG:$AG,About!$B$2,BDEQ!$AH:$AH,$I4)*BDEQ!$C$2*$J4*$K4)</f>
        <v>7734023075717.9229</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0.7154166694398183</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0.45124849556449803</v>
      </c>
      <c r="K6">
        <f>IF(ISBLANK(Calculations!K6),"",Calculations!K6)</f>
        <v>0.7154166694398183</v>
      </c>
      <c r="L6" t="str">
        <f>IF(ISBLANK(Calculations!L6),"",Calculations!L6)</f>
        <v>RESIDENTIAL</v>
      </c>
      <c r="M6" t="str">
        <f>IF(ISBLANK(Calculations!M6),"",Calculations!M6)</f>
        <v>heating</v>
      </c>
      <c r="N6" t="str">
        <f>IF(ISBLANK(Calculations!N6),"",Calculations!N6)</f>
        <v>natural gas</v>
      </c>
      <c r="O6">
        <f>IF(ISBLANK(Calculations!O6),"",Calculations!O6)</f>
        <v>11934082331138.873</v>
      </c>
      <c r="P6">
        <f>IF(ISBLANK(Calculations!P6),"",Calculations!P6)</f>
        <v>11934082331138.873</v>
      </c>
      <c r="Q6">
        <f>IF(ISBLANK(Calculations!Q6),"",Calculations!Q6)</f>
        <v>11934082331138.873</v>
      </c>
      <c r="R6">
        <f>IF(ISBLANK(Calculations!R6),"",Calculations!R6)</f>
        <v>11917552476015.594</v>
      </c>
      <c r="S6" s="99">
        <f>IF(ISBLANK(Calculations!S6),"",Calculations!S6 + ('IRA Buildings Changes'!$D$38/($AB$3-$R$3)*(S3-$R$3)))</f>
        <v>11354833469991.307</v>
      </c>
      <c r="T6" s="99">
        <f>IF(ISBLANK(Calculations!T6),"",Calculations!T6 + ('IRA Buildings Changes'!$D$38/($AB$3-$R$3)*(T3-$R$3)))</f>
        <v>10790042969307.047</v>
      </c>
      <c r="U6" s="99">
        <f>IF(ISBLANK(Calculations!U6),"",Calculations!U6 + ('IRA Buildings Changes'!$D$38/($AB$3-$R$3)*(U3-$R$3)))</f>
        <v>10219581911408.266</v>
      </c>
      <c r="V6" s="99">
        <f>IF(ISBLANK(Calculations!V6),"",Calculations!V6 + ('IRA Buildings Changes'!$D$38/($AB$3-$R$3)*(V3-$R$3)))</f>
        <v>9640382873693.4922</v>
      </c>
      <c r="W6" s="99">
        <f>IF(ISBLANK(Calculations!W6),"",Calculations!W6 + ('IRA Buildings Changes'!$D$38/($AB$3-$R$3)*(W3-$R$3)))</f>
        <v>9070479803928.2402</v>
      </c>
      <c r="X6" s="99">
        <f>IF(ISBLANK(Calculations!X6),"",Calculations!X6 + ('IRA Buildings Changes'!$D$38/($AB$3-$R$3)*(X3-$R$3)))</f>
        <v>8497816156039.8574</v>
      </c>
      <c r="Y6" s="99">
        <f>IF(ISBLANK(Calculations!Y6),"",Calculations!Y6 + ('IRA Buildings Changes'!$D$38/($AB$3-$R$3)*(Y3-$R$3)))</f>
        <v>7914269253858.7422</v>
      </c>
      <c r="Z6" s="99">
        <f>IF(ISBLANK(Calculations!Z6),"",Calculations!Z6 + ('IRA Buildings Changes'!$D$38/($AB$3-$R$3)*(Z3-$R$3)))</f>
        <v>7334190623654.8906</v>
      </c>
      <c r="AA6" s="99">
        <f>IF(ISBLANK(Calculations!AA6),"",Calculations!AA6 + ('IRA Buildings Changes'!$D$38/($AB$3-$R$3)*(AA3-$R$3)))</f>
        <v>6755158243679.0186</v>
      </c>
      <c r="AB6" s="98">
        <f>IF(ISBLANK(Calculations!AB6),"",Calculations!AB6 + 'IRA Buildings Changes'!D38)</f>
        <v>6178523716116.0439</v>
      </c>
      <c r="AC6" s="99">
        <f>IF(ISBLANK(Calculations!AC6),"",Calculations!AC6  + 'IRA Buildings Changes'!$D$38)</f>
        <v>6129603862346.001</v>
      </c>
      <c r="AD6" s="99">
        <f>IF(ISBLANK(Calculations!AD6),"",Calculations!AD6  + 'IRA Buildings Changes'!$D$38)</f>
        <v>6088443590746.165</v>
      </c>
      <c r="AE6" s="99">
        <f>IF(ISBLANK(Calculations!AE6),"",Calculations!AE6  + 'IRA Buildings Changes'!$D$38)</f>
        <v>6046977796681.7217</v>
      </c>
      <c r="AF6" s="99">
        <f>IF(ISBLANK(Calculations!AF6),"",Calculations!AF6  + 'IRA Buildings Changes'!$D$38)</f>
        <v>6019175714136.1318</v>
      </c>
      <c r="AG6" s="99">
        <f>IF(ISBLANK(Calculations!AG6),"",Calculations!AG6  + 'IRA Buildings Changes'!$D$38)</f>
        <v>5998222811918.5029</v>
      </c>
      <c r="AH6" s="99">
        <f>IF(ISBLANK(Calculations!AH6),"",Calculations!AH6  + 'IRA Buildings Changes'!$D$38)</f>
        <v>5984280698746.3271</v>
      </c>
      <c r="AI6" s="99">
        <f>IF(ISBLANK(Calculations!AI6),"",Calculations!AI6  + 'IRA Buildings Changes'!$D$38)</f>
        <v>5976824816744.4678</v>
      </c>
      <c r="AJ6" s="99">
        <f>IF(ISBLANK(Calculations!AJ6),"",Calculations!AJ6  + 'IRA Buildings Changes'!$D$38)</f>
        <v>5972934279849.0264</v>
      </c>
      <c r="AK6" s="99">
        <f>IF(ISBLANK(Calculations!AK6),"",Calculations!AK6  + 'IRA Buildings Changes'!$D$38)</f>
        <v>5979227380795.5107</v>
      </c>
      <c r="AL6" s="99">
        <f>IF(ISBLANK(Calculations!AL6),"",Calculations!AL6  + 'IRA Buildings Changes'!$D$38)</f>
        <v>5993476537522.085</v>
      </c>
      <c r="AM6" s="99">
        <f>IF(ISBLANK(Calculations!AM6),"",Calculations!AM6  + 'IRA Buildings Changes'!$D$38)</f>
        <v>6015410769146.2607</v>
      </c>
      <c r="AN6" s="99">
        <f>IF(ISBLANK(Calculations!AN6),"",Calculations!AN6  + 'IRA Buildings Changes'!$D$38)</f>
        <v>6044553451042.4619</v>
      </c>
      <c r="AO6" s="99">
        <f>IF(ISBLANK(Calculations!AO6),"",Calculations!AO6  + 'IRA Buildings Changes'!$D$38)</f>
        <v>6079930153877.8877</v>
      </c>
      <c r="AP6" s="99">
        <f>IF(ISBLANK(Calculations!AP6),"",Calculations!AP6  + 'IRA Buildings Changes'!$D$38)</f>
        <v>6114140342813.4463</v>
      </c>
      <c r="AQ6" s="99">
        <f>IF(ISBLANK(Calculations!AQ6),"",Calculations!AQ6  + 'IRA Buildings Changes'!$D$38)</f>
        <v>6157501257634.4854</v>
      </c>
      <c r="AR6" s="99">
        <f>IF(ISBLANK(Calculations!AR6),"",Calculations!AR6  + 'IRA Buildings Changes'!$D$38)</f>
        <v>6202987223301.2881</v>
      </c>
      <c r="AS6" s="99">
        <f>IF(ISBLANK(Calculations!AS6),"",Calculations!AS6  + 'IRA Buildings Changes'!$D$38)</f>
        <v>6249612482512.8701</v>
      </c>
      <c r="AT6" s="99">
        <f>IF(ISBLANK(Calculations!AT6),"",Calculations!AT6  + 'IRA Buildings Changes'!$D$38)</f>
        <v>6296661565318.0889</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0.91812320432597461</v>
      </c>
      <c r="K7">
        <f>IF(ISBLANK(Calculations!K7),"",Calculations!K7)</f>
        <v>0.7154166694398183</v>
      </c>
      <c r="L7" t="str">
        <f>IF(ISBLANK(Calculations!L7),"",Calculations!L7)</f>
        <v>RESIDENTIAL</v>
      </c>
      <c r="M7" t="str">
        <f>IF(ISBLANK(Calculations!M7),"",Calculations!M7)</f>
        <v>heating</v>
      </c>
      <c r="N7" t="str">
        <f>IF(ISBLANK(Calculations!N7),"",Calculations!N7)</f>
        <v>petroleum diesel</v>
      </c>
      <c r="O7">
        <f>IF(ISBLANK(Calculations!O7),"",Calculations!O7)</f>
        <v>11823131609.537445</v>
      </c>
      <c r="P7">
        <f>IF(ISBLANK(Calculations!P7),"",Calculations!P7)</f>
        <v>11823131609.537445</v>
      </c>
      <c r="Q7">
        <f>IF(ISBLANK(Calculations!Q7),"",Calculations!Q7)</f>
        <v>11823131609.537445</v>
      </c>
      <c r="R7">
        <f>IF(ISBLANK(Calculations!R7),"",Calculations!R7)</f>
        <v>12166157950.737398</v>
      </c>
      <c r="S7">
        <f>IF(ISBLANK(Calculations!S7),"",Calculations!S7)</f>
        <v>12420878604.867201</v>
      </c>
      <c r="T7">
        <f>IF(ISBLANK(Calculations!T7),"",Calculations!T7)</f>
        <v>12583058417.889847</v>
      </c>
      <c r="U7">
        <f>IF(ISBLANK(Calculations!U7),"",Calculations!U7)</f>
        <v>12629027899.727854</v>
      </c>
      <c r="V7">
        <f>IF(ISBLANK(Calculations!V7),"",Calculations!V7)</f>
        <v>12539404002.124651</v>
      </c>
      <c r="W7">
        <f>IF(ISBLANK(Calculations!W7),"",Calculations!W7)</f>
        <v>12322976864.847404</v>
      </c>
      <c r="X7">
        <f>IF(ISBLANK(Calculations!X7),"",Calculations!X7)</f>
        <v>11959150486.834749</v>
      </c>
      <c r="Y7">
        <f>IF(ISBLANK(Calculations!Y7),"",Calculations!Y7)</f>
        <v>11441309018.799271</v>
      </c>
      <c r="Z7">
        <f>IF(ISBLANK(Calculations!Z7),"",Calculations!Z7)</f>
        <v>10798353145.326424</v>
      </c>
      <c r="AA7">
        <f>IF(ISBLANK(Calculations!AA7),"",Calculations!AA7)</f>
        <v>10058416268.427027</v>
      </c>
      <c r="AB7">
        <f>IF(ISBLANK(Calculations!AB7),"",Calculations!AB7)</f>
        <v>9258673469.5321388</v>
      </c>
      <c r="AC7">
        <f>IF(ISBLANK(Calculations!AC7),"",Calculations!AC7)</f>
        <v>8423837764.2032843</v>
      </c>
      <c r="AD7">
        <f>IF(ISBLANK(Calculations!AD7),"",Calculations!AD7)</f>
        <v>7591824359.7750483</v>
      </c>
      <c r="AE7">
        <f>IF(ISBLANK(Calculations!AE7),"",Calculations!AE7)</f>
        <v>6782500912.5329237</v>
      </c>
      <c r="AF7">
        <f>IF(ISBLANK(Calculations!AF7),"",Calculations!AF7)</f>
        <v>6025480069.9979591</v>
      </c>
      <c r="AG7">
        <f>IF(ISBLANK(Calculations!AG7),"",Calculations!AG7)</f>
        <v>5328086393.5597734</v>
      </c>
      <c r="AH7">
        <f>IF(ISBLANK(Calculations!AH7),"",Calculations!AH7)</f>
        <v>4692888737.383358</v>
      </c>
      <c r="AI7">
        <f>IF(ISBLANK(Calculations!AI7),"",Calculations!AI7)</f>
        <v>4116624037.0764027</v>
      </c>
      <c r="AJ7">
        <f>IF(ISBLANK(Calculations!AJ7),"",Calculations!AJ7)</f>
        <v>3588988825.0687666</v>
      </c>
      <c r="AK7">
        <f>IF(ISBLANK(Calculations!AK7),"",Calculations!AK7)</f>
        <v>3103696349.8906927</v>
      </c>
      <c r="AL7">
        <f>IF(ISBLANK(Calculations!AL7),"",Calculations!AL7)</f>
        <v>2655862274.5948844</v>
      </c>
      <c r="AM7">
        <f>IF(ISBLANK(Calculations!AM7),"",Calculations!AM7)</f>
        <v>2242244554.0037198</v>
      </c>
      <c r="AN7">
        <f>IF(ISBLANK(Calculations!AN7),"",Calculations!AN7)</f>
        <v>1863424266.4575443</v>
      </c>
      <c r="AO7">
        <f>IF(ISBLANK(Calculations!AO7),"",Calculations!AO7)</f>
        <v>1521788673.9288061</v>
      </c>
      <c r="AP7">
        <f>IF(ISBLANK(Calculations!AP7),"",Calculations!AP7)</f>
        <v>1219040619.967097</v>
      </c>
      <c r="AQ7">
        <f>IF(ISBLANK(Calculations!AQ7),"",Calculations!AQ7)</f>
        <v>957798893.65001726</v>
      </c>
      <c r="AR7">
        <f>IF(ISBLANK(Calculations!AR7),"",Calculations!AR7)</f>
        <v>737095515.11099494</v>
      </c>
      <c r="AS7">
        <f>IF(ISBLANK(Calculations!AS7),"",Calculations!AS7)</f>
        <v>555105151.72008789</v>
      </c>
      <c r="AT7">
        <f>IF(ISBLANK(Calculations!AT7),"",Calculations!AT7)</f>
        <v>408814035.21713883</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0.7154166694398183</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0.7154166694398183</v>
      </c>
      <c r="L9" t="str">
        <f>IF(ISBLANK(Calculations!L9),"",Calculations!L9)</f>
        <v>RESIDENTIAL</v>
      </c>
      <c r="M9" t="str">
        <f>IF(ISBLANK(Calculations!M9),"",Calculations!M9)</f>
        <v>heating</v>
      </c>
      <c r="N9" t="str">
        <f>IF(ISBLANK(Calculations!N9),"",Calculations!N9)</f>
        <v>biomass</v>
      </c>
      <c r="O9">
        <f>IF(ISBLANK(Calculations!O9),"",Calculations!O9)</f>
        <v>355562084711.58972</v>
      </c>
      <c r="P9">
        <f>IF(ISBLANK(Calculations!P9),"",Calculations!P9)</f>
        <v>355562084711.58972</v>
      </c>
      <c r="Q9">
        <f>IF(ISBLANK(Calculations!Q9),"",Calculations!Q9)</f>
        <v>355562084711.58972</v>
      </c>
      <c r="R9">
        <f>IF(ISBLANK(Calculations!R9),"",Calculations!R9)</f>
        <v>354959715218.57184</v>
      </c>
      <c r="S9">
        <f>IF(ISBLANK(Calculations!S9),"",Calculations!S9)</f>
        <v>354146480509.61566</v>
      </c>
      <c r="T9">
        <f>IF(ISBLANK(Calculations!T9),"",Calculations!T9)</f>
        <v>353511774810.20062</v>
      </c>
      <c r="U9">
        <f>IF(ISBLANK(Calculations!U9),"",Calculations!U9)</f>
        <v>352938796403.26135</v>
      </c>
      <c r="V9">
        <f>IF(ISBLANK(Calculations!V9),"",Calculations!V9)</f>
        <v>352252434131.16956</v>
      </c>
      <c r="W9">
        <f>IF(ISBLANK(Calculations!W9),"",Calculations!W9)</f>
        <v>351894678022.65137</v>
      </c>
      <c r="X9">
        <f>IF(ISBLANK(Calculations!X9),"",Calculations!X9)</f>
        <v>351612198370.50836</v>
      </c>
      <c r="Y9">
        <f>IF(ISBLANK(Calculations!Y9),"",Calculations!Y9)</f>
        <v>351103688432.10632</v>
      </c>
      <c r="Z9">
        <f>IF(ISBLANK(Calculations!Z9),"",Calculations!Z9)</f>
        <v>350850091241.25037</v>
      </c>
      <c r="AA9">
        <f>IF(ISBLANK(Calculations!AA9),"",Calculations!AA9)</f>
        <v>350732574902.02417</v>
      </c>
      <c r="AB9">
        <f>IF(ISBLANK(Calculations!AB9),"",Calculations!AB9)</f>
        <v>350804912838.22736</v>
      </c>
      <c r="AC9">
        <f>IF(ISBLANK(Calculations!AC9),"",Calculations!AC9)</f>
        <v>350921874867.59668</v>
      </c>
      <c r="AD9">
        <f>IF(ISBLANK(Calculations!AD9),"",Calculations!AD9)</f>
        <v>351370568621.31036</v>
      </c>
      <c r="AE9">
        <f>IF(ISBLANK(Calculations!AE9),"",Calculations!AE9)</f>
        <v>351956365056.00104</v>
      </c>
      <c r="AF9">
        <f>IF(ISBLANK(Calculations!AF9),"",Calculations!AF9)</f>
        <v>353153734836.98755</v>
      </c>
      <c r="AG9">
        <f>IF(ISBLANK(Calculations!AG9),"",Calculations!AG9)</f>
        <v>354656016903.75446</v>
      </c>
      <c r="AH9">
        <f>IF(ISBLANK(Calculations!AH9),"",Calculations!AH9)</f>
        <v>356385460834.97742</v>
      </c>
      <c r="AI9">
        <f>IF(ISBLANK(Calculations!AI9),"",Calculations!AI9)</f>
        <v>358162925878.78571</v>
      </c>
      <c r="AJ9">
        <f>IF(ISBLANK(Calculations!AJ9),"",Calculations!AJ9)</f>
        <v>359838475375.12158</v>
      </c>
      <c r="AK9">
        <f>IF(ISBLANK(Calculations!AK9),"",Calculations!AK9)</f>
        <v>362438018631.375</v>
      </c>
      <c r="AL9">
        <f>IF(ISBLANK(Calculations!AL9),"",Calculations!AL9)</f>
        <v>364852082353.7937</v>
      </c>
      <c r="AM9">
        <f>IF(ISBLANK(Calculations!AM9),"",Calculations!AM9)</f>
        <v>367028099208.97192</v>
      </c>
      <c r="AN9">
        <f>IF(ISBLANK(Calculations!AN9),"",Calculations!AN9)</f>
        <v>368984708346.55127</v>
      </c>
      <c r="AO9">
        <f>IF(ISBLANK(Calculations!AO9),"",Calculations!AO9)</f>
        <v>370801429385.52966</v>
      </c>
      <c r="AP9">
        <f>IF(ISBLANK(Calculations!AP9),"",Calculations!AP9)</f>
        <v>372366691386.40625</v>
      </c>
      <c r="AQ9">
        <f>IF(ISBLANK(Calculations!AQ9),"",Calculations!AQ9)</f>
        <v>374123098218.89935</v>
      </c>
      <c r="AR9">
        <f>IF(ISBLANK(Calculations!AR9),"",Calculations!AR9)</f>
        <v>375911076960.1236</v>
      </c>
      <c r="AS9">
        <f>IF(ISBLANK(Calculations!AS9),"",Calculations!AS9)</f>
        <v>377730404443.9212</v>
      </c>
      <c r="AT9">
        <f>IF(ISBLANK(Calculations!AT9),"",Calculations!AT9)</f>
        <v>379591536700.76691</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0.7154166694398183</v>
      </c>
      <c r="L10" t="str">
        <f>IF(ISBLANK(Calculations!L10),"",Calculations!L10)</f>
        <v>RESIDENTIAL</v>
      </c>
      <c r="M10" t="str">
        <f>IF(ISBLANK(Calculations!M10),"",Calculations!M10)</f>
        <v>heating</v>
      </c>
      <c r="N10" t="str">
        <f>IF(ISBLANK(Calculations!N10),"",Calculations!N10)</f>
        <v>kerosene</v>
      </c>
      <c r="O10">
        <f>IF(ISBLANK(Calculations!O10),"",Calculations!O10)</f>
        <v>1430833338.8796365</v>
      </c>
      <c r="P10">
        <f>IF(ISBLANK(Calculations!P10),"",Calculations!P10)</f>
        <v>1430833338.8796365</v>
      </c>
      <c r="Q10">
        <f>IF(ISBLANK(Calculations!Q10),"",Calculations!Q10)</f>
        <v>1430833338.8796365</v>
      </c>
      <c r="R10">
        <f>IF(ISBLANK(Calculations!R10),"",Calculations!R10)</f>
        <v>1442593956.69314</v>
      </c>
      <c r="S10">
        <f>IF(ISBLANK(Calculations!S10),"",Calculations!S10)</f>
        <v>1453177211.5452399</v>
      </c>
      <c r="T10">
        <f>IF(ISBLANK(Calculations!T10),"",Calculations!T10)</f>
        <v>1464138134.8263636</v>
      </c>
      <c r="U10">
        <f>IF(ISBLANK(Calculations!U10),"",Calculations!U10)</f>
        <v>1474857300.3213246</v>
      </c>
      <c r="V10">
        <f>IF(ISBLANK(Calculations!V10),"",Calculations!V10)</f>
        <v>1484794220.1889057</v>
      </c>
      <c r="W10">
        <f>IF(ISBLANK(Calculations!W10),"",Calculations!W10)</f>
        <v>1495024522.5965025</v>
      </c>
      <c r="X10">
        <f>IF(ISBLANK(Calculations!X10),"",Calculations!X10)</f>
        <v>1504372909.4681463</v>
      </c>
      <c r="Y10">
        <f>IF(ISBLANK(Calculations!Y10),"",Calculations!Y10)</f>
        <v>1511695371.312551</v>
      </c>
      <c r="Z10">
        <f>IF(ISBLANK(Calculations!Z10),"",Calculations!Z10)</f>
        <v>1518826457.6820343</v>
      </c>
      <c r="AA10">
        <f>IF(ISBLANK(Calculations!AA10),"",Calculations!AA10)</f>
        <v>1525218922.6513073</v>
      </c>
      <c r="AB10">
        <f>IF(ISBLANK(Calculations!AB10),"",Calculations!AB10)</f>
        <v>1530689655.3786807</v>
      </c>
      <c r="AC10">
        <f>IF(ISBLANK(Calculations!AC10),"",Calculations!AC10)</f>
        <v>1535152384.0220335</v>
      </c>
      <c r="AD10">
        <f>IF(ISBLANK(Calculations!AD10),"",Calculations!AD10)</f>
        <v>1539227165.4985776</v>
      </c>
      <c r="AE10">
        <f>IF(ISBLANK(Calculations!AE10),"",Calculations!AE10)</f>
        <v>1542512132.5474701</v>
      </c>
      <c r="AF10">
        <f>IF(ISBLANK(Calculations!AF10),"",Calculations!AF10)</f>
        <v>1546894210.5169303</v>
      </c>
      <c r="AG10">
        <f>IF(ISBLANK(Calculations!AG10),"",Calculations!AG10)</f>
        <v>1551467353.9759772</v>
      </c>
      <c r="AH10">
        <f>IF(ISBLANK(Calculations!AH10),"",Calculations!AH10)</f>
        <v>1556213977.0534863</v>
      </c>
      <c r="AI10">
        <f>IF(ISBLANK(Calculations!AI10),"",Calculations!AI10)</f>
        <v>1560986127.9758251</v>
      </c>
      <c r="AJ10">
        <f>IF(ISBLANK(Calculations!AJ10),"",Calculations!AJ10)</f>
        <v>1565655484.8233442</v>
      </c>
      <c r="AK10">
        <f>IF(ISBLANK(Calculations!AK10),"",Calculations!AK10)</f>
        <v>1576671027.1045845</v>
      </c>
      <c r="AL10">
        <f>IF(ISBLANK(Calculations!AL10),"",Calculations!AL10)</f>
        <v>1587723751.965483</v>
      </c>
      <c r="AM10">
        <f>IF(ISBLANK(Calculations!AM10),"",Calculations!AM10)</f>
        <v>1598802783.6636362</v>
      </c>
      <c r="AN10">
        <f>IF(ISBLANK(Calculations!AN10),"",Calculations!AN10)</f>
        <v>1609920836.0184946</v>
      </c>
      <c r="AO10">
        <f>IF(ISBLANK(Calculations!AO10),"",Calculations!AO10)</f>
        <v>1621099840.4610651</v>
      </c>
      <c r="AP10">
        <f>IF(ISBLANK(Calculations!AP10),"",Calculations!AP10)</f>
        <v>1631515378.454047</v>
      </c>
      <c r="AQ10">
        <f>IF(ISBLANK(Calculations!AQ10),"",Calculations!AQ10)</f>
        <v>1642867706.5561948</v>
      </c>
      <c r="AR10">
        <f>IF(ISBLANK(Calculations!AR10),"",Calculations!AR10)</f>
        <v>1654330262.9289536</v>
      </c>
      <c r="AS10">
        <f>IF(ISBLANK(Calculations!AS10),"",Calculations!AS10)</f>
        <v>1665912619.7618365</v>
      </c>
      <c r="AT10">
        <f>IF(ISBLANK(Calculations!AT10),"",Calculations!AT10)</f>
        <v>1677618084.8622589</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0.7154166694398183</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0.7154166694398183</v>
      </c>
      <c r="C12">
        <f>IF(ISBLANK(Calculations!C12),"",Calculations!C12)</f>
        <v>0.28458333056018165</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0.62729714248904656</v>
      </c>
      <c r="K12">
        <f>IF(ISBLANK(Calculations!K12),"",Calculations!K12)</f>
        <v>0.7154166694398183</v>
      </c>
      <c r="L12" t="str">
        <f>IF(ISBLANK(Calculations!L12),"",Calculations!L12)</f>
        <v>RESIDENTIAL</v>
      </c>
      <c r="M12" t="str">
        <f>IF(ISBLANK(Calculations!M12),"",Calculations!M12)</f>
        <v>heating</v>
      </c>
      <c r="N12" t="str">
        <f>IF(ISBLANK(Calculations!N12),"",Calculations!N12)</f>
        <v>LPG propane or butane</v>
      </c>
      <c r="O12">
        <f>IF(ISBLANK(Calculations!O12),"",Calculations!O12)</f>
        <v>944679442262.26379</v>
      </c>
      <c r="P12">
        <f>IF(ISBLANK(Calculations!P12),"",Calculations!P12)</f>
        <v>944679442262.26379</v>
      </c>
      <c r="Q12">
        <f>IF(ISBLANK(Calculations!Q12),"",Calculations!Q12)</f>
        <v>944679442262.26379</v>
      </c>
      <c r="R12">
        <f>IF(ISBLANK(Calculations!R12),"",Calculations!R12)</f>
        <v>948349452037.72803</v>
      </c>
      <c r="S12">
        <f>IF(ISBLANK(Calculations!S12),"",Calculations!S12)</f>
        <v>951284217333.93152</v>
      </c>
      <c r="T12">
        <f>IF(ISBLANK(Calculations!T12),"",Calculations!T12)</f>
        <v>954530067715.7179</v>
      </c>
      <c r="U12">
        <f>IF(ISBLANK(Calculations!U12),"",Calculations!U12)</f>
        <v>957770454273.24658</v>
      </c>
      <c r="V12">
        <f>IF(ISBLANK(Calculations!V12),"",Calculations!V12)</f>
        <v>960754220584.6488</v>
      </c>
      <c r="W12">
        <f>IF(ISBLANK(Calculations!W12),"",Calculations!W12)</f>
        <v>965079137733.40125</v>
      </c>
      <c r="X12">
        <f>IF(ISBLANK(Calculations!X12),"",Calculations!X12)</f>
        <v>969747239603.43286</v>
      </c>
      <c r="Y12">
        <f>IF(ISBLANK(Calculations!Y12),"",Calculations!Y12)</f>
        <v>973934536127.11133</v>
      </c>
      <c r="Z12">
        <f>IF(ISBLANK(Calculations!Z12),"",Calculations!Z12)</f>
        <v>978792345384.90088</v>
      </c>
      <c r="AA12">
        <f>IF(ISBLANK(Calculations!AA12),"",Calculations!AA12)</f>
        <v>983763308232.60864</v>
      </c>
      <c r="AB12">
        <f>IF(ISBLANK(Calculations!AB12),"",Calculations!AB12)</f>
        <v>988568470282</v>
      </c>
      <c r="AC12">
        <f>IF(ISBLANK(Calculations!AC12),"",Calculations!AC12)</f>
        <v>992332233728.47131</v>
      </c>
      <c r="AD12">
        <f>IF(ISBLANK(Calculations!AD12),"",Calculations!AD12)</f>
        <v>996001700783.71777</v>
      </c>
      <c r="AE12">
        <f>IF(ISBLANK(Calculations!AE12),"",Calculations!AE12)</f>
        <v>998680469192.61658</v>
      </c>
      <c r="AF12">
        <f>IF(ISBLANK(Calculations!AF12),"",Calculations!AF12)</f>
        <v>1001537780692.5094</v>
      </c>
      <c r="AG12">
        <f>IF(ISBLANK(Calculations!AG12),"",Calculations!AG12)</f>
        <v>1003894621287.8639</v>
      </c>
      <c r="AH12">
        <f>IF(ISBLANK(Calculations!AH12),"",Calculations!AH12)</f>
        <v>1005916089303.8688</v>
      </c>
      <c r="AI12">
        <f>IF(ISBLANK(Calculations!AI12),"",Calculations!AI12)</f>
        <v>1007725665297.2701</v>
      </c>
      <c r="AJ12">
        <f>IF(ISBLANK(Calculations!AJ12),"",Calculations!AJ12)</f>
        <v>1009176716029.0155</v>
      </c>
      <c r="AK12">
        <f>IF(ISBLANK(Calculations!AK12),"",Calculations!AK12)</f>
        <v>1012434911547.7789</v>
      </c>
      <c r="AL12">
        <f>IF(ISBLANK(Calculations!AL12),"",Calculations!AL12)</f>
        <v>1016181373297.1935</v>
      </c>
      <c r="AM12">
        <f>IF(ISBLANK(Calculations!AM12),"",Calculations!AM12)</f>
        <v>1020467214267.6731</v>
      </c>
      <c r="AN12">
        <f>IF(ISBLANK(Calculations!AN12),"",Calculations!AN12)</f>
        <v>1025321102531.6216</v>
      </c>
      <c r="AO12">
        <f>IF(ISBLANK(Calculations!AO12),"",Calculations!AO12)</f>
        <v>1030686486821.3215</v>
      </c>
      <c r="AP12">
        <f>IF(ISBLANK(Calculations!AP12),"",Calculations!AP12)</f>
        <v>1035897842952.9343</v>
      </c>
      <c r="AQ12">
        <f>IF(ISBLANK(Calculations!AQ12),"",Calculations!AQ12)</f>
        <v>1041878138567.0472</v>
      </c>
      <c r="AR12">
        <f>IF(ISBLANK(Calculations!AR12),"",Calculations!AR12)</f>
        <v>1047977132607.246</v>
      </c>
      <c r="AS12">
        <f>IF(ISBLANK(Calculations!AS12),"",Calculations!AS12)</f>
        <v>1054084482736.02</v>
      </c>
      <c r="AT12">
        <f>IF(ISBLANK(Calculations!AT12),"",Calculations!AT12)</f>
        <v>1060137801483.8719</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0.7154166694398183</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0.1825506056846207</v>
      </c>
      <c r="K17">
        <f>IF(ISBLANK(Calculations!K17),"",Calculations!K17)</f>
        <v>0.7154166694398183</v>
      </c>
      <c r="L17" t="str">
        <f>IF(ISBLANK(Calculations!L17),"",Calculations!L17)</f>
        <v>RESIDENTIAL</v>
      </c>
      <c r="M17" t="str">
        <f>IF(ISBLANK(Calculations!M17),"",Calculations!M17)</f>
        <v>cooling</v>
      </c>
      <c r="N17" t="str">
        <f>IF(ISBLANK(Calculations!N17),"",Calculations!N17)</f>
        <v>electricity</v>
      </c>
      <c r="O17">
        <f>P17</f>
        <v>13550115480261.934</v>
      </c>
      <c r="P17">
        <f>IF(ISBLANK(Calculations!P17),"",Calculations!P17)</f>
        <v>13550115480261.934</v>
      </c>
      <c r="Q17">
        <f>IF(ISBLANK(Calculations!Q17),"",Calculations!Q17)</f>
        <v>13550115480261.934</v>
      </c>
      <c r="R17">
        <f>IF(ISBLANK(Calculations!R17),"",Calculations!R17)</f>
        <v>13241944331668.252</v>
      </c>
      <c r="S17" s="99">
        <f>IF(ISBLANK(Calculations!S17),"",Calculations!S17 + ('IRA Buildings Changes'!$C$38/($AB$16-$R$16)*(S16-$R$16)))</f>
        <v>13395654903377.924</v>
      </c>
      <c r="T17" s="99">
        <f>IF(ISBLANK(Calculations!T17),"",Calculations!T17 + ('IRA Buildings Changes'!$C$38/($AB$16-$R$16)*(T16-$R$16)))</f>
        <v>13570216319376.324</v>
      </c>
      <c r="U17" s="99">
        <f>IF(ISBLANK(Calculations!U17),"",Calculations!U17 + ('IRA Buildings Changes'!$C$38/($AB$16-$R$16)*(U16-$R$16)))</f>
        <v>13773653267749.586</v>
      </c>
      <c r="V17" s="99">
        <f>IF(ISBLANK(Calculations!V17),"",Calculations!V17 + ('IRA Buildings Changes'!$C$38/($AB$16-$R$16)*(V16-$R$16)))</f>
        <v>14015710873048.246</v>
      </c>
      <c r="W17" s="99">
        <f>IF(ISBLANK(Calculations!W17),"",Calculations!W17 + ('IRA Buildings Changes'!$C$38/($AB$16-$R$16)*(W16-$R$16)))</f>
        <v>14288184083389.25</v>
      </c>
      <c r="X17" s="99">
        <f>IF(ISBLANK(Calculations!X17),"",Calculations!X17 + ('IRA Buildings Changes'!$C$38/($AB$16-$R$16)*(X16-$R$16)))</f>
        <v>14593593437831.824</v>
      </c>
      <c r="Y17" s="99">
        <f>IF(ISBLANK(Calculations!Y17),"",Calculations!Y17 + ('IRA Buildings Changes'!$C$38/($AB$16-$R$16)*(Y16-$R$16)))</f>
        <v>14928267249720.754</v>
      </c>
      <c r="Z17" s="99">
        <f>IF(ISBLANK(Calculations!Z17),"",Calculations!Z17 + ('IRA Buildings Changes'!$C$38/($AB$16-$R$16)*(Z16-$R$16)))</f>
        <v>15290939483051.523</v>
      </c>
      <c r="AA17" s="99">
        <f>IF(ISBLANK(Calculations!AA17),"",Calculations!AA17 + ('IRA Buildings Changes'!$C$38/($AB$16-$R$16)*(AA16-$R$16)))</f>
        <v>15670714196175.691</v>
      </c>
      <c r="AB17" s="98">
        <f>IF(ISBLANK(Calculations!AB17),"",Calculations!AB17 + 'IRA Buildings Changes'!$C$38)</f>
        <v>16067163552627.84</v>
      </c>
      <c r="AC17" s="99">
        <f>IF(ISBLANK(Calculations!AC17),"",Calculations!AC17 + 'IRA Buildings Changes'!$C$38)</f>
        <v>16043487590546.117</v>
      </c>
      <c r="AD17" s="99">
        <f>IF(ISBLANK(Calculations!AD17),"",Calculations!AD17 + 'IRA Buildings Changes'!$C$38)</f>
        <v>16023971495129.25</v>
      </c>
      <c r="AE17" s="99">
        <f>IF(ISBLANK(Calculations!AE17),"",Calculations!AE17 + 'IRA Buildings Changes'!$C$38)</f>
        <v>16010574458016.082</v>
      </c>
      <c r="AF17" s="99">
        <f>IF(ISBLANK(Calculations!AF17),"",Calculations!AF17 + 'IRA Buildings Changes'!$C$38)</f>
        <v>16006315646952.66</v>
      </c>
      <c r="AG17" s="99">
        <f>IF(ISBLANK(Calculations!AG17),"",Calculations!AG17 + 'IRA Buildings Changes'!$C$38)</f>
        <v>16002986419689.516</v>
      </c>
      <c r="AH17" s="99">
        <f>IF(ISBLANK(Calculations!AH17),"",Calculations!AH17 + 'IRA Buildings Changes'!$C$38)</f>
        <v>16003551050814.754</v>
      </c>
      <c r="AI17" s="99">
        <f>IF(ISBLANK(Calculations!AI17),"",Calculations!AI17 + 'IRA Buildings Changes'!$C$38)</f>
        <v>16011465841016.578</v>
      </c>
      <c r="AJ17" s="99">
        <f>IF(ISBLANK(Calculations!AJ17),"",Calculations!AJ17 + 'IRA Buildings Changes'!$C$38)</f>
        <v>16018693598290.082</v>
      </c>
      <c r="AK17" s="99">
        <f>IF(ISBLANK(Calculations!AK17),"",Calculations!AK17 + 'IRA Buildings Changes'!$C$38)</f>
        <v>16026989328980.375</v>
      </c>
      <c r="AL17" s="99">
        <f>IF(ISBLANK(Calculations!AL17),"",Calculations!AL17 + 'IRA Buildings Changes'!$C$38)</f>
        <v>16042525025295.324</v>
      </c>
      <c r="AM17" s="99">
        <f>IF(ISBLANK(Calculations!AM17),"",Calculations!AM17 + 'IRA Buildings Changes'!$C$38)</f>
        <v>16056845959089.516</v>
      </c>
      <c r="AN17" s="99">
        <f>IF(ISBLANK(Calculations!AN17),"",Calculations!AN17 + 'IRA Buildings Changes'!$C$38)</f>
        <v>16073341016119.828</v>
      </c>
      <c r="AO17" s="99">
        <f>IF(ISBLANK(Calculations!AO17),"",Calculations!AO17 + 'IRA Buildings Changes'!$C$38)</f>
        <v>16095541617571.262</v>
      </c>
      <c r="AP17" s="99">
        <f>IF(ISBLANK(Calculations!AP17),"",Calculations!AP17 + 'IRA Buildings Changes'!$C$38)</f>
        <v>16115782270460.602</v>
      </c>
      <c r="AQ17" s="99">
        <f>IF(ISBLANK(Calculations!AQ17),"",Calculations!AQ17 + 'IRA Buildings Changes'!$C$38)</f>
        <v>16137476666894.863</v>
      </c>
      <c r="AR17" s="99">
        <f>IF(ISBLANK(Calculations!AR17),"",Calculations!AR17 + 'IRA Buildings Changes'!$C$38)</f>
        <v>16164112922544.195</v>
      </c>
      <c r="AS17" s="99">
        <f>IF(ISBLANK(Calculations!AS17),"",Calculations!AS17 + 'IRA Buildings Changes'!$C$38)</f>
        <v>16187861226071.332</v>
      </c>
      <c r="AT17" s="99">
        <f>IF(ISBLANK(Calculations!AT17),"",Calculations!AT17 + 'IRA Buildings Changes'!$C$38)</f>
        <v>16215688684629.035</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0.7154166694398183</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0.7154166694398183</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0.7154166694398183</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0.7154166694398183</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0.7154166694398183</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0.7154166694398183</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0.7154166694398183</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0.7154166694398183</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0.7154166694398183</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4.242023552070659E-2</v>
      </c>
      <c r="K30">
        <f>IF(ISBLANK(Calculations!K30),"",Calculations!K30)</f>
        <v>0.7154166694398183</v>
      </c>
      <c r="L30" t="str">
        <f>IF(ISBLANK(Calculations!L30),"",Calculations!L30)</f>
        <v>RESIDENTIAL</v>
      </c>
      <c r="M30" t="str">
        <f>IF(ISBLANK(Calculations!M30),"",Calculations!M30)</f>
        <v>lighting</v>
      </c>
      <c r="N30" t="str">
        <f>IF(ISBLANK(Calculations!N30),"",Calculations!N30)</f>
        <v>electricity</v>
      </c>
      <c r="O30">
        <f t="shared" si="0"/>
        <v>3148710944287.5352</v>
      </c>
      <c r="P30">
        <f>IF(ISBLANK(Calculations!P30),"",Calculations!P30)</f>
        <v>3148710944287.5352</v>
      </c>
      <c r="Q30">
        <f>IF(ISBLANK(Calculations!Q30),"",Calculations!Q30)</f>
        <v>3148710944287.5352</v>
      </c>
      <c r="R30">
        <f>IF(ISBLANK(Calculations!R30),"",Calculations!R30)</f>
        <v>3149319956608.7935</v>
      </c>
      <c r="S30">
        <f>IF(ISBLANK(Calculations!S30),"",Calculations!S30)</f>
        <v>3152229333446.3291</v>
      </c>
      <c r="T30">
        <f>IF(ISBLANK(Calculations!T30),"",Calculations!T30)</f>
        <v>3157967342819.4951</v>
      </c>
      <c r="U30">
        <f>IF(ISBLANK(Calculations!U30),"",Calculations!U30)</f>
        <v>3172043761782.1777</v>
      </c>
      <c r="V30">
        <f>IF(ISBLANK(Calculations!V30),"",Calculations!V30)</f>
        <v>3195070776146.6743</v>
      </c>
      <c r="W30">
        <f>IF(ISBLANK(Calculations!W30),"",Calculations!W30)</f>
        <v>3221412588083.5903</v>
      </c>
      <c r="X30">
        <f>IF(ISBLANK(Calculations!X30),"",Calculations!X30)</f>
        <v>3247516091704.7041</v>
      </c>
      <c r="Y30">
        <f>IF(ISBLANK(Calculations!Y30),"",Calculations!Y30)</f>
        <v>3273631210477.437</v>
      </c>
      <c r="Z30">
        <f>IF(ISBLANK(Calculations!Z30),"",Calculations!Z30)</f>
        <v>3301454915074.2261</v>
      </c>
      <c r="AA30">
        <f>IF(ISBLANK(Calculations!AA30),"",Calculations!AA30)</f>
        <v>3334229807130.5352</v>
      </c>
      <c r="AB30">
        <f>IF(ISBLANK(Calculations!AB30),"",Calculations!AB30)</f>
        <v>3370113250958.8564</v>
      </c>
      <c r="AC30">
        <f>IF(ISBLANK(Calculations!AC30),"",Calculations!AC30)</f>
        <v>3409445996937.7817</v>
      </c>
      <c r="AD30">
        <f>IF(ISBLANK(Calculations!AD30),"",Calculations!AD30)</f>
        <v>3449380917890.8296</v>
      </c>
      <c r="AE30">
        <f>IF(ISBLANK(Calculations!AE30),"",Calculations!AE30)</f>
        <v>3489171900765.7305</v>
      </c>
      <c r="AF30">
        <f>IF(ISBLANK(Calculations!AF30),"",Calculations!AF30)</f>
        <v>3522814364622.4556</v>
      </c>
      <c r="AG30">
        <f>IF(ISBLANK(Calculations!AG30),"",Calculations!AG30)</f>
        <v>3555228403631.2271</v>
      </c>
      <c r="AH30">
        <f>IF(ISBLANK(Calculations!AH30),"",Calculations!AH30)</f>
        <v>3586683425602.3071</v>
      </c>
      <c r="AI30">
        <f>IF(ISBLANK(Calculations!AI30),"",Calculations!AI30)</f>
        <v>3617301431103.9956</v>
      </c>
      <c r="AJ30">
        <f>IF(ISBLANK(Calculations!AJ30),"",Calculations!AJ30)</f>
        <v>3647266197549.7534</v>
      </c>
      <c r="AK30">
        <f>IF(ISBLANK(Calculations!AK30),"",Calculations!AK30)</f>
        <v>3691827144111.7383</v>
      </c>
      <c r="AL30">
        <f>IF(ISBLANK(Calculations!AL30),"",Calculations!AL30)</f>
        <v>3737597849131.8696</v>
      </c>
      <c r="AM30">
        <f>IF(ISBLANK(Calculations!AM30),"",Calculations!AM30)</f>
        <v>3784935303869.2832</v>
      </c>
      <c r="AN30">
        <f>IF(ISBLANK(Calculations!AN30),"",Calculations!AN30)</f>
        <v>3834122972369.5913</v>
      </c>
      <c r="AO30">
        <f>IF(ISBLANK(Calculations!AO30),"",Calculations!AO30)</f>
        <v>3885142179273.9395</v>
      </c>
      <c r="AP30">
        <f>IF(ISBLANK(Calculations!AP30),"",Calculations!AP30)</f>
        <v>3937879069837.0166</v>
      </c>
      <c r="AQ30">
        <f>IF(ISBLANK(Calculations!AQ30),"",Calculations!AQ30)</f>
        <v>3992124917669.4663</v>
      </c>
      <c r="AR30">
        <f>IF(ISBLANK(Calculations!AR30),"",Calculations!AR30)</f>
        <v>4047646144249.9824</v>
      </c>
      <c r="AS30">
        <f>IF(ISBLANK(Calculations!AS30),"",Calculations!AS30)</f>
        <v>4104316893665.48</v>
      </c>
      <c r="AT30">
        <f>IF(ISBLANK(Calculations!AT30),"",Calculations!AT30)</f>
        <v>4162103123733.6099</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0.7154166694398183</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0.7154166694398183</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0.7154166694398183</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0.7154166694398183</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0.7154166694398183</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0.7154166694398183</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0.7154166694398183</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0.7154166694398183</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0.7154166694398183</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0.22737263516541856</v>
      </c>
      <c r="K43">
        <f>IF(ISBLANK(Calculations!K43),"",Calculations!K43)</f>
        <v>0.7154166694398183</v>
      </c>
      <c r="L43" t="str">
        <f>IF(ISBLANK(Calculations!L43),"",Calculations!L43)</f>
        <v>RESIDENTIAL</v>
      </c>
      <c r="M43" t="str">
        <f>IF(ISBLANK(Calculations!M43),"",Calculations!M43)</f>
        <v>appl</v>
      </c>
      <c r="N43" t="str">
        <f>IF(ISBLANK(Calculations!N43),"",Calculations!N43)</f>
        <v>electricity</v>
      </c>
      <c r="O43">
        <f t="shared" si="0"/>
        <v>16877103485844.227</v>
      </c>
      <c r="P43">
        <f>IF(ISBLANK(Calculations!P43),"",Calculations!P43)</f>
        <v>16877103485844.227</v>
      </c>
      <c r="Q43">
        <f>IF(ISBLANK(Calculations!Q43),"",Calculations!Q43)</f>
        <v>16877103485844.227</v>
      </c>
      <c r="R43">
        <f>IF(ISBLANK(Calculations!R43),"",Calculations!R43)</f>
        <v>16801373872557.963</v>
      </c>
      <c r="S43">
        <f>IF(ISBLANK(Calculations!S43),"",Calculations!S43)</f>
        <v>16729170000937.041</v>
      </c>
      <c r="T43">
        <f>IF(ISBLANK(Calculations!T43),"",Calculations!T43)</f>
        <v>16668398119638.564</v>
      </c>
      <c r="U43">
        <f>IF(ISBLANK(Calculations!U43),"",Calculations!U43)</f>
        <v>16622705342031.828</v>
      </c>
      <c r="V43">
        <f>IF(ISBLANK(Calculations!V43),"",Calculations!V43)</f>
        <v>16595196987346.188</v>
      </c>
      <c r="W43">
        <f>IF(ISBLANK(Calculations!W43),"",Calculations!W43)</f>
        <v>16584140297139.33</v>
      </c>
      <c r="X43">
        <f>IF(ISBLANK(Calculations!X43),"",Calculations!X43)</f>
        <v>16589278140702.838</v>
      </c>
      <c r="Y43">
        <f>IF(ISBLANK(Calculations!Y43),"",Calculations!Y43)</f>
        <v>16607850519646.314</v>
      </c>
      <c r="Z43">
        <f>IF(ISBLANK(Calculations!Z43),"",Calculations!Z43)</f>
        <v>16641765593883.08</v>
      </c>
      <c r="AA43">
        <f>IF(ISBLANK(Calculations!AA43),"",Calculations!AA43)</f>
        <v>16693005525953.23</v>
      </c>
      <c r="AB43">
        <f>IF(ISBLANK(Calculations!AB43),"",Calculations!AB43)</f>
        <v>16758448771031.883</v>
      </c>
      <c r="AC43">
        <f>IF(ISBLANK(Calculations!AC43),"",Calculations!AC43)</f>
        <v>16835448917301.359</v>
      </c>
      <c r="AD43">
        <f>IF(ISBLANK(Calculations!AD43),"",Calculations!AD43)</f>
        <v>16925767233645.75</v>
      </c>
      <c r="AE43">
        <f>IF(ISBLANK(Calculations!AE43),"",Calculations!AE43)</f>
        <v>17028895423072.082</v>
      </c>
      <c r="AF43">
        <f>IF(ISBLANK(Calculations!AF43),"",Calculations!AF43)</f>
        <v>17143677698108.287</v>
      </c>
      <c r="AG43">
        <f>IF(ISBLANK(Calculations!AG43),"",Calculations!AG43)</f>
        <v>17264065987207.01</v>
      </c>
      <c r="AH43">
        <f>IF(ISBLANK(Calculations!AH43),"",Calculations!AH43)</f>
        <v>17386452268369.775</v>
      </c>
      <c r="AI43">
        <f>IF(ISBLANK(Calculations!AI43),"",Calculations!AI43)</f>
        <v>17509188027591.619</v>
      </c>
      <c r="AJ43">
        <f>IF(ISBLANK(Calculations!AJ43),"",Calculations!AJ43)</f>
        <v>17631962045697.496</v>
      </c>
      <c r="AK43">
        <f>IF(ISBLANK(Calculations!AK43),"",Calculations!AK43)</f>
        <v>17804472646621.395</v>
      </c>
      <c r="AL43">
        <f>IF(ISBLANK(Calculations!AL43),"",Calculations!AL43)</f>
        <v>17978728110212.727</v>
      </c>
      <c r="AM43">
        <f>IF(ISBLANK(Calculations!AM43),"",Calculations!AM43)</f>
        <v>18154673618152.156</v>
      </c>
      <c r="AN43">
        <f>IF(ISBLANK(Calculations!AN43),"",Calculations!AN43)</f>
        <v>18332381241156.031</v>
      </c>
      <c r="AO43">
        <f>IF(ISBLANK(Calculations!AO43),"",Calculations!AO43)</f>
        <v>18512039082509.934</v>
      </c>
      <c r="AP43">
        <f>IF(ISBLANK(Calculations!AP43),"",Calculations!AP43)</f>
        <v>18693728011480.477</v>
      </c>
      <c r="AQ43">
        <f>IF(ISBLANK(Calculations!AQ43),"",Calculations!AQ43)</f>
        <v>18877456593646.531</v>
      </c>
      <c r="AR43">
        <f>IF(ISBLANK(Calculations!AR43),"",Calculations!AR43)</f>
        <v>19063369784083.754</v>
      </c>
      <c r="AS43">
        <f>IF(ISBLANK(Calculations!AS43),"",Calculations!AS43)</f>
        <v>19251304876093.191</v>
      </c>
      <c r="AT43">
        <f>IF(ISBLANK(Calculations!AT43),"",Calculations!AT43)</f>
        <v>19441110033114.141</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0.7154166694398183</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0.54720822001242475</v>
      </c>
      <c r="K45">
        <f>IF(ISBLANK(Calculations!K45),"",Calculations!K45)</f>
        <v>0.7154166694398183</v>
      </c>
      <c r="L45" t="str">
        <f>IF(ISBLANK(Calculations!L45),"",Calculations!L45)</f>
        <v>RESIDENTIAL</v>
      </c>
      <c r="M45" t="str">
        <f>IF(ISBLANK(Calculations!M45),"",Calculations!M45)</f>
        <v>appl</v>
      </c>
      <c r="N45" t="str">
        <f>IF(ISBLANK(Calculations!N45),"",Calculations!N45)</f>
        <v>natural gas</v>
      </c>
      <c r="O45">
        <f t="shared" si="0"/>
        <v>14471910741186.773</v>
      </c>
      <c r="P45">
        <f>IF(ISBLANK(Calculations!P45),"",Calculations!P45)</f>
        <v>14471910741186.773</v>
      </c>
      <c r="Q45">
        <f>IF(ISBLANK(Calculations!Q45),"",Calculations!Q45)</f>
        <v>14471910741186.773</v>
      </c>
      <c r="R45">
        <f>IF(ISBLANK(Calculations!R45),"",Calculations!R45)</f>
        <v>14520685485936.689</v>
      </c>
      <c r="S45">
        <f>IF(ISBLANK(Calculations!S45),"",Calculations!S45)</f>
        <v>14573926321358.395</v>
      </c>
      <c r="T45">
        <f>IF(ISBLANK(Calculations!T45),"",Calculations!T45)</f>
        <v>14635008177614.617</v>
      </c>
      <c r="U45">
        <f>IF(ISBLANK(Calculations!U45),"",Calculations!U45)</f>
        <v>14706087856264.713</v>
      </c>
      <c r="V45">
        <f>IF(ISBLANK(Calculations!V45),"",Calculations!V45)</f>
        <v>14789544435984.195</v>
      </c>
      <c r="W45">
        <f>IF(ISBLANK(Calculations!W45),"",Calculations!W45)</f>
        <v>14881375951285.73</v>
      </c>
      <c r="X45">
        <f>IF(ISBLANK(Calculations!X45),"",Calculations!X45)</f>
        <v>14976791983133.953</v>
      </c>
      <c r="Y45">
        <f>IF(ISBLANK(Calculations!Y45),"",Calculations!Y45)</f>
        <v>15071015816530.35</v>
      </c>
      <c r="Z45">
        <f>IF(ISBLANK(Calculations!Z45),"",Calculations!Z45)</f>
        <v>15165932210881.361</v>
      </c>
      <c r="AA45">
        <f>IF(ISBLANK(Calculations!AA45),"",Calculations!AA45)</f>
        <v>15261335985431.061</v>
      </c>
      <c r="AB45">
        <f>IF(ISBLANK(Calculations!AB45),"",Calculations!AB45)</f>
        <v>15353945198040.254</v>
      </c>
      <c r="AC45">
        <f>IF(ISBLANK(Calculations!AC45),"",Calculations!AC45)</f>
        <v>15443590721386.336</v>
      </c>
      <c r="AD45">
        <f>IF(ISBLANK(Calculations!AD45),"",Calculations!AD45)</f>
        <v>15535553331337.65</v>
      </c>
      <c r="AE45">
        <f>IF(ISBLANK(Calculations!AE45),"",Calculations!AE45)</f>
        <v>15631926202699.271</v>
      </c>
      <c r="AF45">
        <f>IF(ISBLANK(Calculations!AF45),"",Calculations!AF45)</f>
        <v>15733180033944.418</v>
      </c>
      <c r="AG45">
        <f>IF(ISBLANK(Calculations!AG45),"",Calculations!AG45)</f>
        <v>15835712614916.094</v>
      </c>
      <c r="AH45">
        <f>IF(ISBLANK(Calculations!AH45),"",Calculations!AH45)</f>
        <v>15938395391255.521</v>
      </c>
      <c r="AI45">
        <f>IF(ISBLANK(Calculations!AI45),"",Calculations!AI45)</f>
        <v>16039761356460.09</v>
      </c>
      <c r="AJ45">
        <f>IF(ISBLANK(Calculations!AJ45),"",Calculations!AJ45)</f>
        <v>16139567613811.291</v>
      </c>
      <c r="AK45">
        <f>IF(ISBLANK(Calculations!AK45),"",Calculations!AK45)</f>
        <v>16294836651810.275</v>
      </c>
      <c r="AL45">
        <f>IF(ISBLANK(Calculations!AL45),"",Calculations!AL45)</f>
        <v>16450832931401.674</v>
      </c>
      <c r="AM45">
        <f>IF(ISBLANK(Calculations!AM45),"",Calculations!AM45)</f>
        <v>16608059072411.111</v>
      </c>
      <c r="AN45">
        <f>IF(ISBLANK(Calculations!AN45),"",Calculations!AN45)</f>
        <v>16766892746982.902</v>
      </c>
      <c r="AO45">
        <f>IF(ISBLANK(Calculations!AO45),"",Calculations!AO45)</f>
        <v>16927457079402.684</v>
      </c>
      <c r="AP45">
        <f>IF(ISBLANK(Calculations!AP45),"",Calculations!AP45)</f>
        <v>17089745177281.486</v>
      </c>
      <c r="AQ45">
        <f>IF(ISBLANK(Calculations!AQ45),"",Calculations!AQ45)</f>
        <v>17253920099286.721</v>
      </c>
      <c r="AR45">
        <f>IF(ISBLANK(Calculations!AR45),"",Calculations!AR45)</f>
        <v>17419792347260.885</v>
      </c>
      <c r="AS45">
        <f>IF(ISBLANK(Calculations!AS45),"",Calculations!AS45)</f>
        <v>17587602168597.824</v>
      </c>
      <c r="AT45">
        <f>IF(ISBLANK(Calculations!AT45),"",Calculations!AT45)</f>
        <v>17757527165936.023</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8.1876795674025379E-2</v>
      </c>
      <c r="K46">
        <f>IF(ISBLANK(Calculations!K46),"",Calculations!K46)</f>
        <v>0.7154166694398183</v>
      </c>
      <c r="L46" t="str">
        <f>IF(ISBLANK(Calculations!L46),"",Calculations!L46)</f>
        <v>RESIDENTIAL</v>
      </c>
      <c r="M46" t="str">
        <f>IF(ISBLANK(Calculations!M46),"",Calculations!M46)</f>
        <v>appl</v>
      </c>
      <c r="N46" t="str">
        <f>IF(ISBLANK(Calculations!N46),"",Calculations!N46)</f>
        <v>petroleum diesel</v>
      </c>
      <c r="O46">
        <f t="shared" si="0"/>
        <v>1054368440.3792837</v>
      </c>
      <c r="P46">
        <f>IF(ISBLANK(Calculations!P46),"",Calculations!P46)</f>
        <v>1054368440.3792837</v>
      </c>
      <c r="Q46">
        <f>IF(ISBLANK(Calculations!Q46),"",Calculations!Q46)</f>
        <v>1054368440.3792837</v>
      </c>
      <c r="R46">
        <f>IF(ISBLANK(Calculations!R46),"",Calculations!R46)</f>
        <v>1008349112.3156265</v>
      </c>
      <c r="S46">
        <f>IF(ISBLANK(Calculations!S46),"",Calculations!S46)</f>
        <v>955824983.80637932</v>
      </c>
      <c r="T46">
        <f>IF(ISBLANK(Calculations!T46),"",Calculations!T46)</f>
        <v>901272801.42843628</v>
      </c>
      <c r="U46">
        <f>IF(ISBLANK(Calculations!U46),"",Calculations!U46)</f>
        <v>848967577.48000109</v>
      </c>
      <c r="V46">
        <f>IF(ISBLANK(Calculations!V46),"",Calculations!V46)</f>
        <v>802517090.22452891</v>
      </c>
      <c r="W46">
        <f>IF(ISBLANK(Calculations!W46),"",Calculations!W46)</f>
        <v>764044151.63558042</v>
      </c>
      <c r="X46">
        <f>IF(ISBLANK(Calculations!X46),"",Calculations!X46)</f>
        <v>734337412.4547925</v>
      </c>
      <c r="Y46">
        <f>IF(ISBLANK(Calculations!Y46),"",Calculations!Y46)</f>
        <v>713031528.08610082</v>
      </c>
      <c r="Z46">
        <f>IF(ISBLANK(Calculations!Z46),"",Calculations!Z46)</f>
        <v>699273928.75392377</v>
      </c>
      <c r="AA46">
        <f>IF(ISBLANK(Calculations!AA46),"",Calculations!AA46)</f>
        <v>691603489.36194623</v>
      </c>
      <c r="AB46">
        <f>IF(ISBLANK(Calculations!AB46),"",Calculations!AB46)</f>
        <v>688244264.04232693</v>
      </c>
      <c r="AC46">
        <f>IF(ISBLANK(Calculations!AC46),"",Calculations!AC46)</f>
        <v>687712682.46060228</v>
      </c>
      <c r="AD46">
        <f>IF(ISBLANK(Calculations!AD46),"",Calculations!AD46)</f>
        <v>689116787.73314488</v>
      </c>
      <c r="AE46">
        <f>IF(ISBLANK(Calculations!AE46),"",Calculations!AE46)</f>
        <v>691746020.81805551</v>
      </c>
      <c r="AF46">
        <f>IF(ISBLANK(Calculations!AF46),"",Calculations!AF46)</f>
        <v>695116094.21990025</v>
      </c>
      <c r="AG46">
        <f>IF(ISBLANK(Calculations!AG46),"",Calculations!AG46)</f>
        <v>698785714.01789629</v>
      </c>
      <c r="AH46">
        <f>IF(ISBLANK(Calculations!AH46),"",Calculations!AH46)</f>
        <v>702573720.95038557</v>
      </c>
      <c r="AI46">
        <f>IF(ISBLANK(Calculations!AI46),"",Calculations!AI46)</f>
        <v>706350675.0853076</v>
      </c>
      <c r="AJ46">
        <f>IF(ISBLANK(Calculations!AJ46),"",Calculations!AJ46)</f>
        <v>710077711.73529768</v>
      </c>
      <c r="AK46">
        <f>IF(ISBLANK(Calculations!AK46),"",Calculations!AK46)</f>
        <v>716722561.43695748</v>
      </c>
      <c r="AL46">
        <f>IF(ISBLANK(Calculations!AL46),"",Calculations!AL46)</f>
        <v>723413873.69430697</v>
      </c>
      <c r="AM46">
        <f>IF(ISBLANK(Calculations!AM46),"",Calculations!AM46)</f>
        <v>730179801.27134025</v>
      </c>
      <c r="AN46">
        <f>IF(ISBLANK(Calculations!AN46),"",Calculations!AN46)</f>
        <v>737041047.93453109</v>
      </c>
      <c r="AO46">
        <f>IF(ISBLANK(Calculations!AO46),"",Calculations!AO46)</f>
        <v>744004925.58814287</v>
      </c>
      <c r="AP46">
        <f>IF(ISBLANK(Calculations!AP46),"",Calculations!AP46)</f>
        <v>751063090.38770938</v>
      </c>
      <c r="AQ46">
        <f>IF(ISBLANK(Calculations!AQ46),"",Calculations!AQ46)</f>
        <v>758218843.31069398</v>
      </c>
      <c r="AR46">
        <f>IF(ISBLANK(Calculations!AR46),"",Calculations!AR46)</f>
        <v>765459227.97952628</v>
      </c>
      <c r="AS46">
        <f>IF(ISBLANK(Calculations!AS46),"",Calculations!AS46)</f>
        <v>772790374.01031172</v>
      </c>
      <c r="AT46">
        <f>IF(ISBLANK(Calculations!AT46),"",Calculations!AT46)</f>
        <v>780221349.43527114</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0.7154166694398183</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0.7154166694398183</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0.7154166694398183</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0.7154166694398183</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0.37270285751095344</v>
      </c>
      <c r="K51">
        <f>IF(ISBLANK(Calculations!K51),"",Calculations!K51)</f>
        <v>0.7154166694398183</v>
      </c>
      <c r="L51" t="str">
        <f>IF(ISBLANK(Calculations!L51),"",Calculations!L51)</f>
        <v>RESIDENTIAL</v>
      </c>
      <c r="M51" t="str">
        <f>IF(ISBLANK(Calculations!M51),"",Calculations!M51)</f>
        <v>appl</v>
      </c>
      <c r="N51" t="str">
        <f>IF(ISBLANK(Calculations!N51),"",Calculations!N51)</f>
        <v>LPG propane or butane</v>
      </c>
      <c r="O51">
        <f t="shared" si="0"/>
        <v>561272646908.55383</v>
      </c>
      <c r="P51">
        <f>IF(ISBLANK(Calculations!P51),"",Calculations!P51)</f>
        <v>561272646908.55383</v>
      </c>
      <c r="Q51">
        <f>IF(ISBLANK(Calculations!Q51),"",Calculations!Q51)</f>
        <v>561272646908.55383</v>
      </c>
      <c r="R51">
        <f>IF(ISBLANK(Calculations!R51),"",Calculations!R51)</f>
        <v>555439271283.85059</v>
      </c>
      <c r="S51">
        <f>IF(ISBLANK(Calculations!S51),"",Calculations!S51)</f>
        <v>552021205530.91309</v>
      </c>
      <c r="T51">
        <f>IF(ISBLANK(Calculations!T51),"",Calculations!T51)</f>
        <v>550581265594.6748</v>
      </c>
      <c r="U51">
        <f>IF(ISBLANK(Calculations!U51),"",Calculations!U51)</f>
        <v>550630960930.3927</v>
      </c>
      <c r="V51">
        <f>IF(ISBLANK(Calculations!V51),"",Calculations!V51)</f>
        <v>551813968215.95923</v>
      </c>
      <c r="W51">
        <f>IF(ISBLANK(Calculations!W51),"",Calculations!W51)</f>
        <v>553691702311.19373</v>
      </c>
      <c r="X51">
        <f>IF(ISBLANK(Calculations!X51),"",Calculations!X51)</f>
        <v>555944596633.60632</v>
      </c>
      <c r="Y51">
        <f>IF(ISBLANK(Calculations!Y51),"",Calculations!Y51)</f>
        <v>558310419236.47107</v>
      </c>
      <c r="Z51">
        <f>IF(ISBLANK(Calculations!Z51),"",Calculations!Z51)</f>
        <v>560832538380.08276</v>
      </c>
      <c r="AA51">
        <f>IF(ISBLANK(Calculations!AA51),"",Calculations!AA51)</f>
        <v>563486126074.06067</v>
      </c>
      <c r="AB51">
        <f>IF(ISBLANK(Calculations!AB51),"",Calculations!AB51)</f>
        <v>566122407509.24231</v>
      </c>
      <c r="AC51">
        <f>IF(ISBLANK(Calculations!AC51),"",Calculations!AC51)</f>
        <v>568680360006.16235</v>
      </c>
      <c r="AD51">
        <f>IF(ISBLANK(Calculations!AD51),"",Calculations!AD51)</f>
        <v>571307427195.34497</v>
      </c>
      <c r="AE51">
        <f>IF(ISBLANK(Calculations!AE51),"",Calculations!AE51)</f>
        <v>574065549216.07129</v>
      </c>
      <c r="AF51">
        <f>IF(ISBLANK(Calculations!AF51),"",Calculations!AF51)</f>
        <v>576988584050.95569</v>
      </c>
      <c r="AG51">
        <f>IF(ISBLANK(Calculations!AG51),"",Calculations!AG51)</f>
        <v>579947528960.13452</v>
      </c>
      <c r="AH51">
        <f>IF(ISBLANK(Calculations!AH51),"",Calculations!AH51)</f>
        <v>582909979864.70081</v>
      </c>
      <c r="AI51">
        <f>IF(ISBLANK(Calculations!AI51),"",Calculations!AI51)</f>
        <v>585827918171.46057</v>
      </c>
      <c r="AJ51">
        <f>IF(ISBLANK(Calculations!AJ51),"",Calculations!AJ51)</f>
        <v>588694543455.34937</v>
      </c>
      <c r="AK51">
        <f>IF(ISBLANK(Calculations!AK51),"",Calculations!AK51)</f>
        <v>594575144573.1095</v>
      </c>
      <c r="AL51">
        <f>IF(ISBLANK(Calculations!AL51),"",Calculations!AL51)</f>
        <v>600465991319.17261</v>
      </c>
      <c r="AM51">
        <f>IF(ISBLANK(Calculations!AM51),"",Calculations!AM51)</f>
        <v>606381463842.93994</v>
      </c>
      <c r="AN51">
        <f>IF(ISBLANK(Calculations!AN51),"",Calculations!AN51)</f>
        <v>612333799799.39026</v>
      </c>
      <c r="AO51">
        <f>IF(ISBLANK(Calculations!AO51),"",Calculations!AO51)</f>
        <v>618329123647.01404</v>
      </c>
      <c r="AP51">
        <f>IF(ISBLANK(Calculations!AP51),"",Calculations!AP51)</f>
        <v>624370375028.86475</v>
      </c>
      <c r="AQ51">
        <f>IF(ISBLANK(Calculations!AQ51),"",Calculations!AQ51)</f>
        <v>630463583130.45984</v>
      </c>
      <c r="AR51">
        <f>IF(ISBLANK(Calculations!AR51),"",Calculations!AR51)</f>
        <v>636607002242.49158</v>
      </c>
      <c r="AS51">
        <f>IF(ISBLANK(Calculations!AS51),"",Calculations!AS51)</f>
        <v>642809212762.94531</v>
      </c>
      <c r="AT51">
        <f>IF(ISBLANK(Calculations!AT51),"",Calculations!AT51)</f>
        <v>649077942199.32605</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0.7154166694398183</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0.46132359447580162</v>
      </c>
      <c r="K56">
        <f>IF(ISBLANK(Calculations!K56),"",Calculations!K56)</f>
        <v>0.7154166694398183</v>
      </c>
      <c r="L56" t="str">
        <f>IF(ISBLANK(Calculations!L56),"",Calculations!L56)</f>
        <v>RESIDENTIAL</v>
      </c>
      <c r="M56" t="str">
        <f>IF(ISBLANK(Calculations!M56),"",Calculations!M56)</f>
        <v>other</v>
      </c>
      <c r="N56" t="str">
        <f>IF(ISBLANK(Calculations!N56),"",Calculations!N56)</f>
        <v>electricity</v>
      </c>
      <c r="O56">
        <f t="shared" si="0"/>
        <v>34242493775758.879</v>
      </c>
      <c r="P56">
        <f>IF(ISBLANK(Calculations!P56),"",Calculations!P56)</f>
        <v>34242493775758.879</v>
      </c>
      <c r="Q56">
        <f>IF(ISBLANK(Calculations!Q56),"",Calculations!Q56)</f>
        <v>34242493775758.879</v>
      </c>
      <c r="R56">
        <f>IF(ISBLANK(Calculations!R56),"",Calculations!R56)</f>
        <v>34768250379384.383</v>
      </c>
      <c r="S56">
        <f>IF(ISBLANK(Calculations!S56),"",Calculations!S56)</f>
        <v>35382581526961.227</v>
      </c>
      <c r="T56">
        <f>IF(ISBLANK(Calculations!T56),"",Calculations!T56)</f>
        <v>36047236545050.867</v>
      </c>
      <c r="U56">
        <f>IF(ISBLANK(Calculations!U56),"",Calculations!U56)</f>
        <v>36716357194106.547</v>
      </c>
      <c r="V56">
        <f>IF(ISBLANK(Calculations!V56),"",Calculations!V56)</f>
        <v>37337780135004.914</v>
      </c>
      <c r="W56">
        <f>IF(ISBLANK(Calculations!W56),"",Calculations!W56)</f>
        <v>37965615641893.109</v>
      </c>
      <c r="X56">
        <f>IF(ISBLANK(Calculations!X56),"",Calculations!X56)</f>
        <v>38633417434963.625</v>
      </c>
      <c r="Y56">
        <f>IF(ISBLANK(Calculations!Y56),"",Calculations!Y56)</f>
        <v>39245362982156.422</v>
      </c>
      <c r="Z56">
        <f>IF(ISBLANK(Calculations!Z56),"",Calculations!Z56)</f>
        <v>39801110634873.641</v>
      </c>
      <c r="AA56">
        <f>IF(ISBLANK(Calculations!AA56),"",Calculations!AA56)</f>
        <v>40335556728499.836</v>
      </c>
      <c r="AB56">
        <f>IF(ISBLANK(Calculations!AB56),"",Calculations!AB56)</f>
        <v>40867566073449.078</v>
      </c>
      <c r="AC56">
        <f>IF(ISBLANK(Calculations!AC56),"",Calculations!AC56)</f>
        <v>41453831217688.641</v>
      </c>
      <c r="AD56">
        <f>IF(ISBLANK(Calculations!AD56),"",Calculations!AD56)</f>
        <v>42149784041258.812</v>
      </c>
      <c r="AE56">
        <f>IF(ISBLANK(Calculations!AE56),"",Calculations!AE56)</f>
        <v>42883257602627.977</v>
      </c>
      <c r="AF56">
        <f>IF(ISBLANK(Calculations!AF56),"",Calculations!AF56)</f>
        <v>43588508415891.039</v>
      </c>
      <c r="AG56">
        <f>IF(ISBLANK(Calculations!AG56),"",Calculations!AG56)</f>
        <v>44364711921209.609</v>
      </c>
      <c r="AH56">
        <f>IF(ISBLANK(Calculations!AH56),"",Calculations!AH56)</f>
        <v>45133426106473.422</v>
      </c>
      <c r="AI56">
        <f>IF(ISBLANK(Calculations!AI56),"",Calculations!AI56)</f>
        <v>45814828945628.438</v>
      </c>
      <c r="AJ56">
        <f>IF(ISBLANK(Calculations!AJ56),"",Calculations!AJ56)</f>
        <v>46208346642538.305</v>
      </c>
      <c r="AK56">
        <f>IF(ISBLANK(Calculations!AK56),"",Calculations!AK56)</f>
        <v>46582170046717.016</v>
      </c>
      <c r="AL56">
        <f>IF(ISBLANK(Calculations!AL56),"",Calculations!AL56)</f>
        <v>47285060558751.75</v>
      </c>
      <c r="AM56">
        <f>IF(ISBLANK(Calculations!AM56),"",Calculations!AM56)</f>
        <v>47979059627525.734</v>
      </c>
      <c r="AN56">
        <f>IF(ISBLANK(Calculations!AN56),"",Calculations!AN56)</f>
        <v>48523471278565.672</v>
      </c>
      <c r="AO56">
        <f>IF(ISBLANK(Calculations!AO56),"",Calculations!AO56)</f>
        <v>48921738836955.758</v>
      </c>
      <c r="AP56">
        <f>IF(ISBLANK(Calculations!AP56),"",Calculations!AP56)</f>
        <v>49248668276153.453</v>
      </c>
      <c r="AQ56">
        <f>IF(ISBLANK(Calculations!AQ56),"",Calculations!AQ56)</f>
        <v>49435556659021.055</v>
      </c>
      <c r="AR56">
        <f>IF(ISBLANK(Calculations!AR56),"",Calculations!AR56)</f>
        <v>49535982867440.008</v>
      </c>
      <c r="AS56">
        <f>IF(ISBLANK(Calculations!AS56),"",Calculations!AS56)</f>
        <v>49619971334445.047</v>
      </c>
      <c r="AT56">
        <f>IF(ISBLANK(Calculations!AT56),"",Calculations!AT56)</f>
        <v>49663156223211.164</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0.7154166694398183</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0.7154166694398183</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0.7154166694398183</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0.7154166694398183</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0.7154166694398183</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0.7154166694398183</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0.7154166694398183</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0.7154166694398183</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0.7154166694398183</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8.6332929153452573E-2</v>
      </c>
      <c r="K69">
        <f>IF(ISBLANK(Calculations!K69),"",Calculations!K69)</f>
        <v>0.28458333056018165</v>
      </c>
      <c r="L69" t="str">
        <f>IF(ISBLANK(Calculations!L69),"",Calculations!L69)</f>
        <v>RESIDENTIAL</v>
      </c>
      <c r="M69" t="str">
        <f>IF(ISBLANK(Calculations!M69),"",Calculations!M69)</f>
        <v>heating</v>
      </c>
      <c r="N69" t="str">
        <f>IF(ISBLANK(Calculations!N69),"",Calculations!N69)</f>
        <v>electricity</v>
      </c>
      <c r="O69">
        <f t="shared" si="0"/>
        <v>2545518542064.1582</v>
      </c>
      <c r="P69">
        <f>IF(ISBLANK(Calculations!P69),"",Calculations!P69)-(SUMIFS(BDEQ!B:B,BDEQ!$AG:$AG,About!$B$2,BDEQ!$AH:$AH,$I69)*BDEQ!$C$2*$J69*$K69)</f>
        <v>2545518542064.1582</v>
      </c>
      <c r="Q69">
        <f>IF(ISBLANK(Calculations!Q69),"",Calculations!Q69)-(SUMIFS(BDEQ!C:C,BDEQ!$AG:$AG,About!$B$2,BDEQ!$AH:$AH,$I69)*BDEQ!$C$2*$J69*$K69)</f>
        <v>2545518542064.1582</v>
      </c>
      <c r="R69">
        <f>IF(ISBLANK(Calculations!R69),"",Calculations!R69)-(SUMIFS(BDEQ!D:D,BDEQ!$AG:$AG,About!$B$2,BDEQ!$AH:$AH,$I69)*BDEQ!$C$2*$J69*$K69)</f>
        <v>2563103471123.4712</v>
      </c>
      <c r="S69" s="99">
        <f>IF(ISBLANK(Calculations!S69),"",Calculations!S69+('IRA Buildings Changes'!$G$39/($AB$68-$R$68)*(S68-$R$68)))-(SUMIFS(BDEQ!E:E,BDEQ!$AG:$AG,About!$B$2,BDEQ!$AH:$AH,$I69)*BDEQ!$C$2*$J69*$K69)</f>
        <v>2581750869975.1543</v>
      </c>
      <c r="T69" s="99">
        <f>IF(ISBLANK(Calculations!T69),"",Calculations!T69+('IRA Buildings Changes'!$G$39/($AB$68-$R$68)*(T68-$R$68)))-(SUMIFS(BDEQ!F:F,BDEQ!$AG:$AG,About!$B$2,BDEQ!$AH:$AH,$I69)*BDEQ!$C$2*$J69*$K69)</f>
        <v>2600508746850.6709</v>
      </c>
      <c r="U69" s="99">
        <f>IF(ISBLANK(Calculations!U69),"",Calculations!U69+('IRA Buildings Changes'!$G$39/($AB$68-$R$68)*(U68-$R$68)))-(SUMIFS(BDEQ!G:G,BDEQ!$AG:$AG,About!$B$2,BDEQ!$AH:$AH,$I69)*BDEQ!$C$2*$J69*$K69)</f>
        <v>2619334209053.0342</v>
      </c>
      <c r="V69" s="99">
        <f>IF(ISBLANK(Calculations!V69),"",Calculations!V69+('IRA Buildings Changes'!$G$39/($AB$68-$R$68)*(V68-$R$68)))-(SUMIFS(BDEQ!H:H,BDEQ!$AG:$AG,About!$B$2,BDEQ!$AH:$AH,$I69)*BDEQ!$C$2*$J69*$K69)</f>
        <v>2636761536774.2095</v>
      </c>
      <c r="W69" s="99">
        <f>IF(ISBLANK(Calculations!W69),"",Calculations!W69+('IRA Buildings Changes'!$G$39/($AB$68-$R$68)*(W68-$R$68)))-(SUMIFS(BDEQ!I:I,BDEQ!$AG:$AG,About!$B$2,BDEQ!$AH:$AH,$I69)*BDEQ!$C$2*$J69*$K69)</f>
        <v>2654915117296.8296</v>
      </c>
      <c r="X69" s="99">
        <f>IF(ISBLANK(Calculations!X69),"",Calculations!X69+('IRA Buildings Changes'!$G$39/($AB$68-$R$68)*(X68-$R$68)))-(SUMIFS(BDEQ!J:J,BDEQ!$AG:$AG,About!$B$2,BDEQ!$AH:$AH,$I69)*BDEQ!$C$2*$J69*$K69)</f>
        <v>2672290253357.3506</v>
      </c>
      <c r="Y69" s="99">
        <f>IF(ISBLANK(Calculations!Y69),"",Calculations!Y69+('IRA Buildings Changes'!$G$39/($AB$68-$R$68)*(Y68-$R$68)))-(SUMIFS(BDEQ!K:K,BDEQ!$AG:$AG,About!$B$2,BDEQ!$AH:$AH,$I69)*BDEQ!$C$2*$J69*$K69)</f>
        <v>2687546302426.5488</v>
      </c>
      <c r="Z69" s="99">
        <f>IF(ISBLANK(Calculations!Z69),"",Calculations!Z69+('IRA Buildings Changes'!$G$39/($AB$68-$R$68)*(Z68-$R$68)))-(SUMIFS(BDEQ!L:L,BDEQ!$AG:$AG,About!$B$2,BDEQ!$AH:$AH,$I69)*BDEQ!$C$2*$J69*$K69)</f>
        <v>2703701706255.7715</v>
      </c>
      <c r="AA69" s="99">
        <f>IF(ISBLANK(Calculations!AA69),"",Calculations!AA69+('IRA Buildings Changes'!$G$39/($AB$68-$R$68)*(AA68-$R$68)))-(SUMIFS(BDEQ!M:M,BDEQ!$AG:$AG,About!$B$2,BDEQ!$AH:$AH,$I69)*BDEQ!$C$2*$J69*$K69)</f>
        <v>2719962061849.4106</v>
      </c>
      <c r="AB69" s="98">
        <f>IF(ISBLANK(Calculations!AB69),"",Calculations!AB69 + 'IRA Buildings Changes'!$G$39)-(SUMIFS(BDEQ!N:N,BDEQ!$AG:$AG,About!$B$2,BDEQ!$AH:$AH,$I69)*BDEQ!$C$2*$J69*$K69)</f>
        <v>2737304524765.0474</v>
      </c>
      <c r="AC69" s="99">
        <f>IF(ISBLANK(Calculations!AC69),"",Calculations!AC69 + 'IRA Buildings Changes'!$G$39)-(SUMIFS(BDEQ!O:O,BDEQ!$AG:$AG,About!$B$2,BDEQ!$AH:$AH,$I69)*BDEQ!$C$2*$J69*$K69)</f>
        <v>2751532482564.4961</v>
      </c>
      <c r="AD69" s="99">
        <f>IF(ISBLANK(Calculations!AD69),"",Calculations!AD69 + 'IRA Buildings Changes'!$G$39)-(SUMIFS(BDEQ!P:P,BDEQ!$AG:$AG,About!$B$2,BDEQ!$AH:$AH,$I69)*BDEQ!$C$2*$J69*$K69)</f>
        <v>2767373324182.0449</v>
      </c>
      <c r="AE69" s="99">
        <f>IF(ISBLANK(Calculations!AE69),"",Calculations!AE69 + 'IRA Buildings Changes'!$G$39)-(SUMIFS(BDEQ!Q:Q,BDEQ!$AG:$AG,About!$B$2,BDEQ!$AH:$AH,$I69)*BDEQ!$C$2*$J69*$K69)</f>
        <v>2783662028236.3696</v>
      </c>
      <c r="AF69" s="99">
        <f>IF(ISBLANK(Calculations!AF69),"",Calculations!AF69 + 'IRA Buildings Changes'!$G$39)-(SUMIFS(BDEQ!R:R,BDEQ!$AG:$AG,About!$B$2,BDEQ!$AH:$AH,$I69)*BDEQ!$C$2*$J69*$K69)</f>
        <v>2802525568414.8784</v>
      </c>
      <c r="AG69" s="99">
        <f>IF(ISBLANK(Calculations!AG69),"",Calculations!AG69 + 'IRA Buildings Changes'!$G$39)-(SUMIFS(BDEQ!S:S,BDEQ!$AG:$AG,About!$B$2,BDEQ!$AH:$AH,$I69)*BDEQ!$C$2*$J69*$K69)</f>
        <v>2822379875960.6182</v>
      </c>
      <c r="AH69" s="99">
        <f>IF(ISBLANK(Calculations!AH69),"",Calculations!AH69 + 'IRA Buildings Changes'!$G$39)-(SUMIFS(BDEQ!T:T,BDEQ!$AG:$AG,About!$B$2,BDEQ!$AH:$AH,$I69)*BDEQ!$C$2*$J69*$K69)</f>
        <v>2843029360931.9521</v>
      </c>
      <c r="AI69" s="99">
        <f>IF(ISBLANK(Calculations!AI69),"",Calculations!AI69 + 'IRA Buildings Changes'!$G$39)-(SUMIFS(BDEQ!U:U,BDEQ!$AG:$AG,About!$B$2,BDEQ!$AH:$AH,$I69)*BDEQ!$C$2*$J69*$K69)</f>
        <v>2863868323635.3188</v>
      </c>
      <c r="AJ69" s="99">
        <f>IF(ISBLANK(Calculations!AJ69),"",Calculations!AJ69 + 'IRA Buildings Changes'!$G$39)-(SUMIFS(BDEQ!V:V,BDEQ!$AG:$AG,About!$B$2,BDEQ!$AH:$AH,$I69)*BDEQ!$C$2*$J69*$K69)</f>
        <v>2885320490371.9688</v>
      </c>
      <c r="AK69" s="99">
        <f>IF(ISBLANK(Calculations!AK69),"",Calculations!AK69 + 'IRA Buildings Changes'!$G$39)-(SUMIFS(BDEQ!W:W,BDEQ!$AG:$AG,About!$B$2,BDEQ!$AH:$AH,$I69)*BDEQ!$C$2*$J69*$K69)</f>
        <v>2904191194938.1772</v>
      </c>
      <c r="AL69" s="99">
        <f>IF(ISBLANK(Calculations!AL69),"",Calculations!AL69 + 'IRA Buildings Changes'!$G$39)-(SUMIFS(BDEQ!X:X,BDEQ!$AG:$AG,About!$B$2,BDEQ!$AH:$AH,$I69)*BDEQ!$C$2*$J69*$K69)</f>
        <v>2922772744259.3164</v>
      </c>
      <c r="AM69" s="99">
        <f>IF(ISBLANK(Calculations!AM69),"",Calculations!AM69 + 'IRA Buildings Changes'!$G$39)-(SUMIFS(BDEQ!Y:Y,BDEQ!$AG:$AG,About!$B$2,BDEQ!$AH:$AH,$I69)*BDEQ!$C$2*$J69*$K69)</f>
        <v>2940908376488.8813</v>
      </c>
      <c r="AN69" s="99">
        <f>IF(ISBLANK(Calculations!AN69),"",Calculations!AN69 + 'IRA Buildings Changes'!$G$39)-(SUMIFS(BDEQ!Z:Z,BDEQ!$AG:$AG,About!$B$2,BDEQ!$AH:$AH,$I69)*BDEQ!$C$2*$J69*$K69)</f>
        <v>2958773050166.5688</v>
      </c>
      <c r="AO69" s="99">
        <f>IF(ISBLANK(Calculations!AO69),"",Calculations!AO69 + 'IRA Buildings Changes'!$G$39)-(SUMIFS(BDEQ!AA:AA,BDEQ!$AG:$AG,About!$B$2,BDEQ!$AH:$AH,$I69)*BDEQ!$C$2*$J69*$K69)</f>
        <v>2976147225053.2939</v>
      </c>
      <c r="AP69" s="99">
        <f>IF(ISBLANK(Calculations!AP69),"",Calculations!AP69 + 'IRA Buildings Changes'!$G$39)-(SUMIFS(BDEQ!AB:AB,BDEQ!$AG:$AG,About!$B$2,BDEQ!$AH:$AH,$I69)*BDEQ!$C$2*$J69*$K69)</f>
        <v>2992143813709.6978</v>
      </c>
      <c r="AQ69" s="99">
        <f>IF(ISBLANK(Calculations!AQ69),"",Calculations!AQ69 + 'IRA Buildings Changes'!$G$39)-(SUMIFS(BDEQ!AC:AC,BDEQ!$AG:$AG,About!$B$2,BDEQ!$AH:$AH,$I69)*BDEQ!$C$2*$J69*$K69)</f>
        <v>3009586201337.834</v>
      </c>
      <c r="AR69" s="99">
        <f>IF(ISBLANK(Calculations!AR69),"",Calculations!AR69 + 'IRA Buildings Changes'!$G$39)-(SUMIFS(BDEQ!AD:AD,BDEQ!$AG:$AG,About!$B$2,BDEQ!$AH:$AH,$I69)*BDEQ!$C$2*$J69*$K69)</f>
        <v>3027065492016.6479</v>
      </c>
      <c r="AS69" s="99">
        <f>IF(ISBLANK(Calculations!AS69),"",Calculations!AS69 + 'IRA Buildings Changes'!$G$39)-(SUMIFS(BDEQ!AE:AE,BDEQ!$AG:$AG,About!$B$2,BDEQ!$AH:$AH,$I69)*BDEQ!$C$2*$J69*$K69)</f>
        <v>3044822799505.958</v>
      </c>
      <c r="AT69" s="99">
        <f>IF(ISBLANK(Calculations!AT69),"",Calculations!AT69 + 'IRA Buildings Changes'!$G$39)-(SUMIFS(BDEQ!AF:AF,BDEQ!$AG:$AG,About!$B$2,BDEQ!$AH:$AH,$I69)*BDEQ!$C$2*$J69*$K69)</f>
        <v>3063255239444.8848</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0.28458333056018165</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0.45124849556449803</v>
      </c>
      <c r="K71">
        <f>IF(ISBLANK(Calculations!K71),"",Calculations!K71)</f>
        <v>0.28458333056018165</v>
      </c>
      <c r="L71" t="str">
        <f>IF(ISBLANK(Calculations!L71),"",Calculations!L71)</f>
        <v>RESIDENTIAL</v>
      </c>
      <c r="M71" t="str">
        <f>IF(ISBLANK(Calculations!M71),"",Calculations!M71)</f>
        <v>heating</v>
      </c>
      <c r="N71" t="str">
        <f>IF(ISBLANK(Calculations!N71),"",Calculations!N71)</f>
        <v>natural gas</v>
      </c>
      <c r="O71">
        <f t="shared" si="0"/>
        <v>4747220804393.9248</v>
      </c>
      <c r="P71">
        <f>IF(ISBLANK(Calculations!P71),"",Calculations!P71)</f>
        <v>4747220804393.9248</v>
      </c>
      <c r="Q71">
        <f>IF(ISBLANK(Calculations!Q71),"",Calculations!Q71)</f>
        <v>4747220804393.9248</v>
      </c>
      <c r="R71">
        <f>IF(ISBLANK(Calculations!R71),"",Calculations!R71)</f>
        <v>4740645445689.5439</v>
      </c>
      <c r="S71" s="99">
        <f>IF(ISBLANK(Calculations!S71),"",Calculations!S71 + ('IRA Buildings Changes'!$D$39/($AB$68-$R$68)*(S68-$R$68)))</f>
        <v>4516803234926.8291</v>
      </c>
      <c r="T71" s="99">
        <f>IF(ISBLANK(Calculations!T71),"",Calculations!T71 + ('IRA Buildings Changes'!$D$39/($AB$68-$R$68)*(T68-$R$68)))</f>
        <v>4292137010865.6357</v>
      </c>
      <c r="U71" s="99">
        <f>IF(ISBLANK(Calculations!U71),"",Calculations!U71 + ('IRA Buildings Changes'!$D$39/($AB$68-$R$68)*(U68-$R$68)))</f>
        <v>4065215113813.8965</v>
      </c>
      <c r="V71" s="99">
        <f>IF(ISBLANK(Calculations!V71),"",Calculations!V71 + ('IRA Buildings Changes'!$D$39/($AB$68-$R$68)*(V68-$R$68)))</f>
        <v>3834817363452.2979</v>
      </c>
      <c r="W71" s="99">
        <f>IF(ISBLANK(Calculations!W71),"",Calculations!W71 + ('IRA Buildings Changes'!$D$39/($AB$68-$R$68)*(W68-$R$68)))</f>
        <v>3608117426732.5391</v>
      </c>
      <c r="X71" s="99">
        <f>IF(ISBLANK(Calculations!X71),"",Calculations!X71 + ('IRA Buildings Changes'!$D$39/($AB$68-$R$68)*(X68-$R$68)))</f>
        <v>3380319368386.4468</v>
      </c>
      <c r="Y71" s="99">
        <f>IF(ISBLANK(Calculations!Y71),"",Calculations!Y71 + ('IRA Buildings Changes'!$D$39/($AB$68-$R$68)*(Y68-$R$68)))</f>
        <v>3148192094792.4277</v>
      </c>
      <c r="Z71" s="99">
        <f>IF(ISBLANK(Calculations!Z71),"",Calculations!Z71 + ('IRA Buildings Changes'!$D$39/($AB$68-$R$68)*(Z68-$R$68)))</f>
        <v>2917444454121.0679</v>
      </c>
      <c r="AA71" s="99">
        <f>IF(ISBLANK(Calculations!AA71),"",Calculations!AA71 + ('IRA Buildings Changes'!$D$39/($AB$68-$R$68)*(AA68-$R$68)))</f>
        <v>2687112998013.4688</v>
      </c>
      <c r="AB71" s="98">
        <f>IF(ISBLANK(Calculations!AB71),"",Calculations!AB71 + 'IRA Buildings Changes'!D39)</f>
        <v>2457735376021.0127</v>
      </c>
      <c r="AC71" s="99">
        <f>IF(ISBLANK(Calculations!AC71),"",Calculations!AC71 + 'IRA Buildings Changes'!$D$39)</f>
        <v>2438275702363.5664</v>
      </c>
      <c r="AD71" s="99">
        <f>IF(ISBLANK(Calculations!AD71),"",Calculations!AD71 + 'IRA Buildings Changes'!$D$39)</f>
        <v>2421902688315.9424</v>
      </c>
      <c r="AE71" s="99">
        <f>IF(ISBLANK(Calculations!AE71),"",Calculations!AE71 + 'IRA Buildings Changes'!$D$39)</f>
        <v>2405408141454.9893</v>
      </c>
      <c r="AF71" s="99">
        <f>IF(ISBLANK(Calculations!AF71),"",Calculations!AF71 + 'IRA Buildings Changes'!$D$39)</f>
        <v>2394348839113.7002</v>
      </c>
      <c r="AG71" s="99">
        <f>IF(ISBLANK(Calculations!AG71),"",Calculations!AG71 + 'IRA Buildings Changes'!$D$39)</f>
        <v>2386014050517.4775</v>
      </c>
      <c r="AH71" s="99">
        <f>IF(ISBLANK(Calculations!AH71),"",Calculations!AH71 + 'IRA Buildings Changes'!$D$39)</f>
        <v>2380468061486.0908</v>
      </c>
      <c r="AI71" s="99">
        <f>IF(ISBLANK(Calculations!AI71),"",Calculations!AI71 + 'IRA Buildings Changes'!$D$39)</f>
        <v>2377502209804.1416</v>
      </c>
      <c r="AJ71" s="99">
        <f>IF(ISBLANK(Calculations!AJ71),"",Calculations!AJ71 + 'IRA Buildings Changes'!$D$39)</f>
        <v>2375954605457.3779</v>
      </c>
      <c r="AK71" s="99">
        <f>IF(ISBLANK(Calculations!AK71),"",Calculations!AK71 + 'IRA Buildings Changes'!$D$39)</f>
        <v>2378457918146.8965</v>
      </c>
      <c r="AL71" s="99">
        <f>IF(ISBLANK(Calculations!AL71),"",Calculations!AL71 + 'IRA Buildings Changes'!$D$39)</f>
        <v>2384126045061.1016</v>
      </c>
      <c r="AM71" s="99">
        <f>IF(ISBLANK(Calculations!AM71),"",Calculations!AM71 + 'IRA Buildings Changes'!$D$39)</f>
        <v>2392851193573.1904</v>
      </c>
      <c r="AN71" s="99">
        <f>IF(ISBLANK(Calculations!AN71),"",Calculations!AN71 + 'IRA Buildings Changes'!$D$39)</f>
        <v>2404443768683.2598</v>
      </c>
      <c r="AO71" s="99">
        <f>IF(ISBLANK(Calculations!AO71),"",Calculations!AO71 + 'IRA Buildings Changes'!$D$39)</f>
        <v>2418516155233.9209</v>
      </c>
      <c r="AP71" s="99">
        <f>IF(ISBLANK(Calculations!AP71),"",Calculations!AP71 + 'IRA Buildings Changes'!$D$39)</f>
        <v>2432124517915.7646</v>
      </c>
      <c r="AQ71" s="99">
        <f>IF(ISBLANK(Calculations!AQ71),"",Calculations!AQ71 + 'IRA Buildings Changes'!$D$39)</f>
        <v>2449372918858.9102</v>
      </c>
      <c r="AR71" s="99">
        <f>IF(ISBLANK(Calculations!AR71),"",Calculations!AR71 + 'IRA Buildings Changes'!$D$39)</f>
        <v>2467466637046.0195</v>
      </c>
      <c r="AS71" s="99">
        <f>IF(ISBLANK(Calculations!AS71),"",Calculations!AS71 + 'IRA Buildings Changes'!$D$39)</f>
        <v>2486013551203.127</v>
      </c>
      <c r="AT71" s="99">
        <f>IF(ISBLANK(Calculations!AT71),"",Calculations!AT71 + 'IRA Buildings Changes'!$D$39)</f>
        <v>2504729056804.9111</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0.91812320432597461</v>
      </c>
      <c r="K72">
        <f>IF(ISBLANK(Calculations!K72),"",Calculations!K72)</f>
        <v>0.28458333056018165</v>
      </c>
      <c r="L72" t="str">
        <f>IF(ISBLANK(Calculations!L72),"",Calculations!L72)</f>
        <v>RESIDENTIAL</v>
      </c>
      <c r="M72" t="str">
        <f>IF(ISBLANK(Calculations!M72),"",Calculations!M72)</f>
        <v>heating</v>
      </c>
      <c r="N72" t="str">
        <f>IF(ISBLANK(Calculations!N72),"",Calculations!N72)</f>
        <v>petroleum diesel</v>
      </c>
      <c r="O72">
        <f t="shared" si="0"/>
        <v>4703086068.3300962</v>
      </c>
      <c r="P72">
        <f>IF(ISBLANK(Calculations!P72),"",Calculations!P72)</f>
        <v>4703086068.3300962</v>
      </c>
      <c r="Q72">
        <f>IF(ISBLANK(Calculations!Q72),"",Calculations!Q72)</f>
        <v>4703086068.3300962</v>
      </c>
      <c r="R72">
        <f>IF(ISBLANK(Calculations!R72),"",Calculations!R72)</f>
        <v>4839537429.9191313</v>
      </c>
      <c r="S72">
        <f>IF(ISBLANK(Calculations!S72),"",Calculations!S72)</f>
        <v>4940861951.993082</v>
      </c>
      <c r="T72">
        <f>IF(ISBLANK(Calculations!T72),"",Calculations!T72)</f>
        <v>5005374946.0441589</v>
      </c>
      <c r="U72">
        <f>IF(ISBLANK(Calculations!U72),"",Calculations!U72)</f>
        <v>5023661000.5972767</v>
      </c>
      <c r="V72">
        <f>IF(ISBLANK(Calculations!V72),"",Calculations!V72)</f>
        <v>4988009794.2902231</v>
      </c>
      <c r="W72">
        <f>IF(ISBLANK(Calculations!W72),"",Calculations!W72)</f>
        <v>4901917928.9745998</v>
      </c>
      <c r="X72">
        <f>IF(ISBLANK(Calculations!X72),"",Calculations!X72)</f>
        <v>4757192586.6345034</v>
      </c>
      <c r="Y72">
        <f>IF(ISBLANK(Calculations!Y72),"",Calculations!Y72)</f>
        <v>4551202069.5403147</v>
      </c>
      <c r="Z72">
        <f>IF(ISBLANK(Calculations!Z72),"",Calculations!Z72)</f>
        <v>4295442689.4584875</v>
      </c>
      <c r="AA72">
        <f>IF(ISBLANK(Calculations!AA72),"",Calculations!AA72)</f>
        <v>4001105543.250793</v>
      </c>
      <c r="AB72">
        <f>IF(ISBLANK(Calculations!AB72),"",Calculations!AB72)</f>
        <v>3682978388.792346</v>
      </c>
      <c r="AC72">
        <f>IF(ISBLANK(Calculations!AC72),"",Calculations!AC72)</f>
        <v>3350891738.2547331</v>
      </c>
      <c r="AD72">
        <f>IF(ISBLANK(Calculations!AD72),"",Calculations!AD72)</f>
        <v>3019927761.8515792</v>
      </c>
      <c r="AE72">
        <f>IF(ISBLANK(Calculations!AE72),"",Calculations!AE72)</f>
        <v>2697989551.6377258</v>
      </c>
      <c r="AF72">
        <f>IF(ISBLANK(Calculations!AF72),"",Calculations!AF72)</f>
        <v>2396856628.8603406</v>
      </c>
      <c r="AG72">
        <f>IF(ISBLANK(Calculations!AG72),"",Calculations!AG72)</f>
        <v>2119442607.5910418</v>
      </c>
      <c r="AH72">
        <f>IF(ISBLANK(Calculations!AH72),"",Calculations!AH72)</f>
        <v>1866769344.1902204</v>
      </c>
      <c r="AI72">
        <f>IF(ISBLANK(Calculations!AI72),"",Calculations!AI72)</f>
        <v>1637538834.6103568</v>
      </c>
      <c r="AJ72">
        <f>IF(ISBLANK(Calculations!AJ72),"",Calculations!AJ72)</f>
        <v>1427652495.1271923</v>
      </c>
      <c r="AK72">
        <f>IF(ISBLANK(Calculations!AK72),"",Calculations!AK72)</f>
        <v>1234609538.7894406</v>
      </c>
      <c r="AL72">
        <f>IF(ISBLANK(Calculations!AL72),"",Calculations!AL72)</f>
        <v>1056467040.6759812</v>
      </c>
      <c r="AM72">
        <f>IF(ISBLANK(Calculations!AM72),"",Calculations!AM72)</f>
        <v>891935357.90611804</v>
      </c>
      <c r="AN72">
        <f>IF(ISBLANK(Calculations!AN72),"",Calculations!AN72)</f>
        <v>741245635.79205287</v>
      </c>
      <c r="AO72">
        <f>IF(ISBLANK(Calculations!AO72),"",Calculations!AO72)</f>
        <v>605347495.71117234</v>
      </c>
      <c r="AP72">
        <f>IF(ISBLANK(Calculations!AP72),"",Calculations!AP72)</f>
        <v>484918306.40461206</v>
      </c>
      <c r="AQ72">
        <f>IF(ISBLANK(Calculations!AQ72),"",Calculations!AQ72)</f>
        <v>380999787.68346006</v>
      </c>
      <c r="AR72">
        <f>IF(ISBLANK(Calculations!AR72),"",Calculations!AR72)</f>
        <v>293206889.90306669</v>
      </c>
      <c r="AS72">
        <f>IF(ISBLANK(Calculations!AS72),"",Calculations!AS72)</f>
        <v>220813519.77905843</v>
      </c>
      <c r="AT72">
        <f>IF(ISBLANK(Calculations!AT72),"",Calculations!AT72)</f>
        <v>162620839.9825767</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0.28458333056018165</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0.28458333056018165</v>
      </c>
      <c r="L74" t="str">
        <f>IF(ISBLANK(Calculations!L74),"",Calculations!L74)</f>
        <v>RESIDENTIAL</v>
      </c>
      <c r="M74" t="str">
        <f>IF(ISBLANK(Calculations!M74),"",Calculations!M74)</f>
        <v>heating</v>
      </c>
      <c r="N74" t="str">
        <f>IF(ISBLANK(Calculations!N74),"",Calculations!N74)</f>
        <v>biomass</v>
      </c>
      <c r="O74">
        <f t="shared" si="0"/>
        <v>141437915288.41028</v>
      </c>
      <c r="P74">
        <f>IF(ISBLANK(Calculations!P74),"",Calculations!P74)</f>
        <v>141437915288.41028</v>
      </c>
      <c r="Q74">
        <f>IF(ISBLANK(Calculations!Q74),"",Calculations!Q74)</f>
        <v>141437915288.41028</v>
      </c>
      <c r="R74">
        <f>IF(ISBLANK(Calculations!R74),"",Calculations!R74)</f>
        <v>141198300636.03558</v>
      </c>
      <c r="S74">
        <f>IF(ISBLANK(Calculations!S74),"",Calculations!S74)</f>
        <v>140874806577.41504</v>
      </c>
      <c r="T74">
        <f>IF(ISBLANK(Calculations!T74),"",Calculations!T74)</f>
        <v>140622329007.93585</v>
      </c>
      <c r="U74">
        <f>IF(ISBLANK(Calculations!U74),"",Calculations!U74)</f>
        <v>140394405742.58401</v>
      </c>
      <c r="V74">
        <f>IF(ISBLANK(Calculations!V74),"",Calculations!V74)</f>
        <v>140121379868.70316</v>
      </c>
      <c r="W74">
        <f>IF(ISBLANK(Calculations!W74),"",Calculations!W74)</f>
        <v>139979069199.63519</v>
      </c>
      <c r="X74">
        <f>IF(ISBLANK(Calculations!X74),"",Calculations!X74)</f>
        <v>139866702513.6796</v>
      </c>
      <c r="Y74">
        <f>IF(ISBLANK(Calculations!Y74),"",Calculations!Y74)</f>
        <v>139664423956.19684</v>
      </c>
      <c r="Z74">
        <f>IF(ISBLANK(Calculations!Z74),"",Calculations!Z74)</f>
        <v>139563546333.01956</v>
      </c>
      <c r="AA74">
        <f>IF(ISBLANK(Calculations!AA74),"",Calculations!AA74)</f>
        <v>139516799880.72009</v>
      </c>
      <c r="AB74">
        <f>IF(ISBLANK(Calculations!AB74),"",Calculations!AB74)</f>
        <v>139545574959.20221</v>
      </c>
      <c r="AC74">
        <f>IF(ISBLANK(Calculations!AC74),"",Calculations!AC74)</f>
        <v>139592100914.33972</v>
      </c>
      <c r="AD74">
        <f>IF(ISBLANK(Calculations!AD74),"",Calculations!AD74)</f>
        <v>139770585381.20764</v>
      </c>
      <c r="AE74">
        <f>IF(ISBLANK(Calculations!AE74),"",Calculations!AE74)</f>
        <v>140003607489.21231</v>
      </c>
      <c r="AF74">
        <f>IF(ISBLANK(Calculations!AF74),"",Calculations!AF74)</f>
        <v>140479905421.23013</v>
      </c>
      <c r="AG74">
        <f>IF(ISBLANK(Calculations!AG74),"",Calculations!AG74)</f>
        <v>141077493445.47357</v>
      </c>
      <c r="AH74">
        <f>IF(ISBLANK(Calculations!AH74),"",Calculations!AH74)</f>
        <v>141765443468.15042</v>
      </c>
      <c r="AI74">
        <f>IF(ISBLANK(Calculations!AI74),"",Calculations!AI74)</f>
        <v>142472495657.07599</v>
      </c>
      <c r="AJ74">
        <f>IF(ISBLANK(Calculations!AJ74),"",Calculations!AJ74)</f>
        <v>143139007183.23187</v>
      </c>
      <c r="AK74">
        <f>IF(ISBLANK(Calculations!AK74),"",Calculations!AK74)</f>
        <v>144173071260.01544</v>
      </c>
      <c r="AL74">
        <f>IF(ISBLANK(Calculations!AL74),"",Calculations!AL74)</f>
        <v>145133354020.61752</v>
      </c>
      <c r="AM74">
        <f>IF(ISBLANK(Calculations!AM74),"",Calculations!AM74)</f>
        <v>145998944872.01129</v>
      </c>
      <c r="AN74">
        <f>IF(ISBLANK(Calculations!AN74),"",Calculations!AN74)</f>
        <v>146777258222.4855</v>
      </c>
      <c r="AO74">
        <f>IF(ISBLANK(Calculations!AO74),"",Calculations!AO74)</f>
        <v>147499925929.37027</v>
      </c>
      <c r="AP74">
        <f>IF(ISBLANK(Calculations!AP74),"",Calculations!AP74)</f>
        <v>148122566542.08838</v>
      </c>
      <c r="AQ74">
        <f>IF(ISBLANK(Calculations!AQ74),"",Calculations!AQ74)</f>
        <v>148821242051.84543</v>
      </c>
      <c r="AR74">
        <f>IF(ISBLANK(Calculations!AR74),"",Calculations!AR74)</f>
        <v>149532476451.15964</v>
      </c>
      <c r="AS74">
        <f>IF(ISBLANK(Calculations!AS74),"",Calculations!AS74)</f>
        <v>150256180967.47208</v>
      </c>
      <c r="AT74">
        <f>IF(ISBLANK(Calculations!AT74),"",Calculations!AT74)</f>
        <v>150996514872.02151</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0.28458333056018165</v>
      </c>
      <c r="L75" t="str">
        <f>IF(ISBLANK(Calculations!L75),"",Calculations!L75)</f>
        <v>RESIDENTIAL</v>
      </c>
      <c r="M75" t="str">
        <f>IF(ISBLANK(Calculations!M75),"",Calculations!M75)</f>
        <v>heating</v>
      </c>
      <c r="N75" t="str">
        <f>IF(ISBLANK(Calculations!N75),"",Calculations!N75)</f>
        <v>kerosene</v>
      </c>
      <c r="O75">
        <f t="shared" si="0"/>
        <v>569166661.12036324</v>
      </c>
      <c r="P75">
        <f>IF(ISBLANK(Calculations!P75),"",Calculations!P75)</f>
        <v>569166661.12036324</v>
      </c>
      <c r="Q75">
        <f>IF(ISBLANK(Calculations!Q75),"",Calculations!Q75)</f>
        <v>569166661.12036324</v>
      </c>
      <c r="R75">
        <f>IF(ISBLANK(Calculations!R75),"",Calculations!R75)</f>
        <v>573844880.02380705</v>
      </c>
      <c r="S75">
        <f>IF(ISBLANK(Calculations!S75),"",Calculations!S75)</f>
        <v>578054759.44461524</v>
      </c>
      <c r="T75">
        <f>IF(ISBLANK(Calculations!T75),"",Calculations!T75)</f>
        <v>582414870.39338481</v>
      </c>
      <c r="U75">
        <f>IF(ISBLANK(Calculations!U75),"",Calculations!U75)</f>
        <v>586678813.27826393</v>
      </c>
      <c r="V75">
        <f>IF(ISBLANK(Calculations!V75),"",Calculations!V75)</f>
        <v>590631589.15311205</v>
      </c>
      <c r="W75">
        <f>IF(ISBLANK(Calculations!W75),"",Calculations!W75)</f>
        <v>594701068.73914325</v>
      </c>
      <c r="X75">
        <f>IF(ISBLANK(Calculations!X75),"",Calculations!X75)</f>
        <v>598419733.93795753</v>
      </c>
      <c r="Y75">
        <f>IF(ISBLANK(Calculations!Y75),"",Calculations!Y75)</f>
        <v>601332512.83813643</v>
      </c>
      <c r="Z75">
        <f>IF(ISBLANK(Calculations!Z75),"",Calculations!Z75)</f>
        <v>604169165.09440672</v>
      </c>
      <c r="AA75">
        <f>IF(ISBLANK(Calculations!AA75),"",Calculations!AA75)</f>
        <v>606712003.48377419</v>
      </c>
      <c r="AB75">
        <f>IF(ISBLANK(Calculations!AB75),"",Calculations!AB75)</f>
        <v>608888188.92460203</v>
      </c>
      <c r="AC75">
        <f>IF(ISBLANK(Calculations!AC75),"",Calculations!AC75)</f>
        <v>610663403.61411452</v>
      </c>
      <c r="AD75">
        <f>IF(ISBLANK(Calculations!AD75),"",Calculations!AD75)</f>
        <v>612284298.02912426</v>
      </c>
      <c r="AE75">
        <f>IF(ISBLANK(Calculations!AE75),"",Calculations!AE75)</f>
        <v>613591014.66502023</v>
      </c>
      <c r="AF75">
        <f>IF(ISBLANK(Calculations!AF75),"",Calculations!AF75)</f>
        <v>615334147.57845914</v>
      </c>
      <c r="AG75">
        <f>IF(ISBLANK(Calculations!AG75),"",Calculations!AG75)</f>
        <v>617153283.82772219</v>
      </c>
      <c r="AH75">
        <f>IF(ISBLANK(Calculations!AH75),"",Calculations!AH75)</f>
        <v>619041427.9848454</v>
      </c>
      <c r="AI75">
        <f>IF(ISBLANK(Calculations!AI75),"",Calculations!AI75)</f>
        <v>620939726.78249347</v>
      </c>
      <c r="AJ75">
        <f>IF(ISBLANK(Calculations!AJ75),"",Calculations!AJ75)</f>
        <v>622797135.45076156</v>
      </c>
      <c r="AK75">
        <f>IF(ISBLANK(Calculations!AK75),"",Calculations!AK75)</f>
        <v>627178973.11855936</v>
      </c>
      <c r="AL75">
        <f>IF(ISBLANK(Calculations!AL75),"",Calculations!AL75)</f>
        <v>631575601.52692831</v>
      </c>
      <c r="AM75">
        <f>IF(ISBLANK(Calculations!AM75),"",Calculations!AM75)</f>
        <v>635982694.44875121</v>
      </c>
      <c r="AN75">
        <f>IF(ISBLANK(Calculations!AN75),"",Calculations!AN75)</f>
        <v>640405309.27399087</v>
      </c>
      <c r="AO75">
        <f>IF(ISBLANK(Calculations!AO75),"",Calculations!AO75)</f>
        <v>644852170.03711069</v>
      </c>
      <c r="AP75">
        <f>IF(ISBLANK(Calculations!AP75),"",Calculations!AP75)</f>
        <v>648995333.89984226</v>
      </c>
      <c r="AQ75">
        <f>IF(ISBLANK(Calculations!AQ75),"",Calculations!AQ75)</f>
        <v>653511140.53243148</v>
      </c>
      <c r="AR75">
        <f>IF(ISBLANK(Calculations!AR75),"",Calculations!AR75)</f>
        <v>658070794.51959372</v>
      </c>
      <c r="AS75">
        <f>IF(ISBLANK(Calculations!AS75),"",Calculations!AS75)</f>
        <v>662678103.55227137</v>
      </c>
      <c r="AT75">
        <f>IF(ISBLANK(Calculations!AT75),"",Calculations!AT75)</f>
        <v>667334383.43269765</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0.28458333056018165</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0.62729714248904656</v>
      </c>
      <c r="K77">
        <f>IF(ISBLANK(Calculations!K77),"",Calculations!K77)</f>
        <v>0.28458333056018165</v>
      </c>
      <c r="L77" t="str">
        <f>IF(ISBLANK(Calculations!L77),"",Calculations!L77)</f>
        <v>RESIDENTIAL</v>
      </c>
      <c r="M77" t="str">
        <f>IF(ISBLANK(Calculations!M77),"",Calculations!M77)</f>
        <v>heating</v>
      </c>
      <c r="N77" t="str">
        <f>IF(ISBLANK(Calculations!N77),"",Calculations!N77)</f>
        <v>LPG propane or butane</v>
      </c>
      <c r="O77">
        <f t="shared" si="0"/>
        <v>375781042677.17932</v>
      </c>
      <c r="P77">
        <f>IF(ISBLANK(Calculations!P77),"",Calculations!P77)</f>
        <v>375781042677.17932</v>
      </c>
      <c r="Q77">
        <f>IF(ISBLANK(Calculations!Q77),"",Calculations!Q77)</f>
        <v>375781042677.17932</v>
      </c>
      <c r="R77">
        <f>IF(ISBLANK(Calculations!R77),"",Calculations!R77)</f>
        <v>377240924239.49713</v>
      </c>
      <c r="S77">
        <f>IF(ISBLANK(Calculations!S77),"",Calculations!S77)</f>
        <v>378408335229.59888</v>
      </c>
      <c r="T77">
        <f>IF(ISBLANK(Calculations!T77),"",Calculations!T77)</f>
        <v>379699491770.40479</v>
      </c>
      <c r="U77">
        <f>IF(ISBLANK(Calculations!U77),"",Calculations!U77)</f>
        <v>380988474873.8681</v>
      </c>
      <c r="V77">
        <f>IF(ISBLANK(Calculations!V77),"",Calculations!V77)</f>
        <v>382175377822.57489</v>
      </c>
      <c r="W77">
        <f>IF(ISBLANK(Calculations!W77),"",Calculations!W77)</f>
        <v>383895772914.22485</v>
      </c>
      <c r="X77">
        <f>IF(ISBLANK(Calculations!X77),"",Calculations!X77)</f>
        <v>385752682368.97382</v>
      </c>
      <c r="Y77">
        <f>IF(ISBLANK(Calculations!Y77),"",Calculations!Y77)</f>
        <v>387418333788.14545</v>
      </c>
      <c r="Z77">
        <f>IF(ISBLANK(Calculations!Z77),"",Calculations!Z77)</f>
        <v>389350706343.69452</v>
      </c>
      <c r="AA77">
        <f>IF(ISBLANK(Calculations!AA77),"",Calculations!AA77)</f>
        <v>391328089907.31665</v>
      </c>
      <c r="AB77">
        <f>IF(ISBLANK(Calculations!AB77),"",Calculations!AB77)</f>
        <v>393239520096.61865</v>
      </c>
      <c r="AC77">
        <f>IF(ISBLANK(Calculations!AC77),"",Calculations!AC77)</f>
        <v>394736695634.72314</v>
      </c>
      <c r="AD77">
        <f>IF(ISBLANK(Calculations!AD77),"",Calculations!AD77)</f>
        <v>396196361310.08484</v>
      </c>
      <c r="AE77">
        <f>IF(ISBLANK(Calculations!AE77),"",Calculations!AE77)</f>
        <v>397261940109.36096</v>
      </c>
      <c r="AF77">
        <f>IF(ISBLANK(Calculations!AF77),"",Calculations!AF77)</f>
        <v>398398540999.19501</v>
      </c>
      <c r="AG77">
        <f>IF(ISBLANK(Calculations!AG77),"",Calculations!AG77)</f>
        <v>399336061153.35999</v>
      </c>
      <c r="AH77">
        <f>IF(ISBLANK(Calculations!AH77),"",Calculations!AH77)</f>
        <v>400140174511.61597</v>
      </c>
      <c r="AI77">
        <f>IF(ISBLANK(Calculations!AI77),"",Calculations!AI77)</f>
        <v>400860000013.45551</v>
      </c>
      <c r="AJ77">
        <f>IF(ISBLANK(Calculations!AJ77),"",Calculations!AJ77)</f>
        <v>401437208887.23706</v>
      </c>
      <c r="AK77">
        <f>IF(ISBLANK(Calculations!AK77),"",Calculations!AK77)</f>
        <v>402733276160.97278</v>
      </c>
      <c r="AL77">
        <f>IF(ISBLANK(Calculations!AL77),"",Calculations!AL77)</f>
        <v>404223569311.81525</v>
      </c>
      <c r="AM77">
        <f>IF(ISBLANK(Calculations!AM77),"",Calculations!AM77)</f>
        <v>405928420414.29993</v>
      </c>
      <c r="AN77">
        <f>IF(ISBLANK(Calculations!AN77),"",Calculations!AN77)</f>
        <v>407859233250.13031</v>
      </c>
      <c r="AO77">
        <f>IF(ISBLANK(Calculations!AO77),"",Calculations!AO77)</f>
        <v>409993512469.67053</v>
      </c>
      <c r="AP77">
        <f>IF(ISBLANK(Calculations!AP77),"",Calculations!AP77)</f>
        <v>412066521316.15277</v>
      </c>
      <c r="AQ77">
        <f>IF(ISBLANK(Calculations!AQ77),"",Calculations!AQ77)</f>
        <v>414445404163.44696</v>
      </c>
      <c r="AR77">
        <f>IF(ISBLANK(Calculations!AR77),"",Calculations!AR77)</f>
        <v>416871503681.62775</v>
      </c>
      <c r="AS77">
        <f>IF(ISBLANK(Calculations!AS77),"",Calculations!AS77)</f>
        <v>419300927141.81158</v>
      </c>
      <c r="AT77">
        <f>IF(ISBLANK(Calculations!AT77),"",Calculations!AT77)</f>
        <v>421708857630.14502</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0.28458333056018165</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0.1825506056846207</v>
      </c>
      <c r="K82">
        <f>IF(ISBLANK(Calculations!K82),"",Calculations!K82)</f>
        <v>0.28458333056018165</v>
      </c>
      <c r="L82" t="str">
        <f>IF(ISBLANK(Calculations!L82),"",Calculations!L82)</f>
        <v>RESIDENTIAL</v>
      </c>
      <c r="M82" t="str">
        <f>IF(ISBLANK(Calculations!M82),"",Calculations!M82)</f>
        <v>cooling</v>
      </c>
      <c r="N82" t="str">
        <f>IF(ISBLANK(Calculations!N82),"",Calculations!N82)</f>
        <v>electricity</v>
      </c>
      <c r="O82">
        <f t="shared" ref="O82:O145" si="1">P82</f>
        <v>5382487959018.373</v>
      </c>
      <c r="P82">
        <f>IF(ISBLANK(Calculations!P82),"",Calculations!P82)-(SUMIFS(BDEQ!B:B,BDEQ!$AG:$AG,About!$B$2,BDEQ!$AH:$AH,$I82)*BDEQ!$C$2*$J82*$K82)</f>
        <v>5382487959018.373</v>
      </c>
      <c r="Q82">
        <f>IF(ISBLANK(Calculations!Q82),"",Calculations!Q82)-(SUMIFS(BDEQ!C:C,BDEQ!$AG:$AG,About!$B$2,BDEQ!$AH:$AH,$I82)*BDEQ!$C$2*$J82*$K82)</f>
        <v>5382487959018.373</v>
      </c>
      <c r="R82">
        <f>IF(ISBLANK(Calculations!R82),"",Calculations!R82)-(SUMIFS(BDEQ!D:D,BDEQ!$AG:$AG,About!$B$2,BDEQ!$AH:$AH,$I82)*BDEQ!$C$2*$J82*$K82)</f>
        <v>5258843560427.3428</v>
      </c>
      <c r="S82" s="99">
        <f>IF(ISBLANK(Calculations!S82),"",Calculations!S82 + ('IRA Buildings Changes'!$C$39/($AB$81-$R$81)*(S81-$R$81)))-(SUMIFS(BDEQ!E:E,BDEQ!$AG:$AG,About!$B$2,BDEQ!$AH:$AH,$I82)*BDEQ!$C$2*$J82*$K82)</f>
        <v>5318908104504.1689</v>
      </c>
      <c r="T82" s="99">
        <f>IF(ISBLANK(Calculations!T82),"",Calculations!T82 + ('IRA Buildings Changes'!$C$39/($AB$81-$R$81)*(T81-$R$81)))-(SUMIFS(BDEQ!F:F,BDEQ!$AG:$AG,About!$B$2,BDEQ!$AH:$AH,$I82)*BDEQ!$C$2*$J82*$K82)</f>
        <v>5387285510321.9062</v>
      </c>
      <c r="U82" s="99">
        <f>IF(ISBLANK(Calculations!U82),"",Calculations!U82 + ('IRA Buildings Changes'!$C$39/($AB$81-$R$81)*(U81-$R$81)))-(SUMIFS(BDEQ!G:G,BDEQ!$AG:$AG,About!$B$2,BDEQ!$AH:$AH,$I82)*BDEQ!$C$2*$J82*$K82)</f>
        <v>5467475827494.8799</v>
      </c>
      <c r="V82" s="99">
        <f>IF(ISBLANK(Calculations!V82),"",Calculations!V82 + ('IRA Buildings Changes'!$C$39/($AB$81-$R$81)*(V81-$R$81)))-(SUMIFS(BDEQ!H:H,BDEQ!$AG:$AG,About!$B$2,BDEQ!$AH:$AH,$I82)*BDEQ!$C$2*$J82*$K82)</f>
        <v>5562936016733.6348</v>
      </c>
      <c r="W82" s="99">
        <f>IF(ISBLANK(Calculations!W82),"",Calculations!W82 + ('IRA Buildings Changes'!$C$39/($AB$81-$R$81)*(W81-$R$81)))-(SUMIFS(BDEQ!I:I,BDEQ!$AG:$AG,About!$B$2,BDEQ!$AH:$AH,$I82)*BDEQ!$C$2*$J82*$K82)</f>
        <v>5670621375320.7158</v>
      </c>
      <c r="X82" s="99">
        <f>IF(ISBLANK(Calculations!X82),"",Calculations!X82 + ('IRA Buildings Changes'!$C$39/($AB$81-$R$81)*(X81-$R$81)))-(SUMIFS(BDEQ!J:J,BDEQ!$AG:$AG,About!$B$2,BDEQ!$AH:$AH,$I82)*BDEQ!$C$2*$J82*$K82)</f>
        <v>5791593854567.0029</v>
      </c>
      <c r="Y82" s="99">
        <f>IF(ISBLANK(Calculations!Y82),"",Calculations!Y82 + ('IRA Buildings Changes'!$C$39/($AB$81-$R$81)*(Y81-$R$81)))-(SUMIFS(BDEQ!K:K,BDEQ!$AG:$AG,About!$B$2,BDEQ!$AH:$AH,$I82)*BDEQ!$C$2*$J82*$K82)</f>
        <v>5924051317673.416</v>
      </c>
      <c r="Z82" s="99">
        <f>IF(ISBLANK(Calculations!Z82),"",Calculations!Z82 + ('IRA Buildings Changes'!$C$39/($AB$81-$R$81)*(Z81-$R$81)))-(SUMIFS(BDEQ!L:L,BDEQ!$AG:$AG,About!$B$2,BDEQ!$AH:$AH,$I82)*BDEQ!$C$2*$J82*$K82)</f>
        <v>6067915193764.6494</v>
      </c>
      <c r="AA82" s="99">
        <f>IF(ISBLANK(Calculations!AA82),"",Calculations!AA82 + ('IRA Buildings Changes'!$C$39/($AB$81-$R$81)*(AA81-$R$81)))-(SUMIFS(BDEQ!M:M,BDEQ!$AG:$AG,About!$B$2,BDEQ!$AH:$AH,$I82)*BDEQ!$C$2*$J82*$K82)</f>
        <v>6218352033060.1982</v>
      </c>
      <c r="AB82" s="98">
        <f>IF(ISBLANK(Calculations!AB82),"",Calculations!AB82 + 'IRA Buildings Changes'!C39)-(SUMIFS(BDEQ!N:N,BDEQ!$AG:$AG,About!$B$2,BDEQ!$AH:$AH,$I82)*BDEQ!$C$2*$J82*$K82)</f>
        <v>6375628710150.8662</v>
      </c>
      <c r="AC82" s="99">
        <f>IF(ISBLANK(Calculations!AC82),"",Calculations!AC82  + 'IRA Buildings Changes'!$C$39)-(SUMIFS(BDEQ!O:O,BDEQ!$AG:$AG,About!$B$2,BDEQ!$AH:$AH,$I82)*BDEQ!$C$2*$J82*$K82)</f>
        <v>6365568920426.1113</v>
      </c>
      <c r="AD82" s="99">
        <f>IF(ISBLANK(Calculations!AD82),"",Calculations!AD82  + 'IRA Buildings Changes'!$C$39)-(SUMIFS(BDEQ!P:P,BDEQ!$AG:$AG,About!$B$2,BDEQ!$AH:$AH,$I82)*BDEQ!$C$2*$J82*$K82)</f>
        <v>6357243385663.7959</v>
      </c>
      <c r="AE82" s="99">
        <f>IF(ISBLANK(Calculations!AE82),"",Calculations!AE82  + 'IRA Buildings Changes'!$C$39)-(SUMIFS(BDEQ!Q:Q,BDEQ!$AG:$AG,About!$B$2,BDEQ!$AH:$AH,$I82)*BDEQ!$C$2*$J82*$K82)</f>
        <v>6351685528632.8848</v>
      </c>
      <c r="AF82" s="99">
        <f>IF(ISBLANK(Calculations!AF82),"",Calculations!AF82  + 'IRA Buildings Changes'!$C$39)-(SUMIFS(BDEQ!R:R,BDEQ!$AG:$AG,About!$B$2,BDEQ!$AH:$AH,$I82)*BDEQ!$C$2*$J82*$K82)</f>
        <v>6349362548063.7637</v>
      </c>
      <c r="AG82" s="99">
        <f>IF(ISBLANK(Calculations!AG82),"",Calculations!AG82  + 'IRA Buildings Changes'!$C$39)-(SUMIFS(BDEQ!S:S,BDEQ!$AG:$AG,About!$B$2,BDEQ!$AH:$AH,$I82)*BDEQ!$C$2*$J82*$K82)</f>
        <v>6347412145474.2051</v>
      </c>
      <c r="AH82" s="99">
        <f>IF(ISBLANK(Calculations!AH82),"",Calculations!AH82  + 'IRA Buildings Changes'!$C$39)-(SUMIFS(BDEQ!T:T,BDEQ!$AG:$AG,About!$B$2,BDEQ!$AH:$AH,$I82)*BDEQ!$C$2*$J82*$K82)</f>
        <v>6347073732735.415</v>
      </c>
      <c r="AI82" s="99">
        <f>IF(ISBLANK(Calculations!AI82),"",Calculations!AI82  + 'IRA Buildings Changes'!$C$39)-(SUMIFS(BDEQ!U:U,BDEQ!$AG:$AG,About!$B$2,BDEQ!$AH:$AH,$I82)*BDEQ!$C$2*$J82*$K82)</f>
        <v>6349340293148.4502</v>
      </c>
      <c r="AJ82" s="99">
        <f>IF(ISBLANK(Calculations!AJ82),"",Calculations!AJ82  + 'IRA Buildings Changes'!$C$39)-(SUMIFS(BDEQ!V:V,BDEQ!$AG:$AG,About!$B$2,BDEQ!$AH:$AH,$I82)*BDEQ!$C$2*$J82*$K82)</f>
        <v>6351408340747.2529</v>
      </c>
      <c r="AK82" s="99">
        <f>IF(ISBLANK(Calculations!AK82),"",Calculations!AK82  + 'IRA Buildings Changes'!$C$39)-(SUMIFS(BDEQ!W:W,BDEQ!$AG:$AG,About!$B$2,BDEQ!$AH:$AH,$I82)*BDEQ!$C$2*$J82*$K82)</f>
        <v>6354054250666.9629</v>
      </c>
      <c r="AL82" s="99">
        <f>IF(ISBLANK(Calculations!AL82),"",Calculations!AL82  + 'IRA Buildings Changes'!$C$39)-(SUMIFS(BDEQ!X:X,BDEQ!$AG:$AG,About!$B$2,BDEQ!$AH:$AH,$I82)*BDEQ!$C$2*$J82*$K82)</f>
        <v>6359444436690.7852</v>
      </c>
      <c r="AM82" s="99">
        <f>IF(ISBLANK(Calculations!AM82),"",Calculations!AM82  + 'IRA Buildings Changes'!$C$39)-(SUMIFS(BDEQ!Y:Y,BDEQ!$AG:$AG,About!$B$2,BDEQ!$AH:$AH,$I82)*BDEQ!$C$2*$J82*$K82)</f>
        <v>6364262810097.0605</v>
      </c>
      <c r="AN82" s="99">
        <f>IF(ISBLANK(Calculations!AN82),"",Calculations!AN82  + 'IRA Buildings Changes'!$C$39)-(SUMIFS(BDEQ!Z:Z,BDEQ!$AG:$AG,About!$B$2,BDEQ!$AH:$AH,$I82)*BDEQ!$C$2*$J82*$K82)</f>
        <v>6370301777569.9688</v>
      </c>
      <c r="AO82" s="99">
        <f>IF(ISBLANK(Calculations!AO82),"",Calculations!AO82  + 'IRA Buildings Changes'!$C$39)-(SUMIFS(BDEQ!AA:AA,BDEQ!$AG:$AG,About!$B$2,BDEQ!$AH:$AH,$I82)*BDEQ!$C$2*$J82*$K82)</f>
        <v>6378222951518.7012</v>
      </c>
      <c r="AP82" s="99">
        <f>IF(ISBLANK(Calculations!AP82),"",Calculations!AP82  + 'IRA Buildings Changes'!$C$39)-(SUMIFS(BDEQ!AB:AB,BDEQ!$AG:$AG,About!$B$2,BDEQ!$AH:$AH,$I82)*BDEQ!$C$2*$J82*$K82)</f>
        <v>6385100479397.5645</v>
      </c>
      <c r="AQ82" s="99">
        <f>IF(ISBLANK(Calculations!AQ82),"",Calculations!AQ82  + 'IRA Buildings Changes'!$C$39)-(SUMIFS(BDEQ!AC:AC,BDEQ!$AG:$AG,About!$B$2,BDEQ!$AH:$AH,$I82)*BDEQ!$C$2*$J82*$K82)</f>
        <v>6393069918203.5576</v>
      </c>
      <c r="AR82" s="99">
        <f>IF(ISBLANK(Calculations!AR82),"",Calculations!AR82  + 'IRA Buildings Changes'!$C$39)-(SUMIFS(BDEQ!AD:AD,BDEQ!$AG:$AG,About!$B$2,BDEQ!$AH:$AH,$I82)*BDEQ!$C$2*$J82*$K82)</f>
        <v>6402655709585.5244</v>
      </c>
      <c r="AS82" s="99">
        <f>IF(ISBLANK(Calculations!AS82),"",Calculations!AS82  + 'IRA Buildings Changes'!$C$39)-(SUMIFS(BDEQ!AE:AE,BDEQ!$AG:$AG,About!$B$2,BDEQ!$AH:$AH,$I82)*BDEQ!$C$2*$J82*$K82)</f>
        <v>6411276369763.4102</v>
      </c>
      <c r="AT82" s="99">
        <f>IF(ISBLANK(Calculations!AT82),"",Calculations!AT82  + 'IRA Buildings Changes'!$C$39)-(SUMIFS(BDEQ!AF:AF,BDEQ!$AG:$AG,About!$B$2,BDEQ!$AH:$AH,$I82)*BDEQ!$C$2*$J82*$K82)</f>
        <v>6422345766348.168</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0.28458333056018165</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0.28458333056018165</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0.28458333056018165</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0.28458333056018165</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0.28458333056018165</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0.28458333056018165</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0.28458333056018165</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0.28458333056018165</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0.28458333056018165</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4.242023552070659E-2</v>
      </c>
      <c r="K95">
        <f>IF(ISBLANK(Calculations!K95),"",Calculations!K95)</f>
        <v>0.28458333056018165</v>
      </c>
      <c r="L95" t="str">
        <f>IF(ISBLANK(Calculations!L95),"",Calculations!L95)</f>
        <v>RESIDENTIAL</v>
      </c>
      <c r="M95" t="str">
        <f>IF(ISBLANK(Calculations!M95),"",Calculations!M95)</f>
        <v>lighting</v>
      </c>
      <c r="N95" t="str">
        <f>IF(ISBLANK(Calculations!N95),"",Calculations!N95)</f>
        <v>electricity</v>
      </c>
      <c r="O95">
        <f t="shared" si="1"/>
        <v>1250756775375.4238</v>
      </c>
      <c r="P95">
        <f>IF(ISBLANK(Calculations!P95),"",Calculations!P95)-(SUMIFS(BDEQ!B:B,BDEQ!$AG:$AG,About!$B$2,BDEQ!$AH:$AH,$I95)*BDEQ!$C$2*$J95*$K95)</f>
        <v>1250756775375.4238</v>
      </c>
      <c r="Q95">
        <f>IF(ISBLANK(Calculations!Q95),"",Calculations!Q95)-(SUMIFS(BDEQ!C:C,BDEQ!$AG:$AG,About!$B$2,BDEQ!$AH:$AH,$I95)*BDEQ!$C$2*$J95*$K95)</f>
        <v>1250756775375.4238</v>
      </c>
      <c r="R95">
        <f>IF(ISBLANK(Calculations!R95),"",Calculations!R95)-(SUMIFS(BDEQ!D:D,BDEQ!$AG:$AG,About!$B$2,BDEQ!$AH:$AH,$I95)*BDEQ!$C$2*$J95*$K95)</f>
        <v>1250753185607.0488</v>
      </c>
      <c r="S95">
        <f>IF(ISBLANK(Calculations!S95),"",Calculations!S95)-(SUMIFS(BDEQ!E:E,BDEQ!$AG:$AG,About!$B$2,BDEQ!$AH:$AH,$I95)*BDEQ!$C$2*$J95*$K95)</f>
        <v>1251659648989.2024</v>
      </c>
      <c r="T95">
        <f>IF(ISBLANK(Calculations!T95),"",Calculations!T95)-(SUMIFS(BDEQ!F:F,BDEQ!$AG:$AG,About!$B$2,BDEQ!$AH:$AH,$I95)*BDEQ!$C$2*$J95*$K95)</f>
        <v>1253695643695.4255</v>
      </c>
      <c r="U95">
        <f>IF(ISBLANK(Calculations!U95),"",Calculations!U95)-(SUMIFS(BDEQ!G:G,BDEQ!$AG:$AG,About!$B$2,BDEQ!$AH:$AH,$I95)*BDEQ!$C$2*$J95*$K95)</f>
        <v>1259124442797.8652</v>
      </c>
      <c r="V95">
        <f>IF(ISBLANK(Calculations!V95),"",Calculations!V95)-(SUMIFS(BDEQ!H:H,BDEQ!$AG:$AG,About!$B$2,BDEQ!$AH:$AH,$I95)*BDEQ!$C$2*$J95*$K95)</f>
        <v>1268092079351.3911</v>
      </c>
      <c r="W95">
        <f>IF(ISBLANK(Calculations!W95),"",Calculations!W95)-(SUMIFS(BDEQ!I:I,BDEQ!$AG:$AG,About!$B$2,BDEQ!$AH:$AH,$I95)*BDEQ!$C$2*$J95*$K95)</f>
        <v>1278407634281.7332</v>
      </c>
      <c r="X95">
        <f>IF(ISBLANK(Calculations!X95),"",Calculations!X95)-(SUMIFS(BDEQ!J:J,BDEQ!$AG:$AG,About!$B$2,BDEQ!$AH:$AH,$I95)*BDEQ!$C$2*$J95*$K95)</f>
        <v>1288671511971.5281</v>
      </c>
      <c r="Y95">
        <f>IF(ISBLANK(Calculations!Y95),"",Calculations!Y95)-(SUMIFS(BDEQ!K:K,BDEQ!$AG:$AG,About!$B$2,BDEQ!$AH:$AH,$I95)*BDEQ!$C$2*$J95*$K95)</f>
        <v>1298903752055.9946</v>
      </c>
      <c r="Z95">
        <f>IF(ISBLANK(Calculations!Z95),"",Calculations!Z95)-(SUMIFS(BDEQ!L:L,BDEQ!$AG:$AG,About!$B$2,BDEQ!$AH:$AH,$I95)*BDEQ!$C$2*$J95*$K95)</f>
        <v>1309878156249.0479</v>
      </c>
      <c r="AA95">
        <f>IF(ISBLANK(Calculations!AA95),"",Calculations!AA95)-(SUMIFS(BDEQ!M:M,BDEQ!$AG:$AG,About!$B$2,BDEQ!$AH:$AH,$I95)*BDEQ!$C$2*$J95*$K95)</f>
        <v>1322768589942.929</v>
      </c>
      <c r="AB95">
        <f>IF(ISBLANK(Calculations!AB95),"",Calculations!AB95)-(SUMIFS(BDEQ!N:N,BDEQ!$AG:$AG,About!$B$2,BDEQ!$AH:$AH,$I95)*BDEQ!$C$2*$J95*$K95)</f>
        <v>1336943639369.7131</v>
      </c>
      <c r="AC95">
        <f>IF(ISBLANK(Calculations!AC95),"",Calculations!AC95)-(SUMIFS(BDEQ!O:O,BDEQ!$AG:$AG,About!$B$2,BDEQ!$AH:$AH,$I95)*BDEQ!$C$2*$J95*$K95)</f>
        <v>1352440548503.1638</v>
      </c>
      <c r="AD95">
        <f>IF(ISBLANK(Calculations!AD95),"",Calculations!AD95)-(SUMIFS(BDEQ!P:P,BDEQ!$AG:$AG,About!$B$2,BDEQ!$AH:$AH,$I95)*BDEQ!$C$2*$J95*$K95)</f>
        <v>1368195472175.6965</v>
      </c>
      <c r="AE95">
        <f>IF(ISBLANK(Calculations!AE95),"",Calculations!AE95)-(SUMIFS(BDEQ!Q:Q,BDEQ!$AG:$AG,About!$B$2,BDEQ!$AH:$AH,$I95)*BDEQ!$C$2*$J95*$K95)</f>
        <v>1383970658829.2605</v>
      </c>
      <c r="AF95">
        <f>IF(ISBLANK(Calculations!AF95),"",Calculations!AF95)-(SUMIFS(BDEQ!R:R,BDEQ!$AG:$AG,About!$B$2,BDEQ!$AH:$AH,$I95)*BDEQ!$C$2*$J95*$K95)</f>
        <v>1397207051454.1841</v>
      </c>
      <c r="AG95">
        <f>IF(ISBLANK(Calculations!AG95),"",Calculations!AG95)-(SUMIFS(BDEQ!S:S,BDEQ!$AG:$AG,About!$B$2,BDEQ!$AH:$AH,$I95)*BDEQ!$C$2*$J95*$K95)</f>
        <v>1409955443915.6423</v>
      </c>
      <c r="AH95">
        <f>IF(ISBLANK(Calculations!AH95),"",Calculations!AH95)-(SUMIFS(BDEQ!T:T,BDEQ!$AG:$AG,About!$B$2,BDEQ!$AH:$AH,$I95)*BDEQ!$C$2*$J95*$K95)</f>
        <v>1422337006597.9846</v>
      </c>
      <c r="AI95">
        <f>IF(ISBLANK(Calculations!AI95),"",Calculations!AI95)-(SUMIFS(BDEQ!U:U,BDEQ!$AG:$AG,About!$B$2,BDEQ!$AH:$AH,$I95)*BDEQ!$C$2*$J95*$K95)</f>
        <v>1434311528509.0415</v>
      </c>
      <c r="AJ95">
        <f>IF(ISBLANK(Calculations!AJ95),"",Calculations!AJ95)-(SUMIFS(BDEQ!V:V,BDEQ!$AG:$AG,About!$B$2,BDEQ!$AH:$AH,$I95)*BDEQ!$C$2*$J95*$K95)</f>
        <v>1446043577506.0479</v>
      </c>
      <c r="AK95">
        <f>IF(ISBLANK(Calculations!AK95),"",Calculations!AK95)-(SUMIFS(BDEQ!W:W,BDEQ!$AG:$AG,About!$B$2,BDEQ!$AH:$AH,$I95)*BDEQ!$C$2*$J95*$K95)</f>
        <v>1463617356654.7109</v>
      </c>
      <c r="AL95">
        <f>IF(ISBLANK(Calculations!AL95),"",Calculations!AL95)-(SUMIFS(BDEQ!X:X,BDEQ!$AG:$AG,About!$B$2,BDEQ!$AH:$AH,$I95)*BDEQ!$C$2*$J95*$K95)</f>
        <v>1481640831519.2283</v>
      </c>
      <c r="AM95">
        <f>IF(ISBLANK(Calculations!AM95),"",Calculations!AM95)-(SUMIFS(BDEQ!Y:Y,BDEQ!$AG:$AG,About!$B$2,BDEQ!$AH:$AH,$I95)*BDEQ!$C$2*$J95*$K95)</f>
        <v>1500266951257.0515</v>
      </c>
      <c r="AN95">
        <f>IF(ISBLANK(Calculations!AN95),"",Calculations!AN95)-(SUMIFS(BDEQ!Z:Z,BDEQ!$AG:$AG,About!$B$2,BDEQ!$AH:$AH,$I95)*BDEQ!$C$2*$J95*$K95)</f>
        <v>1519711730651.5542</v>
      </c>
      <c r="AO95">
        <f>IF(ISBLANK(Calculations!AO95),"",Calculations!AO95)-(SUMIFS(BDEQ!AA:AA,BDEQ!$AG:$AG,About!$B$2,BDEQ!$AH:$AH,$I95)*BDEQ!$C$2*$J95*$K95)</f>
        <v>1539795053475.0781</v>
      </c>
      <c r="AP95">
        <f>IF(ISBLANK(Calculations!AP95),"",Calculations!AP95)-(SUMIFS(BDEQ!AB:AB,BDEQ!$AG:$AG,About!$B$2,BDEQ!$AH:$AH,$I95)*BDEQ!$C$2*$J95*$K95)</f>
        <v>1560500300175.448</v>
      </c>
      <c r="AQ95">
        <f>IF(ISBLANK(Calculations!AQ95),"",Calculations!AQ95)-(SUMIFS(BDEQ!AC:AC,BDEQ!$AG:$AG,About!$B$2,BDEQ!$AH:$AH,$I95)*BDEQ!$C$2*$J95*$K95)</f>
        <v>1581925145293.689</v>
      </c>
      <c r="AR95">
        <f>IF(ISBLANK(Calculations!AR95),"",Calculations!AR95)-(SUMIFS(BDEQ!AD:AD,BDEQ!$AG:$AG,About!$B$2,BDEQ!$AH:$AH,$I95)*BDEQ!$C$2*$J95*$K95)</f>
        <v>1603776114849.4299</v>
      </c>
      <c r="AS95">
        <f>IF(ISBLANK(Calculations!AS95),"",Calculations!AS95)-(SUMIFS(BDEQ!AE:AE,BDEQ!$AG:$AG,About!$B$2,BDEQ!$AH:$AH,$I95)*BDEQ!$C$2*$J95*$K95)</f>
        <v>1626127027046.9314</v>
      </c>
      <c r="AT95">
        <f>IF(ISBLANK(Calculations!AT95),"",Calculations!AT95)-(SUMIFS(BDEQ!AF:AF,BDEQ!$AG:$AG,About!$B$2,BDEQ!$AH:$AH,$I95)*BDEQ!$C$2*$J95*$K95)</f>
        <v>1649113628444.1033</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0.28458333056018165</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0.28458333056018165</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0.28458333056018165</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0.28458333056018165</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0.28458333056018165</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0.28458333056018165</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0.28458333056018165</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0.28458333056018165</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0.28458333056018165</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0.22737263516541856</v>
      </c>
      <c r="K108">
        <f>IF(ISBLANK(Calculations!K108),"",Calculations!K108)</f>
        <v>0.28458333056018165</v>
      </c>
      <c r="L108" t="str">
        <f>IF(ISBLANK(Calculations!L108),"",Calculations!L108)</f>
        <v>RESIDENTIAL</v>
      </c>
      <c r="M108" t="str">
        <f>IF(ISBLANK(Calculations!M108),"",Calculations!M108)</f>
        <v>appl</v>
      </c>
      <c r="N108" t="str">
        <f>IF(ISBLANK(Calculations!N108),"",Calculations!N108)</f>
        <v>electricity</v>
      </c>
      <c r="O108">
        <f t="shared" si="1"/>
        <v>6704061410250.6191</v>
      </c>
      <c r="P108">
        <f>IF(ISBLANK(Calculations!P108),"",Calculations!P108)-(SUMIFS(BDEQ!B:B,BDEQ!$AG:$AG,About!$B$2,BDEQ!$AH:$AH,$I108)*BDEQ!$C$2*$J108*$K108)</f>
        <v>6704061410250.6191</v>
      </c>
      <c r="Q108">
        <f>IF(ISBLANK(Calculations!Q108),"",Calculations!Q108)-(SUMIFS(BDEQ!C:C,BDEQ!$AG:$AG,About!$B$2,BDEQ!$AH:$AH,$I108)*BDEQ!$C$2*$J108*$K108)</f>
        <v>6704061410250.6191</v>
      </c>
      <c r="R108">
        <f>IF(ISBLANK(Calculations!R108),"",Calculations!R108)-(SUMIFS(BDEQ!D:D,BDEQ!$AG:$AG,About!$B$2,BDEQ!$AH:$AH,$I108)*BDEQ!$C$2*$J108*$K108)</f>
        <v>6672619427166.9453</v>
      </c>
      <c r="S108">
        <f>IF(ISBLANK(Calculations!S108),"",Calculations!S108)-(SUMIFS(BDEQ!E:E,BDEQ!$AG:$AG,About!$B$2,BDEQ!$AH:$AH,$I108)*BDEQ!$C$2*$J108*$K108)</f>
        <v>6642553129292.7646</v>
      </c>
      <c r="T108">
        <f>IF(ISBLANK(Calculations!T108),"",Calculations!T108)-(SUMIFS(BDEQ!F:F,BDEQ!$AG:$AG,About!$B$2,BDEQ!$AH:$AH,$I108)*BDEQ!$C$2*$J108*$K108)</f>
        <v>6617057581271.4678</v>
      </c>
      <c r="U108">
        <f>IF(ISBLANK(Calculations!U108),"",Calculations!U108)-(SUMIFS(BDEQ!G:G,BDEQ!$AG:$AG,About!$B$2,BDEQ!$AH:$AH,$I108)*BDEQ!$C$2*$J108*$K108)</f>
        <v>6597967098902.21</v>
      </c>
      <c r="V108">
        <f>IF(ISBLANK(Calculations!V108),"",Calculations!V108)-(SUMIFS(BDEQ!H:H,BDEQ!$AG:$AG,About!$B$2,BDEQ!$AH:$AH,$I108)*BDEQ!$C$2*$J108*$K108)</f>
        <v>6585994409782.5205</v>
      </c>
      <c r="W108">
        <f>IF(ISBLANK(Calculations!W108),"",Calculations!W108)-(SUMIFS(BDEQ!I:I,BDEQ!$AG:$AG,About!$B$2,BDEQ!$AH:$AH,$I108)*BDEQ!$C$2*$J108*$K108)</f>
        <v>6580723214833.7822</v>
      </c>
      <c r="X108">
        <f>IF(ISBLANK(Calculations!X108),"",Calculations!X108)-(SUMIFS(BDEQ!J:J,BDEQ!$AG:$AG,About!$B$2,BDEQ!$AH:$AH,$I108)*BDEQ!$C$2*$J108*$K108)</f>
        <v>6582125108414.6221</v>
      </c>
      <c r="Y108">
        <f>IF(ISBLANK(Calculations!Y108),"",Calculations!Y108)-(SUMIFS(BDEQ!K:K,BDEQ!$AG:$AG,About!$B$2,BDEQ!$AH:$AH,$I108)*BDEQ!$C$2*$J108*$K108)</f>
        <v>6588676740453.2061</v>
      </c>
      <c r="Z108">
        <f>IF(ISBLANK(Calculations!Z108),"",Calculations!Z108)-(SUMIFS(BDEQ!L:L,BDEQ!$AG:$AG,About!$B$2,BDEQ!$AH:$AH,$I108)*BDEQ!$C$2*$J108*$K108)</f>
        <v>6601666554754.0957</v>
      </c>
      <c r="AA108">
        <f>IF(ISBLANK(Calculations!AA108),"",Calculations!AA108)-(SUMIFS(BDEQ!M:M,BDEQ!$AG:$AG,About!$B$2,BDEQ!$AH:$AH,$I108)*BDEQ!$C$2*$J108*$K108)</f>
        <v>6621261275219.6436</v>
      </c>
      <c r="AB108">
        <f>IF(ISBLANK(Calculations!AB108),"",Calculations!AB108)-(SUMIFS(BDEQ!N:N,BDEQ!$AG:$AG,About!$B$2,BDEQ!$AH:$AH,$I108)*BDEQ!$C$2*$J108*$K108)</f>
        <v>6646763567541.0723</v>
      </c>
      <c r="AC108">
        <f>IF(ISBLANK(Calculations!AC108),"",Calculations!AC108)-(SUMIFS(BDEQ!O:O,BDEQ!$AG:$AG,About!$B$2,BDEQ!$AH:$AH,$I108)*BDEQ!$C$2*$J108*$K108)</f>
        <v>6676593824610.9434</v>
      </c>
      <c r="AD108">
        <f>IF(ISBLANK(Calculations!AD108),"",Calculations!AD108)-(SUMIFS(BDEQ!P:P,BDEQ!$AG:$AG,About!$B$2,BDEQ!$AH:$AH,$I108)*BDEQ!$C$2*$J108*$K108)</f>
        <v>6711820912573.1641</v>
      </c>
      <c r="AE108">
        <f>IF(ISBLANK(Calculations!AE108),"",Calculations!AE108)-(SUMIFS(BDEQ!Q:Q,BDEQ!$AG:$AG,About!$B$2,BDEQ!$AH:$AH,$I108)*BDEQ!$C$2*$J108*$K108)</f>
        <v>6752559105024.75</v>
      </c>
      <c r="AF108">
        <f>IF(ISBLANK(Calculations!AF108),"",Calculations!AF108)-(SUMIFS(BDEQ!R:R,BDEQ!$AG:$AG,About!$B$2,BDEQ!$AH:$AH,$I108)*BDEQ!$C$2*$J108*$K108)</f>
        <v>6797434690375.9316</v>
      </c>
      <c r="AG108">
        <f>IF(ISBLANK(Calculations!AG108),"",Calculations!AG108)-(SUMIFS(BDEQ!S:S,BDEQ!$AG:$AG,About!$B$2,BDEQ!$AH:$AH,$I108)*BDEQ!$C$2*$J108*$K108)</f>
        <v>6844543764014.1436</v>
      </c>
      <c r="AH108">
        <f>IF(ISBLANK(Calculations!AH108),"",Calculations!AH108)-(SUMIFS(BDEQ!T:T,BDEQ!$AG:$AG,About!$B$2,BDEQ!$AH:$AH,$I108)*BDEQ!$C$2*$J108*$K108)</f>
        <v>6892526161142.1514</v>
      </c>
      <c r="AI108">
        <f>IF(ISBLANK(Calculations!AI108),"",Calculations!AI108)-(SUMIFS(BDEQ!U:U,BDEQ!$AG:$AG,About!$B$2,BDEQ!$AH:$AH,$I108)*BDEQ!$C$2*$J108*$K108)</f>
        <v>6940250471339.8682</v>
      </c>
      <c r="AJ108">
        <f>IF(ISBLANK(Calculations!AJ108),"",Calculations!AJ108)-(SUMIFS(BDEQ!V:V,BDEQ!$AG:$AG,About!$B$2,BDEQ!$AH:$AH,$I108)*BDEQ!$C$2*$J108*$K108)</f>
        <v>6988083141104.6836</v>
      </c>
      <c r="AK108">
        <f>IF(ISBLANK(Calculations!AK108),"",Calculations!AK108)-(SUMIFS(BDEQ!W:W,BDEQ!$AG:$AG,About!$B$2,BDEQ!$AH:$AH,$I108)*BDEQ!$C$2*$J108*$K108)</f>
        <v>7055890980530.5059</v>
      </c>
      <c r="AL108">
        <f>IF(ISBLANK(Calculations!AL108),"",Calculations!AL108)-(SUMIFS(BDEQ!X:X,BDEQ!$AG:$AG,About!$B$2,BDEQ!$AH:$AH,$I108)*BDEQ!$C$2*$J108*$K108)</f>
        <v>7124223900980.0234</v>
      </c>
      <c r="AM108">
        <f>IF(ISBLANK(Calculations!AM108),"",Calculations!AM108)-(SUMIFS(BDEQ!Y:Y,BDEQ!$AG:$AG,About!$B$2,BDEQ!$AH:$AH,$I108)*BDEQ!$C$2*$J108*$K108)</f>
        <v>7193118749553.9395</v>
      </c>
      <c r="AN108">
        <f>IF(ISBLANK(Calculations!AN108),"",Calculations!AN108)-(SUMIFS(BDEQ!Z:Z,BDEQ!$AG:$AG,About!$B$2,BDEQ!$AH:$AH,$I108)*BDEQ!$C$2*$J108*$K108)</f>
        <v>7263157650394.7646</v>
      </c>
      <c r="AO108">
        <f>IF(ISBLANK(Calculations!AO108),"",Calculations!AO108)-(SUMIFS(BDEQ!AA:AA,BDEQ!$AG:$AG,About!$B$2,BDEQ!$AH:$AH,$I108)*BDEQ!$C$2*$J108*$K108)</f>
        <v>7333489823260.4268</v>
      </c>
      <c r="AP108">
        <f>IF(ISBLANK(Calculations!AP108),"",Calculations!AP108)-(SUMIFS(BDEQ!AB:AB,BDEQ!$AG:$AG,About!$B$2,BDEQ!$AH:$AH,$I108)*BDEQ!$C$2*$J108*$K108)</f>
        <v>7404301110160.3428</v>
      </c>
      <c r="AQ108">
        <f>IF(ISBLANK(Calculations!AQ108),"",Calculations!AQ108)-(SUMIFS(BDEQ!AC:AC,BDEQ!$AG:$AG,About!$B$2,BDEQ!$AH:$AH,$I108)*BDEQ!$C$2*$J108*$K108)</f>
        <v>7476563487990.1689</v>
      </c>
      <c r="AR108">
        <f>IF(ISBLANK(Calculations!AR108),"",Calculations!AR108)-(SUMIFS(BDEQ!AD:AD,BDEQ!$AG:$AG,About!$B$2,BDEQ!$AH:$AH,$I108)*BDEQ!$C$2*$J108*$K108)</f>
        <v>7549259618124.375</v>
      </c>
      <c r="AS108">
        <f>IF(ISBLANK(Calculations!AS108),"",Calculations!AS108)-(SUMIFS(BDEQ!AE:AE,BDEQ!$AG:$AG,About!$B$2,BDEQ!$AH:$AH,$I108)*BDEQ!$C$2*$J108*$K108)</f>
        <v>7622988786161.8447</v>
      </c>
      <c r="AT108">
        <f>IF(ISBLANK(Calculations!AT108),"",Calculations!AT108)-(SUMIFS(BDEQ!AF:AF,BDEQ!$AG:$AG,About!$B$2,BDEQ!$AH:$AH,$I108)*BDEQ!$C$2*$J108*$K108)</f>
        <v>7698490778287.377</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0.28458333056018165</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0.54720822001242475</v>
      </c>
      <c r="K110">
        <f>IF(ISBLANK(Calculations!K110),"",Calculations!K110)</f>
        <v>0.28458333056018165</v>
      </c>
      <c r="L110" t="str">
        <f>IF(ISBLANK(Calculations!L110),"",Calculations!L110)</f>
        <v>RESIDENTIAL</v>
      </c>
      <c r="M110" t="str">
        <f>IF(ISBLANK(Calculations!M110),"",Calculations!M110)</f>
        <v>appl</v>
      </c>
      <c r="N110" t="str">
        <f>IF(ISBLANK(Calculations!N110),"",Calculations!N110)</f>
        <v>natural gas</v>
      </c>
      <c r="O110">
        <f t="shared" si="1"/>
        <v>5756735528012.5312</v>
      </c>
      <c r="P110">
        <f>IF(ISBLANK(Calculations!P110),"",Calculations!P110)</f>
        <v>5756735528012.5312</v>
      </c>
      <c r="Q110">
        <f>IF(ISBLANK(Calculations!Q110),"",Calculations!Q110)</f>
        <v>5756735528012.5312</v>
      </c>
      <c r="R110">
        <f>IF(ISBLANK(Calculations!R110),"",Calculations!R110)</f>
        <v>5776137479212.5537</v>
      </c>
      <c r="S110">
        <f>IF(ISBLANK(Calculations!S110),"",Calculations!S110)</f>
        <v>5797315982472.7295</v>
      </c>
      <c r="T110">
        <f>IF(ISBLANK(Calculations!T110),"",Calculations!T110)</f>
        <v>5821613540571.0127</v>
      </c>
      <c r="U110">
        <f>IF(ISBLANK(Calculations!U110),"",Calculations!U110)</f>
        <v>5849888100767.1436</v>
      </c>
      <c r="V110">
        <f>IF(ISBLANK(Calculations!V110),"",Calculations!V110)</f>
        <v>5883086029230.7461</v>
      </c>
      <c r="W110">
        <f>IF(ISBLANK(Calculations!W110),"",Calculations!W110)</f>
        <v>5919615396788.4824</v>
      </c>
      <c r="X110">
        <f>IF(ISBLANK(Calculations!X110),"",Calculations!X110)</f>
        <v>5957570637827.8975</v>
      </c>
      <c r="Y110">
        <f>IF(ISBLANK(Calculations!Y110),"",Calculations!Y110)</f>
        <v>5995051638021.9385</v>
      </c>
      <c r="Z110">
        <f>IF(ISBLANK(Calculations!Z110),"",Calculations!Z110)</f>
        <v>6032808129844.1445</v>
      </c>
      <c r="AA110">
        <f>IF(ISBLANK(Calculations!AA110),"",Calculations!AA110)</f>
        <v>6070758495091.6094</v>
      </c>
      <c r="AB110">
        <f>IF(ISBLANK(Calculations!AB110),"",Calculations!AB110)</f>
        <v>6107597220397.6836</v>
      </c>
      <c r="AC110">
        <f>IF(ISBLANK(Calculations!AC110),"",Calculations!AC110)</f>
        <v>6143257029140.4883</v>
      </c>
      <c r="AD110">
        <f>IF(ISBLANK(Calculations!AD110),"",Calculations!AD110)</f>
        <v>6179838544423.665</v>
      </c>
      <c r="AE110">
        <f>IF(ISBLANK(Calculations!AE110),"",Calculations!AE110)</f>
        <v>6218174403621.9326</v>
      </c>
      <c r="AF110">
        <f>IF(ISBLANK(Calculations!AF110),"",Calculations!AF110)</f>
        <v>6258451844389.8213</v>
      </c>
      <c r="AG110">
        <f>IF(ISBLANK(Calculations!AG110),"",Calculations!AG110)</f>
        <v>6299237954960.4609</v>
      </c>
      <c r="AH110">
        <f>IF(ISBLANK(Calculations!AH110),"",Calculations!AH110)</f>
        <v>6340083811270.6328</v>
      </c>
      <c r="AI110">
        <f>IF(ISBLANK(Calculations!AI110),"",Calculations!AI110)</f>
        <v>6380405857451.0098</v>
      </c>
      <c r="AJ110">
        <f>IF(ISBLANK(Calculations!AJ110),"",Calculations!AJ110)</f>
        <v>6420107472385.4111</v>
      </c>
      <c r="AK110">
        <f>IF(ISBLANK(Calculations!AK110),"",Calculations!AK110)</f>
        <v>6481871451132.5449</v>
      </c>
      <c r="AL110">
        <f>IF(ISBLANK(Calculations!AL110),"",Calculations!AL110)</f>
        <v>6543924717008.8887</v>
      </c>
      <c r="AM110">
        <f>IF(ISBLANK(Calculations!AM110),"",Calculations!AM110)</f>
        <v>6606467205562.623</v>
      </c>
      <c r="AN110">
        <f>IF(ISBLANK(Calculations!AN110),"",Calculations!AN110)</f>
        <v>6669649149799.6025</v>
      </c>
      <c r="AO110">
        <f>IF(ISBLANK(Calculations!AO110),"",Calculations!AO110)</f>
        <v>6733519526939.3643</v>
      </c>
      <c r="AP110">
        <f>IF(ISBLANK(Calculations!AP110),"",Calculations!AP110)</f>
        <v>6798075595280.335</v>
      </c>
      <c r="AQ110">
        <f>IF(ISBLANK(Calculations!AQ110),"",Calculations!AQ110)</f>
        <v>6863382217413.2676</v>
      </c>
      <c r="AR110">
        <f>IF(ISBLANK(Calculations!AR110),"",Calculations!AR110)</f>
        <v>6929364013466.4033</v>
      </c>
      <c r="AS110">
        <f>IF(ISBLANK(Calculations!AS110),"",Calculations!AS110)</f>
        <v>6996116550689.458</v>
      </c>
      <c r="AT110">
        <f>IF(ISBLANK(Calculations!AT110),"",Calculations!AT110)</f>
        <v>7063710477073.3643</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8.1876795674025379E-2</v>
      </c>
      <c r="K111">
        <f>IF(ISBLANK(Calculations!K111),"",Calculations!K111)</f>
        <v>0.28458333056018165</v>
      </c>
      <c r="L111" t="str">
        <f>IF(ISBLANK(Calculations!L111),"",Calculations!L111)</f>
        <v>RESIDENTIAL</v>
      </c>
      <c r="M111" t="str">
        <f>IF(ISBLANK(Calculations!M111),"",Calculations!M111)</f>
        <v>appl</v>
      </c>
      <c r="N111" t="str">
        <f>IF(ISBLANK(Calculations!N111),"",Calculations!N111)</f>
        <v>petroleum diesel</v>
      </c>
      <c r="O111">
        <f t="shared" si="1"/>
        <v>419413881.75317305</v>
      </c>
      <c r="P111">
        <f>IF(ISBLANK(Calculations!P111),"",Calculations!P111)</f>
        <v>419413881.75317305</v>
      </c>
      <c r="Q111">
        <f>IF(ISBLANK(Calculations!Q111),"",Calculations!Q111)</f>
        <v>419413881.75317305</v>
      </c>
      <c r="R111">
        <f>IF(ISBLANK(Calculations!R111),"",Calculations!R111)</f>
        <v>401107999.02786303</v>
      </c>
      <c r="S111">
        <f>IF(ISBLANK(Calculations!S111),"",Calculations!S111)</f>
        <v>380214592.33993018</v>
      </c>
      <c r="T111">
        <f>IF(ISBLANK(Calculations!T111),"",Calculations!T111)</f>
        <v>358514452.52826279</v>
      </c>
      <c r="U111">
        <f>IF(ISBLANK(Calculations!U111),"",Calculations!U111)</f>
        <v>337708123.19210517</v>
      </c>
      <c r="V111">
        <f>IF(ISBLANK(Calculations!V111),"",Calculations!V111)</f>
        <v>319230731.017757</v>
      </c>
      <c r="W111">
        <f>IF(ISBLANK(Calculations!W111),"",Calculations!W111)</f>
        <v>303926702.65530169</v>
      </c>
      <c r="X111">
        <f>IF(ISBLANK(Calculations!X111),"",Calculations!X111)</f>
        <v>292109752.98487967</v>
      </c>
      <c r="Y111">
        <f>IF(ISBLANK(Calculations!Y111),"",Calculations!Y111)</f>
        <v>283634552.73700166</v>
      </c>
      <c r="Z111">
        <f>IF(ISBLANK(Calculations!Z111),"",Calculations!Z111)</f>
        <v>278161960.88150418</v>
      </c>
      <c r="AA111">
        <f>IF(ISBLANK(Calculations!AA111),"",Calculations!AA111)</f>
        <v>275110761.09503818</v>
      </c>
      <c r="AB111">
        <f>IF(ISBLANK(Calculations!AB111),"",Calculations!AB111)</f>
        <v>273774505.49687344</v>
      </c>
      <c r="AC111">
        <f>IF(ISBLANK(Calculations!AC111),"",Calculations!AC111)</f>
        <v>273563049.34348232</v>
      </c>
      <c r="AD111">
        <f>IF(ISBLANK(Calculations!AD111),"",Calculations!AD111)</f>
        <v>274121583.93176663</v>
      </c>
      <c r="AE111">
        <f>IF(ISBLANK(Calculations!AE111),"",Calculations!AE111)</f>
        <v>275167458.23143703</v>
      </c>
      <c r="AF111">
        <f>IF(ISBLANK(Calculations!AF111),"",Calculations!AF111)</f>
        <v>276508029.05386454</v>
      </c>
      <c r="AG111">
        <f>IF(ISBLANK(Calculations!AG111),"",Calculations!AG111)</f>
        <v>277967755.48828077</v>
      </c>
      <c r="AH111">
        <f>IF(ISBLANK(Calculations!AH111),"",Calculations!AH111)</f>
        <v>279474574.76588714</v>
      </c>
      <c r="AI111">
        <f>IF(ISBLANK(Calculations!AI111),"",Calculations!AI111)</f>
        <v>280976997.38616347</v>
      </c>
      <c r="AJ111">
        <f>IF(ISBLANK(Calculations!AJ111),"",Calculations!AJ111)</f>
        <v>282459563.48824286</v>
      </c>
      <c r="AK111">
        <f>IF(ISBLANK(Calculations!AK111),"",Calculations!AK111)</f>
        <v>285102797.20077413</v>
      </c>
      <c r="AL111">
        <f>IF(ISBLANK(Calculations!AL111),"",Calculations!AL111)</f>
        <v>287764513.10614395</v>
      </c>
      <c r="AM111">
        <f>IF(ISBLANK(Calculations!AM111),"",Calculations!AM111)</f>
        <v>290455910.00315613</v>
      </c>
      <c r="AN111">
        <f>IF(ISBLANK(Calculations!AN111),"",Calculations!AN111)</f>
        <v>293185223.57748854</v>
      </c>
      <c r="AO111">
        <f>IF(ISBLANK(Calculations!AO111),"",Calculations!AO111)</f>
        <v>295955362.40837467</v>
      </c>
      <c r="AP111">
        <f>IF(ISBLANK(Calculations!AP111),"",Calculations!AP111)</f>
        <v>298763007.42435682</v>
      </c>
      <c r="AQ111">
        <f>IF(ISBLANK(Calculations!AQ111),"",Calculations!AQ111)</f>
        <v>301609471.71080297</v>
      </c>
      <c r="AR111">
        <f>IF(ISBLANK(Calculations!AR111),"",Calculations!AR111)</f>
        <v>304489601.3913241</v>
      </c>
      <c r="AS111">
        <f>IF(ISBLANK(Calculations!AS111),"",Calculations!AS111)</f>
        <v>307405834.74649262</v>
      </c>
      <c r="AT111">
        <f>IF(ISBLANK(Calculations!AT111),"",Calculations!AT111)</f>
        <v>310361778.92011899</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0.28458333056018165</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0.28458333056018165</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0.28458333056018165</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0.28458333056018165</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0.37270285751095344</v>
      </c>
      <c r="K116">
        <f>IF(ISBLANK(Calculations!K116),"",Calculations!K116)</f>
        <v>0.28458333056018165</v>
      </c>
      <c r="L116" t="str">
        <f>IF(ISBLANK(Calculations!L116),"",Calculations!L116)</f>
        <v>RESIDENTIAL</v>
      </c>
      <c r="M116" t="str">
        <f>IF(ISBLANK(Calculations!M116),"",Calculations!M116)</f>
        <v>appl</v>
      </c>
      <c r="N116" t="str">
        <f>IF(ISBLANK(Calculations!N116),"",Calculations!N116)</f>
        <v>LPG propane or butane</v>
      </c>
      <c r="O116">
        <f t="shared" si="1"/>
        <v>223266868152.00311</v>
      </c>
      <c r="P116">
        <f>IF(ISBLANK(Calculations!P116),"",Calculations!P116)</f>
        <v>223266868152.00311</v>
      </c>
      <c r="Q116">
        <f>IF(ISBLANK(Calculations!Q116),"",Calculations!Q116)</f>
        <v>223266868152.00311</v>
      </c>
      <c r="R116">
        <f>IF(ISBLANK(Calculations!R116),"",Calculations!R116)</f>
        <v>220946428141.86676</v>
      </c>
      <c r="S116">
        <f>IF(ISBLANK(Calculations!S116),"",Calculations!S116)</f>
        <v>219586766594.13361</v>
      </c>
      <c r="T116">
        <f>IF(ISBLANK(Calculations!T116),"",Calculations!T116)</f>
        <v>219013977448.49884</v>
      </c>
      <c r="U116">
        <f>IF(ISBLANK(Calculations!U116),"",Calculations!U116)</f>
        <v>219033745598.66367</v>
      </c>
      <c r="V116">
        <f>IF(ISBLANK(Calculations!V116),"",Calculations!V116)</f>
        <v>219504330319.12747</v>
      </c>
      <c r="W116">
        <f>IF(ISBLANK(Calculations!W116),"",Calculations!W116)</f>
        <v>220251268216.37646</v>
      </c>
      <c r="X116">
        <f>IF(ISBLANK(Calculations!X116),"",Calculations!X116)</f>
        <v>221147439911.92044</v>
      </c>
      <c r="Y116">
        <f>IF(ISBLANK(Calculations!Y116),"",Calculations!Y116)</f>
        <v>222088532990.39874</v>
      </c>
      <c r="Z116">
        <f>IF(ISBLANK(Calculations!Z116),"",Calculations!Z116)</f>
        <v>223091798774.68726</v>
      </c>
      <c r="AA116">
        <f>IF(ISBLANK(Calculations!AA116),"",Calculations!AA116)</f>
        <v>224147361017.14529</v>
      </c>
      <c r="AB116">
        <f>IF(ISBLANK(Calculations!AB116),"",Calculations!AB116)</f>
        <v>225196039057.74142</v>
      </c>
      <c r="AC116">
        <f>IF(ISBLANK(Calculations!AC116),"",Calculations!AC116)</f>
        <v>226213558878.12558</v>
      </c>
      <c r="AD116">
        <f>IF(ISBLANK(Calculations!AD116),"",Calculations!AD116)</f>
        <v>227258571612.99567</v>
      </c>
      <c r="AE116">
        <f>IF(ISBLANK(Calculations!AE116),"",Calculations!AE116)</f>
        <v>228355716234.1355</v>
      </c>
      <c r="AF116">
        <f>IF(ISBLANK(Calculations!AF116),"",Calculations!AF116)</f>
        <v>229518461001.19019</v>
      </c>
      <c r="AG116">
        <f>IF(ISBLANK(Calculations!AG116),"",Calculations!AG116)</f>
        <v>230695490322.93854</v>
      </c>
      <c r="AH116">
        <f>IF(ISBLANK(Calculations!AH116),"",Calculations!AH116)</f>
        <v>231873914283.48535</v>
      </c>
      <c r="AI116">
        <f>IF(ISBLANK(Calculations!AI116),"",Calculations!AI116)</f>
        <v>233034631718.7627</v>
      </c>
      <c r="AJ116">
        <f>IF(ISBLANK(Calculations!AJ116),"",Calculations!AJ116)</f>
        <v>234174937509.22726</v>
      </c>
      <c r="AK116">
        <f>IF(ISBLANK(Calculations!AK116),"",Calculations!AK116)</f>
        <v>236514163198.6405</v>
      </c>
      <c r="AL116">
        <f>IF(ISBLANK(Calculations!AL116),"",Calculations!AL116)</f>
        <v>238857464464.07919</v>
      </c>
      <c r="AM116">
        <f>IF(ISBLANK(Calculations!AM116),"",Calculations!AM116)</f>
        <v>241210561539.61856</v>
      </c>
      <c r="AN116">
        <f>IF(ISBLANK(Calculations!AN116),"",Calculations!AN116)</f>
        <v>243578322403.2648</v>
      </c>
      <c r="AO116">
        <f>IF(ISBLANK(Calculations!AO116),"",Calculations!AO116)</f>
        <v>245963183283.95914</v>
      </c>
      <c r="AP116">
        <f>IF(ISBLANK(Calculations!AP116),"",Calculations!AP116)</f>
        <v>248366313532.99927</v>
      </c>
      <c r="AQ116">
        <f>IF(ISBLANK(Calculations!AQ116),"",Calculations!AQ116)</f>
        <v>250790111480.99225</v>
      </c>
      <c r="AR116">
        <f>IF(ISBLANK(Calculations!AR116),"",Calculations!AR116)</f>
        <v>253233882707.76282</v>
      </c>
      <c r="AS116">
        <f>IF(ISBLANK(Calculations!AS116),"",Calculations!AS116)</f>
        <v>255701040382.64362</v>
      </c>
      <c r="AT116">
        <f>IF(ISBLANK(Calculations!AT116),"",Calculations!AT116)</f>
        <v>258194658406.36502</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0.28458333056018165</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0.46132359447580162</v>
      </c>
      <c r="K121">
        <f>IF(ISBLANK(Calculations!K121),"",Calculations!K121)</f>
        <v>0.28458333056018165</v>
      </c>
      <c r="L121" t="str">
        <f>IF(ISBLANK(Calculations!L121),"",Calculations!L121)</f>
        <v>RESIDENTIAL</v>
      </c>
      <c r="M121" t="str">
        <f>IF(ISBLANK(Calculations!M121),"",Calculations!M121)</f>
        <v>other</v>
      </c>
      <c r="N121" t="str">
        <f>IF(ISBLANK(Calculations!N121),"",Calculations!N121)</f>
        <v>electricity</v>
      </c>
      <c r="O121">
        <f t="shared" si="1"/>
        <v>13602084107937.131</v>
      </c>
      <c r="P121">
        <f>IF(ISBLANK(Calculations!P121),"",Calculations!P121)-(SUMIFS(BDEQ!B:B,BDEQ!$AG:$AG,About!$B$2,BDEQ!$AH:$AH,$I121)*BDEQ!$C$2*$J121*$K121)</f>
        <v>13602084107937.131</v>
      </c>
      <c r="Q121">
        <f>IF(ISBLANK(Calculations!Q121),"",Calculations!Q121)-(SUMIFS(BDEQ!C:C,BDEQ!$AG:$AG,About!$B$2,BDEQ!$AH:$AH,$I121)*BDEQ!$C$2*$J121*$K121)</f>
        <v>13602084107937.131</v>
      </c>
      <c r="R121">
        <f>IF(ISBLANK(Calculations!R121),"",Calculations!R121)-(SUMIFS(BDEQ!D:D,BDEQ!$AG:$AG,About!$B$2,BDEQ!$AH:$AH,$I121)*BDEQ!$C$2*$J121*$K121)</f>
        <v>13808549556769.035</v>
      </c>
      <c r="S121">
        <f>IF(ISBLANK(Calculations!S121),"",Calculations!S121)-(SUMIFS(BDEQ!E:E,BDEQ!$AG:$AG,About!$B$2,BDEQ!$AH:$AH,$I121)*BDEQ!$C$2*$J121*$K121)</f>
        <v>14050194400428.309</v>
      </c>
      <c r="T121">
        <f>IF(ISBLANK(Calculations!T121),"",Calculations!T121)-(SUMIFS(BDEQ!F:F,BDEQ!$AG:$AG,About!$B$2,BDEQ!$AH:$AH,$I121)*BDEQ!$C$2*$J121*$K121)</f>
        <v>14311904599194.467</v>
      </c>
      <c r="U121">
        <f>IF(ISBLANK(Calculations!U121),"",Calculations!U121)-(SUMIFS(BDEQ!G:G,BDEQ!$AG:$AG,About!$B$2,BDEQ!$AH:$AH,$I121)*BDEQ!$C$2*$J121*$K121)</f>
        <v>14576216530089.912</v>
      </c>
      <c r="V121">
        <f>IF(ISBLANK(Calculations!V121),"",Calculations!V121)-(SUMIFS(BDEQ!H:H,BDEQ!$AG:$AG,About!$B$2,BDEQ!$AH:$AH,$I121)*BDEQ!$C$2*$J121*$K121)</f>
        <v>14821320130973.344</v>
      </c>
      <c r="W121">
        <f>IF(ISBLANK(Calculations!W121),"",Calculations!W121)-(SUMIFS(BDEQ!I:I,BDEQ!$AG:$AG,About!$B$2,BDEQ!$AH:$AH,$I121)*BDEQ!$C$2*$J121*$K121)</f>
        <v>15069293592732.998</v>
      </c>
      <c r="X121">
        <f>IF(ISBLANK(Calculations!X121),"",Calculations!X121)-(SUMIFS(BDEQ!J:J,BDEQ!$AG:$AG,About!$B$2,BDEQ!$AH:$AH,$I121)*BDEQ!$C$2*$J121*$K121)</f>
        <v>15333634035985.18</v>
      </c>
      <c r="Y121">
        <f>IF(ISBLANK(Calculations!Y121),"",Calculations!Y121)-(SUMIFS(BDEQ!K:K,BDEQ!$AG:$AG,About!$B$2,BDEQ!$AH:$AH,$I121)*BDEQ!$C$2*$J121*$K121)</f>
        <v>15575361291805.658</v>
      </c>
      <c r="Z121">
        <f>IF(ISBLANK(Calculations!Z121),"",Calculations!Z121)-(SUMIFS(BDEQ!L:L,BDEQ!$AG:$AG,About!$B$2,BDEQ!$AH:$AH,$I121)*BDEQ!$C$2*$J121*$K121)</f>
        <v>15795413579352.518</v>
      </c>
      <c r="AA121">
        <f>IF(ISBLANK(Calculations!AA121),"",Calculations!AA121)-(SUMIFS(BDEQ!M:M,BDEQ!$AG:$AG,About!$B$2,BDEQ!$AH:$AH,$I121)*BDEQ!$C$2*$J121*$K121)</f>
        <v>16006410704282.709</v>
      </c>
      <c r="AB121">
        <f>IF(ISBLANK(Calculations!AB121),"",Calculations!AB121)-(SUMIFS(BDEQ!N:N,BDEQ!$AG:$AG,About!$B$2,BDEQ!$AH:$AH,$I121)*BDEQ!$C$2*$J121*$K121)</f>
        <v>16216961339816.295</v>
      </c>
      <c r="AC121">
        <f>IF(ISBLANK(Calculations!AC121),"",Calculations!AC121)-(SUMIFS(BDEQ!O:O,BDEQ!$AG:$AG,About!$B$2,BDEQ!$AH:$AH,$I121)*BDEQ!$C$2*$J121*$K121)</f>
        <v>16448547992141.045</v>
      </c>
      <c r="AD121">
        <f>IF(ISBLANK(Calculations!AD121),"",Calculations!AD121)-(SUMIFS(BDEQ!P:P,BDEQ!$AG:$AG,About!$B$2,BDEQ!$AH:$AH,$I121)*BDEQ!$C$2*$J121*$K121)</f>
        <v>16723967900728.311</v>
      </c>
      <c r="AE121">
        <f>IF(ISBLANK(Calculations!AE121),"",Calculations!AE121)-(SUMIFS(BDEQ!Q:Q,BDEQ!$AG:$AG,About!$B$2,BDEQ!$AH:$AH,$I121)*BDEQ!$C$2*$J121*$K121)</f>
        <v>17015156097426.959</v>
      </c>
      <c r="AF121">
        <f>IF(ISBLANK(Calculations!AF121),"",Calculations!AF121)-(SUMIFS(BDEQ!R:R,BDEQ!$AG:$AG,About!$B$2,BDEQ!$AH:$AH,$I121)*BDEQ!$C$2*$J121*$K121)</f>
        <v>17294106337693.969</v>
      </c>
      <c r="AG121">
        <f>IF(ISBLANK(Calculations!AG121),"",Calculations!AG121)-(SUMIFS(BDEQ!S:S,BDEQ!$AG:$AG,About!$B$2,BDEQ!$AH:$AH,$I121)*BDEQ!$C$2*$J121*$K121)</f>
        <v>17601287704950.875</v>
      </c>
      <c r="AH121">
        <f>IF(ISBLANK(Calculations!AH121),"",Calculations!AH121)-(SUMIFS(BDEQ!T:T,BDEQ!$AG:$AG,About!$B$2,BDEQ!$AH:$AH,$I121)*BDEQ!$C$2*$J121*$K121)</f>
        <v>17905649288980.496</v>
      </c>
      <c r="AI121">
        <f>IF(ISBLANK(Calculations!AI121),"",Calculations!AI121)-(SUMIFS(BDEQ!U:U,BDEQ!$AG:$AG,About!$B$2,BDEQ!$AH:$AH,$I121)*BDEQ!$C$2*$J121*$K121)</f>
        <v>18174473870838.848</v>
      </c>
      <c r="AJ121">
        <f>IF(ISBLANK(Calculations!AJ121),"",Calculations!AJ121)-(SUMIFS(BDEQ!V:V,BDEQ!$AG:$AG,About!$B$2,BDEQ!$AH:$AH,$I121)*BDEQ!$C$2*$J121*$K121)</f>
        <v>18328970510069.402</v>
      </c>
      <c r="AK121">
        <f>IF(ISBLANK(Calculations!AK121),"",Calculations!AK121)-(SUMIFS(BDEQ!W:W,BDEQ!$AG:$AG,About!$B$2,BDEQ!$AH:$AH,$I121)*BDEQ!$C$2*$J121*$K121)</f>
        <v>18476019757637.16</v>
      </c>
      <c r="AL121">
        <f>IF(ISBLANK(Calculations!AL121),"",Calculations!AL121)-(SUMIFS(BDEQ!X:X,BDEQ!$AG:$AG,About!$B$2,BDEQ!$AH:$AH,$I121)*BDEQ!$C$2*$J121*$K121)</f>
        <v>18753624673284.262</v>
      </c>
      <c r="AM121">
        <f>IF(ISBLANK(Calculations!AM121),"",Calculations!AM121)-(SUMIFS(BDEQ!Y:Y,BDEQ!$AG:$AG,About!$B$2,BDEQ!$AH:$AH,$I121)*BDEQ!$C$2*$J121*$K121)</f>
        <v>19027468798743.414</v>
      </c>
      <c r="AN121">
        <f>IF(ISBLANK(Calculations!AN121),"",Calculations!AN121)-(SUMIFS(BDEQ!Z:Z,BDEQ!$AG:$AG,About!$B$2,BDEQ!$AH:$AH,$I121)*BDEQ!$C$2*$J121*$K121)</f>
        <v>19242708051281.867</v>
      </c>
      <c r="AO121">
        <f>IF(ISBLANK(Calculations!AO121),"",Calculations!AO121)-(SUMIFS(BDEQ!AA:AA,BDEQ!$AG:$AG,About!$B$2,BDEQ!$AH:$AH,$I121)*BDEQ!$C$2*$J121*$K121)</f>
        <v>19398834150246.492</v>
      </c>
      <c r="AP121">
        <f>IF(ISBLANK(Calculations!AP121),"",Calculations!AP121)-(SUMIFS(BDEQ!AB:AB,BDEQ!$AG:$AG,About!$B$2,BDEQ!$AH:$AH,$I121)*BDEQ!$C$2*$J121*$K121)</f>
        <v>19525915719461.527</v>
      </c>
      <c r="AQ121">
        <f>IF(ISBLANK(Calculations!AQ121),"",Calculations!AQ121)-(SUMIFS(BDEQ!AC:AC,BDEQ!$AG:$AG,About!$B$2,BDEQ!$AH:$AH,$I121)*BDEQ!$C$2*$J121*$K121)</f>
        <v>19598588797017.195</v>
      </c>
      <c r="AR121">
        <f>IF(ISBLANK(Calculations!AR121),"",Calculations!AR121)-(SUMIFS(BDEQ!AD:AD,BDEQ!$AG:$AG,About!$B$2,BDEQ!$AH:$AH,$I121)*BDEQ!$C$2*$J121*$K121)</f>
        <v>19635985255115.691</v>
      </c>
      <c r="AS121">
        <f>IF(ISBLANK(Calculations!AS121),"",Calculations!AS121)-(SUMIFS(BDEQ!AE:AE,BDEQ!$AG:$AG,About!$B$2,BDEQ!$AH:$AH,$I121)*BDEQ!$C$2*$J121*$K121)</f>
        <v>19667307118528.738</v>
      </c>
      <c r="AT121">
        <f>IF(ISBLANK(Calculations!AT121),"",Calculations!AT121)-(SUMIFS(BDEQ!AF:AF,BDEQ!$AG:$AG,About!$B$2,BDEQ!$AH:$AH,$I121)*BDEQ!$C$2*$J121*$K121)</f>
        <v>19684485498625.133</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0.28458333056018165</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0.28458333056018165</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0.28458333056018165</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0.28458333056018165</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0.28458333056018165</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0.28458333056018165</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0.28458333056018165</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0.28458333056018165</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0.28458333056018165</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1.2958615677120953E-2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993044636569.13281</v>
      </c>
      <c r="P134">
        <f>IF(ISBLANK(Calculations!P134),"",Calculations!P134)</f>
        <v>993044636569.13281</v>
      </c>
      <c r="Q134">
        <f>IF(ISBLANK(Calculations!Q134),"",Calculations!Q134)</f>
        <v>993044636569.13281</v>
      </c>
      <c r="R134">
        <f>IF(ISBLANK(Calculations!R134),"",Calculations!R134)</f>
        <v>1001812834678.3171</v>
      </c>
      <c r="S134">
        <f>IF(ISBLANK(Calculations!S134),"",Calculations!S134)</f>
        <v>1009964303997.4153</v>
      </c>
      <c r="T134">
        <f>IF(ISBLANK(Calculations!T134),"",Calculations!T134)</f>
        <v>1017616409421.4956</v>
      </c>
      <c r="U134">
        <f>IF(ISBLANK(Calculations!U134),"",Calculations!U134)</f>
        <v>1024962719562.5211</v>
      </c>
      <c r="V134">
        <f>IF(ISBLANK(Calculations!V134),"",Calculations!V134)</f>
        <v>1031953410429.5316</v>
      </c>
      <c r="W134">
        <f>IF(ISBLANK(Calculations!W134),"",Calculations!W134)</f>
        <v>1038908096211.3588</v>
      </c>
      <c r="X134">
        <f>IF(ISBLANK(Calculations!X134),"",Calculations!X134)</f>
        <v>1045516202759.0295</v>
      </c>
      <c r="Y134">
        <f>IF(ISBLANK(Calculations!Y134),"",Calculations!Y134)</f>
        <v>1051907921202.0985</v>
      </c>
      <c r="Z134">
        <f>IF(ISBLANK(Calculations!Z134),"",Calculations!Z134)</f>
        <v>1057605724806.2982</v>
      </c>
      <c r="AA134">
        <f>IF(ISBLANK(Calculations!AA134),"",Calculations!AA134)</f>
        <v>1062809790452.3588</v>
      </c>
      <c r="AB134">
        <f>IF(ISBLANK(Calculations!AB134),"",Calculations!AB134)</f>
        <v>1067290405243.3256</v>
      </c>
      <c r="AC134">
        <f>IF(ISBLANK(Calculations!AC134),"",Calculations!AC134)</f>
        <v>1070915831015.3573</v>
      </c>
      <c r="AD134">
        <f>IF(ISBLANK(Calculations!AD134),"",Calculations!AD134)</f>
        <v>1073790633376.5005</v>
      </c>
      <c r="AE134">
        <f>IF(ISBLANK(Calculations!AE134),"",Calculations!AE134)</f>
        <v>1075791161942.9479</v>
      </c>
      <c r="AF134">
        <f>IF(ISBLANK(Calculations!AF134),"",Calculations!AF134)</f>
        <v>1077206816157.0573</v>
      </c>
      <c r="AG134">
        <f>IF(ISBLANK(Calculations!AG134),"",Calculations!AG134)</f>
        <v>1077887898583.5842</v>
      </c>
      <c r="AH134">
        <f>IF(ISBLANK(Calculations!AH134),"",Calculations!AH134)</f>
        <v>1078342353551.3776</v>
      </c>
      <c r="AI134">
        <f>IF(ISBLANK(Calculations!AI134),"",Calculations!AI134)</f>
        <v>1078461638538.1876</v>
      </c>
      <c r="AJ134">
        <f>IF(ISBLANK(Calculations!AJ134),"",Calculations!AJ134)</f>
        <v>1078381713340.1476</v>
      </c>
      <c r="AK134">
        <f>IF(ISBLANK(Calculations!AK134),"",Calculations!AK134)</f>
        <v>1078043682563.9315</v>
      </c>
      <c r="AL134">
        <f>IF(ISBLANK(Calculations!AL134),"",Calculations!AL134)</f>
        <v>1077797539778.5485</v>
      </c>
      <c r="AM134">
        <f>IF(ISBLANK(Calculations!AM134),"",Calculations!AM134)</f>
        <v>1077389811881.8016</v>
      </c>
      <c r="AN134">
        <f>IF(ISBLANK(Calculations!AN134),"",Calculations!AN134)</f>
        <v>1077056914191.8112</v>
      </c>
      <c r="AO134">
        <f>IF(ISBLANK(Calculations!AO134),"",Calculations!AO134)</f>
        <v>1076681047489.0657</v>
      </c>
      <c r="AP134">
        <f>IF(ISBLANK(Calculations!AP134),"",Calculations!AP134)</f>
        <v>1076162990184.6415</v>
      </c>
      <c r="AQ134">
        <f>IF(ISBLANK(Calculations!AQ134),"",Calculations!AQ134)</f>
        <v>1075810858337.3306</v>
      </c>
      <c r="AR134">
        <f>IF(ISBLANK(Calculations!AR134),"",Calculations!AR134)</f>
        <v>1075216275484.6345</v>
      </c>
      <c r="AS134">
        <f>IF(ISBLANK(Calculations!AS134),"",Calculations!AS134)</f>
        <v>1074403263692.2672</v>
      </c>
      <c r="AT134">
        <f>IF(ISBLANK(Calculations!AT134),"",Calculations!AT134)</f>
        <v>1073648635504.7979</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0.30102265790239063</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9987028721227.6133</v>
      </c>
      <c r="P136">
        <f>IF(ISBLANK(Calculations!P136),"",Calculations!P136)</f>
        <v>9987028721227.6133</v>
      </c>
      <c r="Q136">
        <f>IF(ISBLANK(Calculations!Q136),"",Calculations!Q136)</f>
        <v>9987028721227.6133</v>
      </c>
      <c r="R136">
        <f>IF(ISBLANK(Calculations!R136),"",Calculations!R136)</f>
        <v>9944763376475.8184</v>
      </c>
      <c r="S136" s="99">
        <f>IF(ISBLANK(Calculations!S136),"",Calculations!S136 + ('IRA Buildings Changes'!$F$38/($AB$133-$R$133)*(S133-$R$133)))</f>
        <v>9880446399273.959</v>
      </c>
      <c r="T136" s="99">
        <f>IF(ISBLANK(Calculations!T136),"",Calculations!T136 + ('IRA Buildings Changes'!$F$38/($AB$133-$R$133)*(T133-$R$133)))</f>
        <v>9813553061082.9082</v>
      </c>
      <c r="U136" s="99">
        <f>IF(ISBLANK(Calculations!U136),"",Calculations!U136 + ('IRA Buildings Changes'!$F$38/($AB$133-$R$133)*(U133-$R$133)))</f>
        <v>9746505048512.502</v>
      </c>
      <c r="V136" s="99">
        <f>IF(ISBLANK(Calculations!V136),"",Calculations!V136 + ('IRA Buildings Changes'!$F$38/($AB$133-$R$133)*(V133-$R$133)))</f>
        <v>9680036595873.875</v>
      </c>
      <c r="W136" s="99">
        <f>IF(ISBLANK(Calculations!W136),"",Calculations!W136 + ('IRA Buildings Changes'!$F$38/($AB$133-$R$133)*(W133-$R$133)))</f>
        <v>9618355086140.9609</v>
      </c>
      <c r="X136" s="99">
        <f>IF(ISBLANK(Calculations!X136),"",Calculations!X136 + ('IRA Buildings Changes'!$F$38/($AB$133-$R$133)*(X133-$R$133)))</f>
        <v>9560416204941.875</v>
      </c>
      <c r="Y136" s="99">
        <f>IF(ISBLANK(Calculations!Y136),"",Calculations!Y136 + ('IRA Buildings Changes'!$F$38/($AB$133-$R$133)*(Y133-$R$133)))</f>
        <v>9509268967396.0547</v>
      </c>
      <c r="Z136" s="99">
        <f>IF(ISBLANK(Calculations!Z136),"",Calculations!Z136 + ('IRA Buildings Changes'!$F$38/($AB$133-$R$133)*(Z133-$R$133)))</f>
        <v>9462442076042.8887</v>
      </c>
      <c r="AA136" s="99">
        <f>IF(ISBLANK(Calculations!AA136),"",Calculations!AA136 + ('IRA Buildings Changes'!$F$38/($AB$133-$R$133)*(AA133-$R$133)))</f>
        <v>9422846355379.4199</v>
      </c>
      <c r="AB136" s="98">
        <f>IF(ISBLANK(Calculations!AB136),"",Calculations!AB136 + 'IRA Buildings Changes'!F38)</f>
        <v>9389517218133.6191</v>
      </c>
      <c r="AC136" s="99">
        <f>IF(ISBLANK(Calculations!AC136),"",Calculations!AC136 + 'IRA Buildings Changes'!$F$38)</f>
        <v>9379508503643.5996</v>
      </c>
      <c r="AD136" s="99">
        <f>IF(ISBLANK(Calculations!AD136),"",Calculations!AD136 + 'IRA Buildings Changes'!$F$38)</f>
        <v>9375344829638.3145</v>
      </c>
      <c r="AE136" s="99">
        <f>IF(ISBLANK(Calculations!AE136),"",Calculations!AE136 + 'IRA Buildings Changes'!$F$38)</f>
        <v>9374517528056.748</v>
      </c>
      <c r="AF136" s="99">
        <f>IF(ISBLANK(Calculations!AF136),"",Calculations!AF136 + 'IRA Buildings Changes'!$F$38)</f>
        <v>9377738371515.5664</v>
      </c>
      <c r="AG136" s="99">
        <f>IF(ISBLANK(Calculations!AG136),"",Calculations!AG136 + 'IRA Buildings Changes'!$F$38)</f>
        <v>9381463454237.6523</v>
      </c>
      <c r="AH136" s="99">
        <f>IF(ISBLANK(Calculations!AH136),"",Calculations!AH136 + 'IRA Buildings Changes'!$F$38)</f>
        <v>9388346887887.6777</v>
      </c>
      <c r="AI136" s="99">
        <f>IF(ISBLANK(Calculations!AI136),"",Calculations!AI136 + 'IRA Buildings Changes'!$F$38)</f>
        <v>9395707541614.6777</v>
      </c>
      <c r="AJ136" s="99">
        <f>IF(ISBLANK(Calculations!AJ136),"",Calculations!AJ136 + 'IRA Buildings Changes'!$F$38)</f>
        <v>9403511225245.0234</v>
      </c>
      <c r="AK136" s="99">
        <f>IF(ISBLANK(Calculations!AK136),"",Calculations!AK136 + 'IRA Buildings Changes'!$F$38)</f>
        <v>9410037808413.3223</v>
      </c>
      <c r="AL136" s="99">
        <f>IF(ISBLANK(Calculations!AL136),"",Calculations!AL136 + 'IRA Buildings Changes'!$F$38)</f>
        <v>9417806172191.8184</v>
      </c>
      <c r="AM136" s="99">
        <f>IF(ISBLANK(Calculations!AM136),"",Calculations!AM136 + 'IRA Buildings Changes'!$F$38)</f>
        <v>9424054819614.0859</v>
      </c>
      <c r="AN136" s="99">
        <f>IF(ISBLANK(Calculations!AN136),"",Calculations!AN136 + 'IRA Buildings Changes'!$F$38)</f>
        <v>9430636475672.625</v>
      </c>
      <c r="AO136" s="99">
        <f>IF(ISBLANK(Calculations!AO136),"",Calculations!AO136 + 'IRA Buildings Changes'!$F$38)</f>
        <v>9436453004161.3555</v>
      </c>
      <c r="AP136" s="99">
        <f>IF(ISBLANK(Calculations!AP136),"",Calculations!AP136 + 'IRA Buildings Changes'!$F$38)</f>
        <v>9440602084783.4434</v>
      </c>
      <c r="AQ136" s="99">
        <f>IF(ISBLANK(Calculations!AQ136),"",Calculations!AQ136 + 'IRA Buildings Changes'!$F$38)</f>
        <v>9446048268814.8086</v>
      </c>
      <c r="AR136" s="99">
        <f>IF(ISBLANK(Calculations!AR136),"",Calculations!AR136 + 'IRA Buildings Changes'!$F$38)</f>
        <v>9449179332746.3242</v>
      </c>
      <c r="AS136" s="99">
        <f>IF(ISBLANK(Calculations!AS136),"",Calculations!AS136 + 'IRA Buildings Changes'!$F$38)</f>
        <v>9450333103482.2148</v>
      </c>
      <c r="AT136" s="99">
        <f>IF(ISBLANK(Calculations!AT136),"",Calculations!AT136 + 'IRA Buildings Changes'!$F$38)</f>
        <v>9452123137963.5449</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0</v>
      </c>
      <c r="P137">
        <f>IF(ISBLANK(Calculations!P137),"",Calculations!P137)</f>
        <v>0</v>
      </c>
      <c r="Q137">
        <f>IF(ISBLANK(Calculations!Q137),"",Calculations!Q137)</f>
        <v>0</v>
      </c>
      <c r="R137">
        <f>IF(ISBLANK(Calculations!R137),"",Calculations!R137)</f>
        <v>0</v>
      </c>
      <c r="S137">
        <f>IF(ISBLANK(Calculations!S137),"",Calculations!S137)</f>
        <v>0</v>
      </c>
      <c r="T137">
        <f>IF(ISBLANK(Calculations!T137),"",Calculations!T137)</f>
        <v>0</v>
      </c>
      <c r="U137">
        <f>IF(ISBLANK(Calculations!U137),"",Calculations!U137)</f>
        <v>0</v>
      </c>
      <c r="V137">
        <f>IF(ISBLANK(Calculations!V137),"",Calculations!V137)</f>
        <v>0</v>
      </c>
      <c r="W137">
        <f>IF(ISBLANK(Calculations!W137),"",Calculations!W137)</f>
        <v>0</v>
      </c>
      <c r="X137">
        <f>IF(ISBLANK(Calculations!X137),"",Calculations!X137)</f>
        <v>0</v>
      </c>
      <c r="Y137">
        <f>IF(ISBLANK(Calculations!Y137),"",Calculations!Y137)</f>
        <v>0</v>
      </c>
      <c r="Z137">
        <f>IF(ISBLANK(Calculations!Z137),"",Calculations!Z137)</f>
        <v>0</v>
      </c>
      <c r="AA137">
        <f>IF(ISBLANK(Calculations!AA137),"",Calculations!AA137)</f>
        <v>0</v>
      </c>
      <c r="AB137">
        <f>IF(ISBLANK(Calculations!AB137),"",Calculations!AB137)</f>
        <v>0</v>
      </c>
      <c r="AC137">
        <f>IF(ISBLANK(Calculations!AC137),"",Calculations!AC137)</f>
        <v>0</v>
      </c>
      <c r="AD137">
        <f>IF(ISBLANK(Calculations!AD137),"",Calculations!AD137)</f>
        <v>0</v>
      </c>
      <c r="AE137">
        <f>IF(ISBLANK(Calculations!AE137),"",Calculations!AE137)</f>
        <v>0</v>
      </c>
      <c r="AF137">
        <f>IF(ISBLANK(Calculations!AF137),"",Calculations!AF137)</f>
        <v>0</v>
      </c>
      <c r="AG137">
        <f>IF(ISBLANK(Calculations!AG137),"",Calculations!AG137)</f>
        <v>0</v>
      </c>
      <c r="AH137">
        <f>IF(ISBLANK(Calculations!AH137),"",Calculations!AH137)</f>
        <v>0</v>
      </c>
      <c r="AI137">
        <f>IF(ISBLANK(Calculations!AI137),"",Calculations!AI137)</f>
        <v>0</v>
      </c>
      <c r="AJ137">
        <f>IF(ISBLANK(Calculations!AJ137),"",Calculations!AJ137)</f>
        <v>0</v>
      </c>
      <c r="AK137">
        <f>IF(ISBLANK(Calculations!AK137),"",Calculations!AK137)</f>
        <v>0</v>
      </c>
      <c r="AL137">
        <f>IF(ISBLANK(Calculations!AL137),"",Calculations!AL137)</f>
        <v>0</v>
      </c>
      <c r="AM137">
        <f>IF(ISBLANK(Calculations!AM137),"",Calculations!AM137)</f>
        <v>0</v>
      </c>
      <c r="AN137">
        <f>IF(ISBLANK(Calculations!AN137),"",Calculations!AN137)</f>
        <v>0</v>
      </c>
      <c r="AO137">
        <f>IF(ISBLANK(Calculations!AO137),"",Calculations!AO137)</f>
        <v>0</v>
      </c>
      <c r="AP137">
        <f>IF(ISBLANK(Calculations!AP137),"",Calculations!AP137)</f>
        <v>0</v>
      </c>
      <c r="AQ137">
        <f>IF(ISBLANK(Calculations!AQ137),"",Calculations!AQ137)</f>
        <v>0</v>
      </c>
      <c r="AR137">
        <f>IF(ISBLANK(Calculations!AR137),"",Calculations!AR137)</f>
        <v>0</v>
      </c>
      <c r="AS137">
        <f>IF(ISBLANK(Calculations!AS137),"",Calculations!AS137)</f>
        <v>0</v>
      </c>
      <c r="AT137">
        <f>IF(ISBLANK(Calculations!AT137),"",Calculations!AT137)</f>
        <v>0</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89000000000</v>
      </c>
      <c r="P139">
        <f>IF(ISBLANK(Calculations!P139),"",Calculations!P139)</f>
        <v>89000000000</v>
      </c>
      <c r="Q139">
        <f>IF(ISBLANK(Calculations!Q139),"",Calculations!Q139)</f>
        <v>89000000000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5000000000</v>
      </c>
      <c r="P140">
        <f>IF(ISBLANK(Calculations!P140),"",Calculations!P140)</f>
        <v>5000000000</v>
      </c>
      <c r="Q140">
        <f>IF(ISBLANK(Calculations!Q140),"",Calculations!Q140)</f>
        <v>5000000000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0</v>
      </c>
      <c r="P141">
        <f>IF(ISBLANK(Calculations!P141),"",Calculations!P141)</f>
        <v>0</v>
      </c>
      <c r="Q141">
        <f>IF(ISBLANK(Calculations!Q141),"",Calculations!Q141)</f>
        <v>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1407000000000</v>
      </c>
      <c r="P142">
        <f>IF(ISBLANK(Calculations!P142),"",Calculations!P142)</f>
        <v>1407000000000</v>
      </c>
      <c r="Q142">
        <f>IF(ISBLANK(Calculations!Q142),"",Calculations!Q142)</f>
        <v>1407000000000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0.28862842453163545</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22118173428708.289</v>
      </c>
      <c r="P147">
        <f>IF(ISBLANK(Calculations!P147),"",Calculations!P147)</f>
        <v>22118173428708.289</v>
      </c>
      <c r="Q147">
        <f>IF(ISBLANK(Calculations!Q147),"",Calculations!Q147)</f>
        <v>22118173428708.289</v>
      </c>
      <c r="R147">
        <f>IF(ISBLANK(Calculations!R147),"",Calculations!R147)</f>
        <v>22084998077445.605</v>
      </c>
      <c r="S147" s="99">
        <f>IF(ISBLANK(Calculations!S147),"",Calculations!S147+('IRA Buildings Changes'!$E$38/($AB$146-$R$146)*(S146-$R$146)))</f>
        <v>21967990334369.957</v>
      </c>
      <c r="T147" s="99">
        <f>IF(ISBLANK(Calculations!T147),"",Calculations!T147+('IRA Buildings Changes'!$E$38/($AB$146-$R$146)*(T146-$R$146)))</f>
        <v>21830085221064.531</v>
      </c>
      <c r="U147" s="99">
        <f>IF(ISBLANK(Calculations!U147),"",Calculations!U147+('IRA Buildings Changes'!$E$38/($AB$146-$R$146)*(U146-$R$146)))</f>
        <v>21676695691622.617</v>
      </c>
      <c r="V147" s="99">
        <f>IF(ISBLANK(Calculations!V147),"",Calculations!V147+('IRA Buildings Changes'!$E$38/($AB$146-$R$146)*(V146-$R$146)))</f>
        <v>21509325565885.965</v>
      </c>
      <c r="W147" s="99">
        <f>IF(ISBLANK(Calculations!W147),"",Calculations!W147+('IRA Buildings Changes'!$E$38/($AB$146-$R$146)*(W146-$R$146)))</f>
        <v>21331135003948.055</v>
      </c>
      <c r="X147" s="99">
        <f>IF(ISBLANK(Calculations!X147),"",Calculations!X147+('IRA Buildings Changes'!$E$38/($AB$146-$R$146)*(X146-$R$146)))</f>
        <v>21146764073407.906</v>
      </c>
      <c r="Y147" s="99">
        <f>IF(ISBLANK(Calculations!Y147),"",Calculations!Y147+('IRA Buildings Changes'!$E$38/($AB$146-$R$146)*(Y146-$R$146)))</f>
        <v>20956486115528.715</v>
      </c>
      <c r="Z147" s="99">
        <f>IF(ISBLANK(Calculations!Z147),"",Calculations!Z147+('IRA Buildings Changes'!$E$38/($AB$146-$R$146)*(Z146-$R$146)))</f>
        <v>20763844351546.562</v>
      </c>
      <c r="AA147" s="99">
        <f>IF(ISBLANK(Calculations!AA147),"",Calculations!AA147+('IRA Buildings Changes'!$E$38/($AB$146-$R$146)*(AA146-$R$146)))</f>
        <v>20580986441503.531</v>
      </c>
      <c r="AB147" s="98">
        <f>IF(ISBLANK(Calculations!AB147),"",Calculations!AB147 + 'IRA Buildings Changes'!E38)</f>
        <v>20408690143093.781</v>
      </c>
      <c r="AC147" s="99">
        <f>IF(ISBLANK(Calculations!AC147),"",Calculations!AC147  + 'IRA Buildings Changes'!$E$38)</f>
        <v>20318403445866.207</v>
      </c>
      <c r="AD147" s="99">
        <f>IF(ISBLANK(Calculations!AD147),"",Calculations!AD147  + 'IRA Buildings Changes'!$E$38)</f>
        <v>20239622446425.797</v>
      </c>
      <c r="AE147" s="99">
        <f>IF(ISBLANK(Calculations!AE147),"",Calculations!AE147  + 'IRA Buildings Changes'!$E$38)</f>
        <v>20174213572438.535</v>
      </c>
      <c r="AF147" s="99">
        <f>IF(ISBLANK(Calculations!AF147),"",Calculations!AF147  + 'IRA Buildings Changes'!$E$38)</f>
        <v>20119360851441.547</v>
      </c>
      <c r="AG147" s="99">
        <f>IF(ISBLANK(Calculations!AG147),"",Calculations!AG147  + 'IRA Buildings Changes'!$E$38)</f>
        <v>20076569401377.027</v>
      </c>
      <c r="AH147" s="99">
        <f>IF(ISBLANK(Calculations!AH147),"",Calculations!AH147  + 'IRA Buildings Changes'!$E$38)</f>
        <v>20047395743211.902</v>
      </c>
      <c r="AI147" s="99">
        <f>IF(ISBLANK(Calculations!AI147),"",Calculations!AI147  + 'IRA Buildings Changes'!$E$38)</f>
        <v>20032173096470.742</v>
      </c>
      <c r="AJ147" s="99">
        <f>IF(ISBLANK(Calculations!AJ147),"",Calculations!AJ147  + 'IRA Buildings Changes'!$E$38)</f>
        <v>20031582467635.352</v>
      </c>
      <c r="AK147" s="99">
        <f>IF(ISBLANK(Calculations!AK147),"",Calculations!AK147  + 'IRA Buildings Changes'!$E$38)</f>
        <v>20039883321302.98</v>
      </c>
      <c r="AL147" s="99">
        <f>IF(ISBLANK(Calculations!AL147),"",Calculations!AL147  + 'IRA Buildings Changes'!$E$38)</f>
        <v>20063157360208.984</v>
      </c>
      <c r="AM147" s="99">
        <f>IF(ISBLANK(Calculations!AM147),"",Calculations!AM147  + 'IRA Buildings Changes'!$E$38)</f>
        <v>20094494765820.379</v>
      </c>
      <c r="AN147" s="99">
        <f>IF(ISBLANK(Calculations!AN147),"",Calculations!AN147  + 'IRA Buildings Changes'!$E$38)</f>
        <v>20141151553511.383</v>
      </c>
      <c r="AO147" s="99">
        <f>IF(ISBLANK(Calculations!AO147),"",Calculations!AO147  + 'IRA Buildings Changes'!$E$38)</f>
        <v>20199909781987.883</v>
      </c>
      <c r="AP147" s="99">
        <f>IF(ISBLANK(Calculations!AP147),"",Calculations!AP147  + 'IRA Buildings Changes'!$E$38)</f>
        <v>20269348518468.066</v>
      </c>
      <c r="AQ147" s="99">
        <f>IF(ISBLANK(Calculations!AQ147),"",Calculations!AQ147  + 'IRA Buildings Changes'!$E$38)</f>
        <v>20347799119432.289</v>
      </c>
      <c r="AR147" s="99">
        <f>IF(ISBLANK(Calculations!AR147),"",Calculations!AR147  + 'IRA Buildings Changes'!$E$38)</f>
        <v>20434969588412.195</v>
      </c>
      <c r="AS147" s="99">
        <f>IF(ISBLANK(Calculations!AS147),"",Calculations!AS147  + 'IRA Buildings Changes'!$E$38)</f>
        <v>20532897949986.391</v>
      </c>
      <c r="AT147" s="99">
        <f>IF(ISBLANK(Calculations!AT147),"",Calculations!AT147  + 'IRA Buildings Changes'!$E$38)</f>
        <v>20639760296451.141</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2.1567472374013213E-2</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715544030952.63635</v>
      </c>
      <c r="P149">
        <f>IF(ISBLANK(Calculations!P149),"",Calculations!P149)</f>
        <v>715544030952.63635</v>
      </c>
      <c r="Q149">
        <f>IF(ISBLANK(Calculations!Q149),"",Calculations!Q149)</f>
        <v>715544030952.63635</v>
      </c>
      <c r="R149">
        <f>IF(ISBLANK(Calculations!R149),"",Calculations!R149)</f>
        <v>722352664913.14343</v>
      </c>
      <c r="S149">
        <f>IF(ISBLANK(Calculations!S149),"",Calculations!S149)</f>
        <v>728981879750.99561</v>
      </c>
      <c r="T149">
        <f>IF(ISBLANK(Calculations!T149),"",Calculations!T149)</f>
        <v>735308135453.57214</v>
      </c>
      <c r="U149">
        <f>IF(ISBLANK(Calculations!U149),"",Calculations!U149)</f>
        <v>741230150557.53247</v>
      </c>
      <c r="V149">
        <f>IF(ISBLANK(Calculations!V149),"",Calculations!V149)</f>
        <v>746565471595.70593</v>
      </c>
      <c r="W149">
        <f>IF(ISBLANK(Calculations!W149),"",Calculations!W149)</f>
        <v>751029043903.48364</v>
      </c>
      <c r="X149">
        <f>IF(ISBLANK(Calculations!X149),"",Calculations!X149)</f>
        <v>754257257381.33984</v>
      </c>
      <c r="Y149">
        <f>IF(ISBLANK(Calculations!Y149),"",Calculations!Y149)</f>
        <v>755964593106.74841</v>
      </c>
      <c r="Z149">
        <f>IF(ISBLANK(Calculations!Z149),"",Calculations!Z149)</f>
        <v>755798189289.98596</v>
      </c>
      <c r="AA149">
        <f>IF(ISBLANK(Calculations!AA149),"",Calculations!AA149)</f>
        <v>753501327983.27539</v>
      </c>
      <c r="AB149">
        <f>IF(ISBLANK(Calculations!AB149),"",Calculations!AB149)</f>
        <v>748887310429.71179</v>
      </c>
      <c r="AC149">
        <f>IF(ISBLANK(Calculations!AC149),"",Calculations!AC149)</f>
        <v>741898938457.26099</v>
      </c>
      <c r="AD149">
        <f>IF(ISBLANK(Calculations!AD149),"",Calculations!AD149)</f>
        <v>732551662015.90149</v>
      </c>
      <c r="AE149">
        <f>IF(ISBLANK(Calculations!AE149),"",Calculations!AE149)</f>
        <v>721003545994.93726</v>
      </c>
      <c r="AF149">
        <f>IF(ISBLANK(Calculations!AF149),"",Calculations!AF149)</f>
        <v>707490645269.02039</v>
      </c>
      <c r="AG149">
        <f>IF(ISBLANK(Calculations!AG149),"",Calculations!AG149)</f>
        <v>692371795891.9917</v>
      </c>
      <c r="AH149">
        <f>IF(ISBLANK(Calculations!AH149),"",Calculations!AH149)</f>
        <v>676083672541.8606</v>
      </c>
      <c r="AI149">
        <f>IF(ISBLANK(Calculations!AI149),"",Calculations!AI149)</f>
        <v>659105757271.7041</v>
      </c>
      <c r="AJ149">
        <f>IF(ISBLANK(Calculations!AJ149),"",Calculations!AJ149)</f>
        <v>641935448037.7843</v>
      </c>
      <c r="AK149">
        <f>IF(ISBLANK(Calculations!AK149),"",Calculations!AK149)</f>
        <v>625060577804.89722</v>
      </c>
      <c r="AL149">
        <f>IF(ISBLANK(Calculations!AL149),"",Calculations!AL149)</f>
        <v>608967225181.90051</v>
      </c>
      <c r="AM149">
        <f>IF(ISBLANK(Calculations!AM149),"",Calculations!AM149)</f>
        <v>594015866096.00806</v>
      </c>
      <c r="AN149">
        <f>IF(ISBLANK(Calculations!AN149),"",Calculations!AN149)</f>
        <v>580507984062.99829</v>
      </c>
      <c r="AO149">
        <f>IF(ISBLANK(Calculations!AO149),"",Calculations!AO149)</f>
        <v>568586488681.50317</v>
      </c>
      <c r="AP149">
        <f>IF(ISBLANK(Calculations!AP149),"",Calculations!AP149)</f>
        <v>558313279946.94751</v>
      </c>
      <c r="AQ149">
        <f>IF(ISBLANK(Calculations!AQ149),"",Calculations!AQ149)</f>
        <v>549567664311.57471</v>
      </c>
      <c r="AR149">
        <f>IF(ISBLANK(Calculations!AR149),"",Calculations!AR149)</f>
        <v>542263683243.9314</v>
      </c>
      <c r="AS149">
        <f>IF(ISBLANK(Calculations!AS149),"",Calculations!AS149)</f>
        <v>536187540862.1546</v>
      </c>
      <c r="AT149">
        <f>IF(ISBLANK(Calculations!AT149),"",Calculations!AT149)</f>
        <v>531137758398.84198</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8286348.2754408997</v>
      </c>
      <c r="S158">
        <f>IF(ISBLANK(Calculations!S158),"",Calculations!S158)</f>
        <v>8416568.3099046908</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0.1117967661437181</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8567209783125.4053</v>
      </c>
      <c r="P160">
        <f>IF(ISBLANK(Calculations!P160),"",Calculations!P160)</f>
        <v>8567209783125.4053</v>
      </c>
      <c r="Q160">
        <f>IF(ISBLANK(Calculations!Q160),"",Calculations!Q160)</f>
        <v>8567209783125.4053</v>
      </c>
      <c r="R160">
        <f>IF(ISBLANK(Calculations!R160),"",Calculations!R160)</f>
        <v>8434659043662.5957</v>
      </c>
      <c r="S160">
        <f>IF(ISBLANK(Calculations!S160),"",Calculations!S160)</f>
        <v>8217408841387.0869</v>
      </c>
      <c r="T160">
        <f>IF(ISBLANK(Calculations!T160),"",Calculations!T160)</f>
        <v>7986219218844.8037</v>
      </c>
      <c r="U160">
        <f>IF(ISBLANK(Calculations!U160),"",Calculations!U160)</f>
        <v>7763517892083.4951</v>
      </c>
      <c r="V160">
        <f>IF(ISBLANK(Calculations!V160),"",Calculations!V160)</f>
        <v>7546288130790.0713</v>
      </c>
      <c r="W160">
        <f>IF(ISBLANK(Calculations!W160),"",Calculations!W160)</f>
        <v>7335476834640.7969</v>
      </c>
      <c r="X160">
        <f>IF(ISBLANK(Calculations!X160),"",Calculations!X160)</f>
        <v>7141510230105.4541</v>
      </c>
      <c r="Y160">
        <f>IF(ISBLANK(Calculations!Y160),"",Calculations!Y160)</f>
        <v>6965782408540.4746</v>
      </c>
      <c r="Z160">
        <f>IF(ISBLANK(Calculations!Z160),"",Calculations!Z160)</f>
        <v>6810822369660.957</v>
      </c>
      <c r="AA160">
        <f>IF(ISBLANK(Calculations!AA160),"",Calculations!AA160)</f>
        <v>6681297102722.2363</v>
      </c>
      <c r="AB160">
        <f>IF(ISBLANK(Calculations!AB160),"",Calculations!AB160)</f>
        <v>6574031469415.3047</v>
      </c>
      <c r="AC160">
        <f>IF(ISBLANK(Calculations!AC160),"",Calculations!AC160)</f>
        <v>6484596424014.1152</v>
      </c>
      <c r="AD160">
        <f>IF(ISBLANK(Calculations!AD160),"",Calculations!AD160)</f>
        <v>6407392867463.5771</v>
      </c>
      <c r="AE160">
        <f>IF(ISBLANK(Calculations!AE160),"",Calculations!AE160)</f>
        <v>6337488263115.2588</v>
      </c>
      <c r="AF160">
        <f>IF(ISBLANK(Calculations!AF160),"",Calculations!AF160)</f>
        <v>6272563165620.5371</v>
      </c>
      <c r="AG160">
        <f>IF(ISBLANK(Calculations!AG160),"",Calculations!AG160)</f>
        <v>6214507475633.4346</v>
      </c>
      <c r="AH160">
        <f>IF(ISBLANK(Calculations!AH160),"",Calculations!AH160)</f>
        <v>6164889772479.5693</v>
      </c>
      <c r="AI160">
        <f>IF(ISBLANK(Calculations!AI160),"",Calculations!AI160)</f>
        <v>6120750545413.1885</v>
      </c>
      <c r="AJ160">
        <f>IF(ISBLANK(Calculations!AJ160),"",Calculations!AJ160)</f>
        <v>6080688381486.5312</v>
      </c>
      <c r="AK160">
        <f>IF(ISBLANK(Calculations!AK160),"",Calculations!AK160)</f>
        <v>6047461774148.1611</v>
      </c>
      <c r="AL160">
        <f>IF(ISBLANK(Calculations!AL160),"",Calculations!AL160)</f>
        <v>6024090015666.1475</v>
      </c>
      <c r="AM160">
        <f>IF(ISBLANK(Calculations!AM160),"",Calculations!AM160)</f>
        <v>6009507694053.958</v>
      </c>
      <c r="AN160">
        <f>IF(ISBLANK(Calculations!AN160),"",Calculations!AN160)</f>
        <v>6002565797043.584</v>
      </c>
      <c r="AO160">
        <f>IF(ISBLANK(Calculations!AO160),"",Calculations!AO160)</f>
        <v>6002567560903.625</v>
      </c>
      <c r="AP160">
        <f>IF(ISBLANK(Calculations!AP160),"",Calculations!AP160)</f>
        <v>6009504982007.9463</v>
      </c>
      <c r="AQ160">
        <f>IF(ISBLANK(Calculations!AQ160),"",Calculations!AQ160)</f>
        <v>6022878362595.1914</v>
      </c>
      <c r="AR160">
        <f>IF(ISBLANK(Calculations!AR160),"",Calculations!AR160)</f>
        <v>6043227382465.2822</v>
      </c>
      <c r="AS160">
        <f>IF(ISBLANK(Calculations!AS160),"",Calculations!AS160)</f>
        <v>6070992875555.2324</v>
      </c>
      <c r="AT160">
        <f>IF(ISBLANK(Calculations!AT160),"",Calculations!AT160)</f>
        <v>6106399508463.7275</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0.16418633737497679</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12581927405719.221</v>
      </c>
      <c r="P173">
        <f>IF(ISBLANK(Calculations!P173),"",Calculations!P173)</f>
        <v>12581927405719.221</v>
      </c>
      <c r="Q173">
        <f>IF(ISBLANK(Calculations!Q173),"",Calculations!Q173)</f>
        <v>12581927405719.221</v>
      </c>
      <c r="R173">
        <f>IF(ISBLANK(Calculations!R173),"",Calculations!R173)</f>
        <v>12722823786289.912</v>
      </c>
      <c r="S173">
        <f>IF(ISBLANK(Calculations!S173),"",Calculations!S173)</f>
        <v>12844107803677.631</v>
      </c>
      <c r="T173">
        <f>IF(ISBLANK(Calculations!T173),"",Calculations!T173)</f>
        <v>12940679296695.568</v>
      </c>
      <c r="U173">
        <f>IF(ISBLANK(Calculations!U173),"",Calculations!U173)</f>
        <v>13004325135910.66</v>
      </c>
      <c r="V173">
        <f>IF(ISBLANK(Calculations!V173),"",Calculations!V173)</f>
        <v>13035394886990.881</v>
      </c>
      <c r="W173">
        <f>IF(ISBLANK(Calculations!W173),"",Calculations!W173)</f>
        <v>13043819911215.326</v>
      </c>
      <c r="X173">
        <f>IF(ISBLANK(Calculations!X173),"",Calculations!X173)</f>
        <v>13039545281883.305</v>
      </c>
      <c r="Y173">
        <f>IF(ISBLANK(Calculations!Y173),"",Calculations!Y173)</f>
        <v>13034681753348.066</v>
      </c>
      <c r="Z173">
        <f>IF(ISBLANK(Calculations!Z173),"",Calculations!Z173)</f>
        <v>13033658680820.748</v>
      </c>
      <c r="AA173">
        <f>IF(ISBLANK(Calculations!AA173),"",Calculations!AA173)</f>
        <v>13042895604008.225</v>
      </c>
      <c r="AB173">
        <f>IF(ISBLANK(Calculations!AB173),"",Calculations!AB173)</f>
        <v>13066371667631.531</v>
      </c>
      <c r="AC173">
        <f>IF(ISBLANK(Calculations!AC173),"",Calculations!AC173)</f>
        <v>13100404013445.096</v>
      </c>
      <c r="AD173">
        <f>IF(ISBLANK(Calculations!AD173),"",Calculations!AD173)</f>
        <v>13146481497895.115</v>
      </c>
      <c r="AE173">
        <f>IF(ISBLANK(Calculations!AE173),"",Calculations!AE173)</f>
        <v>13199446845485.221</v>
      </c>
      <c r="AF173">
        <f>IF(ISBLANK(Calculations!AF173),"",Calculations!AF173)</f>
        <v>13258269763728.074</v>
      </c>
      <c r="AG173">
        <f>IF(ISBLANK(Calculations!AG173),"",Calculations!AG173)</f>
        <v>13321403638445.506</v>
      </c>
      <c r="AH173">
        <f>IF(ISBLANK(Calculations!AH173),"",Calculations!AH173)</f>
        <v>13391391089171.486</v>
      </c>
      <c r="AI173">
        <f>IF(ISBLANK(Calculations!AI173),"",Calculations!AI173)</f>
        <v>13466245633372.703</v>
      </c>
      <c r="AJ173">
        <f>IF(ISBLANK(Calculations!AJ173),"",Calculations!AJ173)</f>
        <v>13543327155155.324</v>
      </c>
      <c r="AK173">
        <f>IF(ISBLANK(Calculations!AK173),"",Calculations!AK173)</f>
        <v>13626033103792.857</v>
      </c>
      <c r="AL173">
        <f>IF(ISBLANK(Calculations!AL173),"",Calculations!AL173)</f>
        <v>13713697282382.426</v>
      </c>
      <c r="AM173">
        <f>IF(ISBLANK(Calculations!AM173),"",Calculations!AM173)</f>
        <v>13806462531697.674</v>
      </c>
      <c r="AN173">
        <f>IF(ISBLANK(Calculations!AN173),"",Calculations!AN173)</f>
        <v>13904317004219.738</v>
      </c>
      <c r="AO173">
        <f>IF(ISBLANK(Calculations!AO173),"",Calculations!AO173)</f>
        <v>14007166901875.045</v>
      </c>
      <c r="AP173">
        <f>IF(ISBLANK(Calculations!AP173),"",Calculations!AP173)</f>
        <v>14114362941610.48</v>
      </c>
      <c r="AQ173">
        <f>IF(ISBLANK(Calculations!AQ173),"",Calculations!AQ173)</f>
        <v>14224197286307.227</v>
      </c>
      <c r="AR173">
        <f>IF(ISBLANK(Calculations!AR173),"",Calculations!AR173)</f>
        <v>14336423330003.988</v>
      </c>
      <c r="AS173">
        <f>IF(ISBLANK(Calculations!AS173),"",Calculations!AS173)</f>
        <v>14451111894979.1</v>
      </c>
      <c r="AT173">
        <f>IF(ISBLANK(Calculations!AT173),"",Calculations!AT173)</f>
        <v>14567577452370.725</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0.41154389043725381</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13653791653036.77</v>
      </c>
      <c r="P175">
        <f>IF(ISBLANK(Calculations!P175),"",Calculations!P175)</f>
        <v>13653791653036.77</v>
      </c>
      <c r="Q175">
        <f>IF(ISBLANK(Calculations!Q175),"",Calculations!Q175)</f>
        <v>13653791653036.77</v>
      </c>
      <c r="R175">
        <f>IF(ISBLANK(Calculations!R175),"",Calculations!R175)</f>
        <v>13826683648932.875</v>
      </c>
      <c r="S175">
        <f>IF(ISBLANK(Calculations!S175),"",Calculations!S175)</f>
        <v>13989807631857.895</v>
      </c>
      <c r="T175">
        <f>IF(ISBLANK(Calculations!T175),"",Calculations!T175)</f>
        <v>14145208766834.527</v>
      </c>
      <c r="U175">
        <f>IF(ISBLANK(Calculations!U175),"",Calculations!U175)</f>
        <v>14294873479004.24</v>
      </c>
      <c r="V175">
        <f>IF(ISBLANK(Calculations!V175),"",Calculations!V175)</f>
        <v>14443245909447.734</v>
      </c>
      <c r="W175">
        <f>IF(ISBLANK(Calculations!W175),"",Calculations!W175)</f>
        <v>14592728037053.34</v>
      </c>
      <c r="X175">
        <f>IF(ISBLANK(Calculations!X175),"",Calculations!X175)</f>
        <v>14751493167092.959</v>
      </c>
      <c r="Y175">
        <f>IF(ISBLANK(Calculations!Y175),"",Calculations!Y175)</f>
        <v>14916029142089.67</v>
      </c>
      <c r="Z175">
        <f>IF(ISBLANK(Calculations!Z175),"",Calculations!Z175)</f>
        <v>15085453422105.604</v>
      </c>
      <c r="AA175">
        <f>IF(ISBLANK(Calculations!AA175),"",Calculations!AA175)</f>
        <v>15254964921548.49</v>
      </c>
      <c r="AB175">
        <f>IF(ISBLANK(Calculations!AB175),"",Calculations!AB175)</f>
        <v>15425099871441.971</v>
      </c>
      <c r="AC175">
        <f>IF(ISBLANK(Calculations!AC175),"",Calculations!AC175)</f>
        <v>15596963751089.24</v>
      </c>
      <c r="AD175">
        <f>IF(ISBLANK(Calculations!AD175),"",Calculations!AD175)</f>
        <v>15771264348212.83</v>
      </c>
      <c r="AE175">
        <f>IF(ISBLANK(Calculations!AE175),"",Calculations!AE175)</f>
        <v>15943911712845.896</v>
      </c>
      <c r="AF175">
        <f>IF(ISBLANK(Calculations!AF175),"",Calculations!AF175)</f>
        <v>16115909091254.479</v>
      </c>
      <c r="AG175">
        <f>IF(ISBLANK(Calculations!AG175),"",Calculations!AG175)</f>
        <v>16286403385010.285</v>
      </c>
      <c r="AH175">
        <f>IF(ISBLANK(Calculations!AH175),"",Calculations!AH175)</f>
        <v>16461413975677.197</v>
      </c>
      <c r="AI175">
        <f>IF(ISBLANK(Calculations!AI175),"",Calculations!AI175)</f>
        <v>16633348938354.979</v>
      </c>
      <c r="AJ175">
        <f>IF(ISBLANK(Calculations!AJ175),"",Calculations!AJ175)</f>
        <v>16808562424025.621</v>
      </c>
      <c r="AK175">
        <f>IF(ISBLANK(Calculations!AK175),"",Calculations!AK175)</f>
        <v>16982905388088.484</v>
      </c>
      <c r="AL175">
        <f>IF(ISBLANK(Calculations!AL175),"",Calculations!AL175)</f>
        <v>17154360787824.373</v>
      </c>
      <c r="AM175">
        <f>IF(ISBLANK(Calculations!AM175),"",Calculations!AM175)</f>
        <v>17328612047964.955</v>
      </c>
      <c r="AN175">
        <f>IF(ISBLANK(Calculations!AN175),"",Calculations!AN175)</f>
        <v>17503716323906.348</v>
      </c>
      <c r="AO175">
        <f>IF(ISBLANK(Calculations!AO175),"",Calculations!AO175)</f>
        <v>17679883914942.035</v>
      </c>
      <c r="AP175">
        <f>IF(ISBLANK(Calculations!AP175),"",Calculations!AP175)</f>
        <v>17855664335451.605</v>
      </c>
      <c r="AQ175">
        <f>IF(ISBLANK(Calculations!AQ175),"",Calculations!AQ175)</f>
        <v>18032235763944.406</v>
      </c>
      <c r="AR175">
        <f>IF(ISBLANK(Calculations!AR175),"",Calculations!AR175)</f>
        <v>18209676220010.816</v>
      </c>
      <c r="AS175">
        <f>IF(ISBLANK(Calculations!AS175),"",Calculations!AS175)</f>
        <v>18384649574538.414</v>
      </c>
      <c r="AT175">
        <f>IF(ISBLANK(Calculations!AT175),"",Calculations!AT175)</f>
        <v>18559838369713.34</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0</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0</v>
      </c>
      <c r="P176">
        <f>IF(ISBLANK(Calculations!P176),"",Calculations!P176)</f>
        <v>0</v>
      </c>
      <c r="Q176">
        <f>IF(ISBLANK(Calculations!Q176),"",Calculations!Q176)</f>
        <v>0</v>
      </c>
      <c r="R176">
        <f>IF(ISBLANK(Calculations!R176),"",Calculations!R176)</f>
        <v>0</v>
      </c>
      <c r="S176">
        <f>IF(ISBLANK(Calculations!S176),"",Calculations!S176)</f>
        <v>0</v>
      </c>
      <c r="T176">
        <f>IF(ISBLANK(Calculations!T176),"",Calculations!T176)</f>
        <v>0</v>
      </c>
      <c r="U176">
        <f>IF(ISBLANK(Calculations!U176),"",Calculations!U176)</f>
        <v>0</v>
      </c>
      <c r="V176">
        <f>IF(ISBLANK(Calculations!V176),"",Calculations!V176)</f>
        <v>0</v>
      </c>
      <c r="W176">
        <f>IF(ISBLANK(Calculations!W176),"",Calculations!W176)</f>
        <v>0</v>
      </c>
      <c r="X176">
        <f>IF(ISBLANK(Calculations!X176),"",Calculations!X176)</f>
        <v>0</v>
      </c>
      <c r="Y176">
        <f>IF(ISBLANK(Calculations!Y176),"",Calculations!Y176)</f>
        <v>0</v>
      </c>
      <c r="Z176">
        <f>IF(ISBLANK(Calculations!Z176),"",Calculations!Z176)</f>
        <v>0</v>
      </c>
      <c r="AA176">
        <f>IF(ISBLANK(Calculations!AA176),"",Calculations!AA176)</f>
        <v>0</v>
      </c>
      <c r="AB176">
        <f>IF(ISBLANK(Calculations!AB176),"",Calculations!AB176)</f>
        <v>0</v>
      </c>
      <c r="AC176">
        <f>IF(ISBLANK(Calculations!AC176),"",Calculations!AC176)</f>
        <v>0</v>
      </c>
      <c r="AD176">
        <f>IF(ISBLANK(Calculations!AD176),"",Calculations!AD176)</f>
        <v>0</v>
      </c>
      <c r="AE176">
        <f>IF(ISBLANK(Calculations!AE176),"",Calculations!AE176)</f>
        <v>0</v>
      </c>
      <c r="AF176">
        <f>IF(ISBLANK(Calculations!AF176),"",Calculations!AF176)</f>
        <v>0</v>
      </c>
      <c r="AG176">
        <f>IF(ISBLANK(Calculations!AG176),"",Calculations!AG176)</f>
        <v>0</v>
      </c>
      <c r="AH176">
        <f>IF(ISBLANK(Calculations!AH176),"",Calculations!AH176)</f>
        <v>0</v>
      </c>
      <c r="AI176">
        <f>IF(ISBLANK(Calculations!AI176),"",Calculations!AI176)</f>
        <v>0</v>
      </c>
      <c r="AJ176">
        <f>IF(ISBLANK(Calculations!AJ176),"",Calculations!AJ176)</f>
        <v>0</v>
      </c>
      <c r="AK176">
        <f>IF(ISBLANK(Calculations!AK176),"",Calculations!AK176)</f>
        <v>0</v>
      </c>
      <c r="AL176">
        <f>IF(ISBLANK(Calculations!AL176),"",Calculations!AL176)</f>
        <v>0</v>
      </c>
      <c r="AM176">
        <f>IF(ISBLANK(Calculations!AM176),"",Calculations!AM176)</f>
        <v>0</v>
      </c>
      <c r="AN176">
        <f>IF(ISBLANK(Calculations!AN176),"",Calculations!AN176)</f>
        <v>0</v>
      </c>
      <c r="AO176">
        <f>IF(ISBLANK(Calculations!AO176),"",Calculations!AO176)</f>
        <v>0</v>
      </c>
      <c r="AP176">
        <f>IF(ISBLANK(Calculations!AP176),"",Calculations!AP176)</f>
        <v>0</v>
      </c>
      <c r="AQ176">
        <f>IF(ISBLANK(Calculations!AQ176),"",Calculations!AQ176)</f>
        <v>0</v>
      </c>
      <c r="AR176">
        <f>IF(ISBLANK(Calculations!AR176),"",Calculations!AR176)</f>
        <v>0</v>
      </c>
      <c r="AS176">
        <f>IF(ISBLANK(Calculations!AS176),"",Calculations!AS176)</f>
        <v>0</v>
      </c>
      <c r="AT176">
        <f>IF(ISBLANK(Calculations!AT176),"",Calculations!AT176)</f>
        <v>0</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0.42242985627254875</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32371644745877.957</v>
      </c>
      <c r="P186">
        <f>IF(ISBLANK(Calculations!P186),"",Calculations!P186)</f>
        <v>32371644745877.957</v>
      </c>
      <c r="Q186">
        <f>IF(ISBLANK(Calculations!Q186),"",Calculations!Q186)</f>
        <v>32371644745877.957</v>
      </c>
      <c r="R186">
        <f>IF(ISBLANK(Calculations!R186),"",Calculations!R186)</f>
        <v>32691713900256.547</v>
      </c>
      <c r="S186">
        <f>IF(ISBLANK(Calculations!S186),"",Calculations!S186)</f>
        <v>33063197454721.375</v>
      </c>
      <c r="T186">
        <f>IF(ISBLANK(Calculations!T186),"",Calculations!T186)</f>
        <v>33494987792432.348</v>
      </c>
      <c r="U186">
        <f>IF(ISBLANK(Calculations!U186),"",Calculations!U186)</f>
        <v>33938304244621.523</v>
      </c>
      <c r="V186">
        <f>IF(ISBLANK(Calculations!V186),"",Calculations!V186)</f>
        <v>34412446681109.227</v>
      </c>
      <c r="W186">
        <f>IF(ISBLANK(Calculations!W186),"",Calculations!W186)</f>
        <v>34907304971996.793</v>
      </c>
      <c r="X186">
        <f>IF(ISBLANK(Calculations!X186),"",Calculations!X186)</f>
        <v>35415006243021.547</v>
      </c>
      <c r="Y186">
        <f>IF(ISBLANK(Calculations!Y186),"",Calculations!Y186)</f>
        <v>35944343758423.07</v>
      </c>
      <c r="Z186">
        <f>IF(ISBLANK(Calculations!Z186),"",Calculations!Z186)</f>
        <v>36487713681008.523</v>
      </c>
      <c r="AA186">
        <f>IF(ISBLANK(Calculations!AA186),"",Calculations!AA186)</f>
        <v>37042425640076.961</v>
      </c>
      <c r="AB186">
        <f>IF(ISBLANK(Calculations!AB186),"",Calculations!AB186)</f>
        <v>37623304994176.758</v>
      </c>
      <c r="AC186">
        <f>IF(ISBLANK(Calculations!AC186),"",Calculations!AC186)</f>
        <v>38217253885946.539</v>
      </c>
      <c r="AD186">
        <f>IF(ISBLANK(Calculations!AD186),"",Calculations!AD186)</f>
        <v>38832357587335.914</v>
      </c>
      <c r="AE186">
        <f>IF(ISBLANK(Calculations!AE186),"",Calculations!AE186)</f>
        <v>39465373493657.562</v>
      </c>
      <c r="AF186">
        <f>IF(ISBLANK(Calculations!AF186),"",Calculations!AF186)</f>
        <v>40105087007040.875</v>
      </c>
      <c r="AG186">
        <f>IF(ISBLANK(Calculations!AG186),"",Calculations!AG186)</f>
        <v>40772936134021.219</v>
      </c>
      <c r="AH186">
        <f>IF(ISBLANK(Calculations!AH186),"",Calculations!AH186)</f>
        <v>41445160653352.727</v>
      </c>
      <c r="AI186">
        <f>IF(ISBLANK(Calculations!AI186),"",Calculations!AI186)</f>
        <v>42138214305850.484</v>
      </c>
      <c r="AJ186">
        <f>IF(ISBLANK(Calculations!AJ186),"",Calculations!AJ186)</f>
        <v>42850412069864.828</v>
      </c>
      <c r="AK186">
        <f>IF(ISBLANK(Calculations!AK186),"",Calculations!AK186)</f>
        <v>43584302717639.023</v>
      </c>
      <c r="AL186">
        <f>IF(ISBLANK(Calculations!AL186),"",Calculations!AL186)</f>
        <v>44333287761031.969</v>
      </c>
      <c r="AM186">
        <f>IF(ISBLANK(Calculations!AM186),"",Calculations!AM186)</f>
        <v>45105763988600.961</v>
      </c>
      <c r="AN186">
        <f>IF(ISBLANK(Calculations!AN186),"",Calculations!AN186)</f>
        <v>45891238954610.875</v>
      </c>
      <c r="AO186">
        <f>IF(ISBLANK(Calculations!AO186),"",Calculations!AO186)</f>
        <v>46684629274420.906</v>
      </c>
      <c r="AP186">
        <f>IF(ISBLANK(Calculations!AP186),"",Calculations!AP186)</f>
        <v>47507330475029.18</v>
      </c>
      <c r="AQ186">
        <f>IF(ISBLANK(Calculations!AQ186),"",Calculations!AQ186)</f>
        <v>48328955527357</v>
      </c>
      <c r="AR186">
        <f>IF(ISBLANK(Calculations!AR186),"",Calculations!AR186)</f>
        <v>49176592216412.539</v>
      </c>
      <c r="AS186">
        <f>IF(ISBLANK(Calculations!AS186),"",Calculations!AS186)</f>
        <v>50043571254825.648</v>
      </c>
      <c r="AT186">
        <f>IF(ISBLANK(Calculations!AT186),"",Calculations!AT186)</f>
        <v>50934721150013.055</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0.26586597928634231</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8820635594782.9785</v>
      </c>
      <c r="P188">
        <f>IF(ISBLANK(Calculations!P188),"",Calculations!P188)</f>
        <v>8820635594782.9785</v>
      </c>
      <c r="Q188">
        <f>IF(ISBLANK(Calculations!Q188),"",Calculations!Q188)</f>
        <v>8820635594782.9785</v>
      </c>
      <c r="R188">
        <f>IF(ISBLANK(Calculations!R188),"",Calculations!R188)</f>
        <v>8790218910739.2666</v>
      </c>
      <c r="S188">
        <f>IF(ISBLANK(Calculations!S188),"",Calculations!S188)</f>
        <v>8780472898226.9287</v>
      </c>
      <c r="T188">
        <f>IF(ISBLANK(Calculations!T188),"",Calculations!T188)</f>
        <v>8767495113034.9375</v>
      </c>
      <c r="U188">
        <f>IF(ISBLANK(Calculations!U188),"",Calculations!U188)</f>
        <v>8749726700106.0762</v>
      </c>
      <c r="V188">
        <f>IF(ISBLANK(Calculations!V188),"",Calculations!V188)</f>
        <v>8731717488428.5254</v>
      </c>
      <c r="W188">
        <f>IF(ISBLANK(Calculations!W188),"",Calculations!W188)</f>
        <v>8691377361215.5508</v>
      </c>
      <c r="X188">
        <f>IF(ISBLANK(Calculations!X188),"",Calculations!X188)</f>
        <v>8657247306994.8379</v>
      </c>
      <c r="Y188">
        <f>IF(ISBLANK(Calculations!Y188),"",Calculations!Y188)</f>
        <v>8632622466537.7842</v>
      </c>
      <c r="Z188">
        <f>IF(ISBLANK(Calculations!Z188),"",Calculations!Z188)</f>
        <v>8621596418571.9336</v>
      </c>
      <c r="AA188">
        <f>IF(ISBLANK(Calculations!AA188),"",Calculations!AA188)</f>
        <v>8614778011898.8066</v>
      </c>
      <c r="AB188">
        <f>IF(ISBLANK(Calculations!AB188),"",Calculations!AB188)</f>
        <v>8612699538489.1475</v>
      </c>
      <c r="AC188">
        <f>IF(ISBLANK(Calculations!AC188),"",Calculations!AC188)</f>
        <v>8616311519719.3418</v>
      </c>
      <c r="AD188">
        <f>IF(ISBLANK(Calculations!AD188),"",Calculations!AD188)</f>
        <v>8615639817946.7031</v>
      </c>
      <c r="AE188">
        <f>IF(ISBLANK(Calculations!AE188),"",Calculations!AE188)</f>
        <v>8600532864871.665</v>
      </c>
      <c r="AF188">
        <f>IF(ISBLANK(Calculations!AF188),"",Calculations!AF188)</f>
        <v>8588062024413.7402</v>
      </c>
      <c r="AG188">
        <f>IF(ISBLANK(Calculations!AG188),"",Calculations!AG188)</f>
        <v>8579127123475.9023</v>
      </c>
      <c r="AH188">
        <f>IF(ISBLANK(Calculations!AH188),"",Calculations!AH188)</f>
        <v>8576567052568.8867</v>
      </c>
      <c r="AI188">
        <f>IF(ISBLANK(Calculations!AI188),"",Calculations!AI188)</f>
        <v>8574311148502.3145</v>
      </c>
      <c r="AJ188">
        <f>IF(ISBLANK(Calculations!AJ188),"",Calculations!AJ188)</f>
        <v>8579152470712.6104</v>
      </c>
      <c r="AK188">
        <f>IF(ISBLANK(Calculations!AK188),"",Calculations!AK188)</f>
        <v>8583182681348.4004</v>
      </c>
      <c r="AL188">
        <f>IF(ISBLANK(Calculations!AL188),"",Calculations!AL188)</f>
        <v>8581383027542.4766</v>
      </c>
      <c r="AM188">
        <f>IF(ISBLANK(Calculations!AM188),"",Calculations!AM188)</f>
        <v>8573107154758.9209</v>
      </c>
      <c r="AN188">
        <f>IF(ISBLANK(Calculations!AN188),"",Calculations!AN188)</f>
        <v>8562321905541.7568</v>
      </c>
      <c r="AO188">
        <f>IF(ISBLANK(Calculations!AO188),"",Calculations!AO188)</f>
        <v>8550129884687.5664</v>
      </c>
      <c r="AP188">
        <f>IF(ISBLANK(Calculations!AP188),"",Calculations!AP188)</f>
        <v>8539053142248.3076</v>
      </c>
      <c r="AQ188">
        <f>IF(ISBLANK(Calculations!AQ188),"",Calculations!AQ188)</f>
        <v>8530777269464.752</v>
      </c>
      <c r="AR188">
        <f>IF(ISBLANK(Calculations!AR188),"",Calculations!AR188)</f>
        <v>8519447054658.4678</v>
      </c>
      <c r="AS188">
        <f>IF(ISBLANK(Calculations!AS188),"",Calculations!AS188)</f>
        <v>8511576737662.1611</v>
      </c>
      <c r="AT188">
        <f>IF(ISBLANK(Calculations!AT188),"",Calculations!AT188)</f>
        <v>8502844614617.9463</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1</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7697000000000</v>
      </c>
      <c r="P189">
        <f>IF(ISBLANK(Calculations!P189),"",Calculations!P189)</f>
        <v>7697000000000</v>
      </c>
      <c r="Q189">
        <f>IF(ISBLANK(Calculations!Q189),"",Calculations!Q189)</f>
        <v>7697000000000</v>
      </c>
      <c r="R189">
        <f>IF(ISBLANK(Calculations!R189),"",Calculations!R189)</f>
        <v>7705573198672.6123</v>
      </c>
      <c r="S189">
        <f>IF(ISBLANK(Calculations!S189),"",Calculations!S189)</f>
        <v>7703441004184.0801</v>
      </c>
      <c r="T189">
        <f>IF(ISBLANK(Calculations!T189),"",Calculations!T189)</f>
        <v>7694556860481.8838</v>
      </c>
      <c r="U189">
        <f>IF(ISBLANK(Calculations!U189),"",Calculations!U189)</f>
        <v>7670347568893.3779</v>
      </c>
      <c r="V189">
        <f>IF(ISBLANK(Calculations!V189),"",Calculations!V189)</f>
        <v>7647426478141.6611</v>
      </c>
      <c r="W189">
        <f>IF(ISBLANK(Calculations!W189),"",Calculations!W189)</f>
        <v>7633256268936.6426</v>
      </c>
      <c r="X189">
        <f>IF(ISBLANK(Calculations!X189),"",Calculations!X189)</f>
        <v>7635033097677.1016</v>
      </c>
      <c r="Y189">
        <f>IF(ISBLANK(Calculations!Y189),"",Calculations!Y189)</f>
        <v>7634810994084.5273</v>
      </c>
      <c r="Z189">
        <f>IF(ISBLANK(Calculations!Z189),"",Calculations!Z189)</f>
        <v>7622062247871.8623</v>
      </c>
      <c r="AA189">
        <f>IF(ISBLANK(Calculations!AA189),"",Calculations!AA189)</f>
        <v>7604471643341.4902</v>
      </c>
      <c r="AB189">
        <f>IF(ISBLANK(Calculations!AB189),"",Calculations!AB189)</f>
        <v>7584704423604.0977</v>
      </c>
      <c r="AC189">
        <f>IF(ISBLANK(Calculations!AC189),"",Calculations!AC189)</f>
        <v>7584260216418.9814</v>
      </c>
      <c r="AD189">
        <f>IF(ISBLANK(Calculations!AD189),"",Calculations!AD189)</f>
        <v>7583638326359.8154</v>
      </c>
      <c r="AE189">
        <f>IF(ISBLANK(Calculations!AE189),"",Calculations!AE189)</f>
        <v>7585948203722.3975</v>
      </c>
      <c r="AF189">
        <f>IF(ISBLANK(Calculations!AF189),"",Calculations!AF189)</f>
        <v>7574398816909.5127</v>
      </c>
      <c r="AG189">
        <f>IF(ISBLANK(Calculations!AG189),"",Calculations!AG189)</f>
        <v>7573732506131.8574</v>
      </c>
      <c r="AH189">
        <f>IF(ISBLANK(Calculations!AH189),"",Calculations!AH189)</f>
        <v>7578840888760.6289</v>
      </c>
      <c r="AI189">
        <f>IF(ISBLANK(Calculations!AI189),"",Calculations!AI189)</f>
        <v>7580395613908.5137</v>
      </c>
      <c r="AJ189">
        <f>IF(ISBLANK(Calculations!AJ189),"",Calculations!AJ189)</f>
        <v>7582483387678.5234</v>
      </c>
      <c r="AK189">
        <f>IF(ISBLANK(Calculations!AK189),"",Calculations!AK189)</f>
        <v>7590345854854.9912</v>
      </c>
      <c r="AL189">
        <f>IF(ISBLANK(Calculations!AL189),"",Calculations!AL189)</f>
        <v>7605182374837.668</v>
      </c>
      <c r="AM189">
        <f>IF(ISBLANK(Calculations!AM189),"",Calculations!AM189)</f>
        <v>7621840144279.3213</v>
      </c>
      <c r="AN189">
        <f>IF(ISBLANK(Calculations!AN189),"",Calculations!AN189)</f>
        <v>7637298554321.1621</v>
      </c>
      <c r="AO189">
        <f>IF(ISBLANK(Calculations!AO189),"",Calculations!AO189)</f>
        <v>7649247727600.6406</v>
      </c>
      <c r="AP189">
        <f>IF(ISBLANK(Calculations!AP189),"",Calculations!AP189)</f>
        <v>7655999676814.3076</v>
      </c>
      <c r="AQ189">
        <f>IF(ISBLANK(Calculations!AQ189),"",Calculations!AQ189)</f>
        <v>7657687664117.7236</v>
      </c>
      <c r="AR189">
        <f>IF(ISBLANK(Calculations!AR189),"",Calculations!AR189)</f>
        <v>7662796046746.4932</v>
      </c>
      <c r="AS189">
        <f>IF(ISBLANK(Calculations!AS189),"",Calculations!AS189)</f>
        <v>7669148209493.5635</v>
      </c>
      <c r="AT189">
        <f>IF(ISBLANK(Calculations!AT189),"",Calculations!AT189)</f>
        <v>7671546928293.1572</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103752999999999.98</v>
      </c>
      <c r="P199">
        <f>IF(ISBLANK(Calculations!P199),"",Calculations!P199)</f>
        <v>103752999999999.98</v>
      </c>
      <c r="Q199">
        <f>IF(ISBLANK(Calculations!Q199),"",Calculations!Q199)</f>
        <v>103752999999999.98</v>
      </c>
      <c r="R199">
        <f>IF(ISBLANK(Calculations!R199),"",Calculations!R199)</f>
        <v>104015685502873.03</v>
      </c>
      <c r="S199">
        <f>IF(ISBLANK(Calculations!S199),"",Calculations!S199)</f>
        <v>104443830589121.02</v>
      </c>
      <c r="T199">
        <f>IF(ISBLANK(Calculations!T199),"",Calculations!T199)</f>
        <v>104991753248193.92</v>
      </c>
      <c r="U199">
        <f>IF(ISBLANK(Calculations!U199),"",Calculations!U199)</f>
        <v>105618707168663</v>
      </c>
      <c r="V199">
        <f>IF(ISBLANK(Calculations!V199),"",Calculations!V199)</f>
        <v>106266143770802.66</v>
      </c>
      <c r="W199">
        <f>IF(ISBLANK(Calculations!W199),"",Calculations!W199)</f>
        <v>106995029800625.44</v>
      </c>
      <c r="X199">
        <f>IF(ISBLANK(Calculations!X199),"",Calculations!X199)</f>
        <v>107845077545261.66</v>
      </c>
      <c r="Y199">
        <f>IF(ISBLANK(Calculations!Y199),"",Calculations!Y199)</f>
        <v>108669563507832.48</v>
      </c>
      <c r="Z199">
        <f>IF(ISBLANK(Calculations!Z199),"",Calculations!Z199)</f>
        <v>109481179880246.98</v>
      </c>
      <c r="AA199">
        <f>IF(ISBLANK(Calculations!AA199),"",Calculations!AA199)</f>
        <v>110318815302950.97</v>
      </c>
      <c r="AB199">
        <f>IF(ISBLANK(Calculations!AB199),"",Calculations!AB199)</f>
        <v>111204009186688.62</v>
      </c>
      <c r="AC199">
        <f>IF(ISBLANK(Calculations!AC199),"",Calculations!AC199)</f>
        <v>112204059836697.16</v>
      </c>
      <c r="AD199">
        <f>IF(ISBLANK(Calculations!AD199),"",Calculations!AD199)</f>
        <v>113388238150574.22</v>
      </c>
      <c r="AE199">
        <f>IF(ISBLANK(Calculations!AE199),"",Calculations!AE199)</f>
        <v>114652139244211.33</v>
      </c>
      <c r="AF199">
        <f>IF(ISBLANK(Calculations!AF199),"",Calculations!AF199)</f>
        <v>115906772635796.14</v>
      </c>
      <c r="AG199">
        <f>IF(ISBLANK(Calculations!AG199),"",Calculations!AG199)</f>
        <v>117271477873158.75</v>
      </c>
      <c r="AH199">
        <f>IF(ISBLANK(Calculations!AH199),"",Calculations!AH199)</f>
        <v>118635299067090.5</v>
      </c>
      <c r="AI199">
        <f>IF(ISBLANK(Calculations!AI199),"",Calculations!AI199)</f>
        <v>119887865726210.09</v>
      </c>
      <c r="AJ199">
        <f>IF(ISBLANK(Calculations!AJ199),"",Calculations!AJ199)</f>
        <v>120738240860347.23</v>
      </c>
      <c r="AK199">
        <f>IF(ISBLANK(Calculations!AK199),"",Calculations!AK199)</f>
        <v>121643178516624.64</v>
      </c>
      <c r="AL199">
        <f>IF(ISBLANK(Calculations!AL199),"",Calculations!AL199)</f>
        <v>123021541124018.09</v>
      </c>
      <c r="AM199">
        <f>IF(ISBLANK(Calculations!AM199),"",Calculations!AM199)</f>
        <v>124388910032371.02</v>
      </c>
      <c r="AN199">
        <f>IF(ISBLANK(Calculations!AN199),"",Calculations!AN199)</f>
        <v>125553732517811.97</v>
      </c>
      <c r="AO199">
        <f>IF(ISBLANK(Calculations!AO199),"",Calculations!AO199)</f>
        <v>126526458133434.2</v>
      </c>
      <c r="AP199">
        <f>IF(ISBLANK(Calculations!AP199),"",Calculations!AP199)</f>
        <v>127397566672697.23</v>
      </c>
      <c r="AQ199">
        <f>IF(ISBLANK(Calculations!AQ199),"",Calculations!AQ199)</f>
        <v>128084146736819.12</v>
      </c>
      <c r="AR199">
        <f>IF(ISBLANK(Calculations!AR199),"",Calculations!AR199)</f>
        <v>128662325505259.58</v>
      </c>
      <c r="AS199">
        <f>IF(ISBLANK(Calculations!AS199),"",Calculations!AS199)</f>
        <v>129218595768303.48</v>
      </c>
      <c r="AT199">
        <f>IF(ISBLANK(Calculations!AT199),"",Calculations!AT199)</f>
        <v>129728705794273.83</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76632000000000</v>
      </c>
      <c r="P202">
        <f>IF(ISBLANK(Calculations!P202),"",Calculations!P202)</f>
        <v>76632000000000</v>
      </c>
      <c r="Q202">
        <f>IF(ISBLANK(Calculations!Q202),"",Calculations!Q202)</f>
        <v>76632000000000</v>
      </c>
      <c r="R202">
        <f>IF(ISBLANK(Calculations!R202),"",Calculations!R202)</f>
        <v>76936007642332.969</v>
      </c>
      <c r="S202">
        <f>IF(ISBLANK(Calculations!S202),"",Calculations!S202)</f>
        <v>77171551374805.047</v>
      </c>
      <c r="T202">
        <f>IF(ISBLANK(Calculations!T202),"",Calculations!T202)</f>
        <v>77407353211761.922</v>
      </c>
      <c r="U202">
        <f>IF(ISBLANK(Calculations!U202),"",Calculations!U202)</f>
        <v>77614453593755.562</v>
      </c>
      <c r="V202">
        <f>IF(ISBLANK(Calculations!V202),"",Calculations!V202)</f>
        <v>77810939221812.016</v>
      </c>
      <c r="W202">
        <f>IF(ISBLANK(Calculations!W202),"",Calculations!W202)</f>
        <v>78001058001270.25</v>
      </c>
      <c r="X202">
        <f>IF(ISBLANK(Calculations!X202),"",Calculations!X202)</f>
        <v>78201637851086.75</v>
      </c>
      <c r="Y202">
        <f>IF(ISBLANK(Calculations!Y202),"",Calculations!Y202)</f>
        <v>78435380413603.531</v>
      </c>
      <c r="Z202">
        <f>IF(ISBLANK(Calculations!Z202),"",Calculations!Z202)</f>
        <v>78704705901055.781</v>
      </c>
      <c r="AA202">
        <f>IF(ISBLANK(Calculations!AA202),"",Calculations!AA202)</f>
        <v>79030358308627.594</v>
      </c>
      <c r="AB202">
        <f>IF(ISBLANK(Calculations!AB202),"",Calculations!AB202)</f>
        <v>79428515046076.562</v>
      </c>
      <c r="AC202">
        <f>IF(ISBLANK(Calculations!AC202),"",Calculations!AC202)</f>
        <v>79880399966803.156</v>
      </c>
      <c r="AD202">
        <f>IF(ISBLANK(Calculations!AD202),"",Calculations!AD202)</f>
        <v>80388471399012.75</v>
      </c>
      <c r="AE202">
        <f>IF(ISBLANK(Calculations!AE202),"",Calculations!AE202)</f>
        <v>80941139703155.375</v>
      </c>
      <c r="AF202">
        <f>IF(ISBLANK(Calculations!AF202),"",Calculations!AF202)</f>
        <v>81521313970503.953</v>
      </c>
      <c r="AG202">
        <f>IF(ISBLANK(Calculations!AG202),"",Calculations!AG202)</f>
        <v>82152130914576.625</v>
      </c>
      <c r="AH202">
        <f>IF(ISBLANK(Calculations!AH202),"",Calculations!AH202)</f>
        <v>82816005978282.922</v>
      </c>
      <c r="AI202">
        <f>IF(ISBLANK(Calculations!AI202),"",Calculations!AI202)</f>
        <v>83524671586161.156</v>
      </c>
      <c r="AJ202">
        <f>IF(ISBLANK(Calculations!AJ202),"",Calculations!AJ202)</f>
        <v>84273218153998.031</v>
      </c>
      <c r="AK202">
        <f>IF(ISBLANK(Calculations!AK202),"",Calculations!AK202)</f>
        <v>85064550965962.812</v>
      </c>
      <c r="AL202">
        <f>IF(ISBLANK(Calculations!AL202),"",Calculations!AL202)</f>
        <v>85900856325583.938</v>
      </c>
      <c r="AM202">
        <f>IF(ISBLANK(Calculations!AM202),"",Calculations!AM202)</f>
        <v>86782445158570.625</v>
      </c>
      <c r="AN202">
        <f>IF(ISBLANK(Calculations!AN202),"",Calculations!AN202)</f>
        <v>87705156590093.25</v>
      </c>
      <c r="AO202">
        <f>IF(ISBLANK(Calculations!AO202),"",Calculations!AO202)</f>
        <v>88659780933192.375</v>
      </c>
      <c r="AP202">
        <f>IF(ISBLANK(Calculations!AP202),"",Calculations!AP202)</f>
        <v>89665536273816.156</v>
      </c>
      <c r="AQ202">
        <f>IF(ISBLANK(Calculations!AQ202),"",Calculations!AQ202)</f>
        <v>90688467520544.891</v>
      </c>
      <c r="AR202">
        <f>IF(ISBLANK(Calculations!AR202),"",Calculations!AR202)</f>
        <v>91755255159294.5</v>
      </c>
      <c r="AS202">
        <f>IF(ISBLANK(Calculations!AS202),"",Calculations!AS202)</f>
        <v>92861803605554.5</v>
      </c>
      <c r="AT202">
        <f>IF(ISBLANK(Calculations!AT202),"",Calculations!AT202)</f>
        <v>94010933409319.297</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6408202018236.8975</v>
      </c>
      <c r="C2" s="7">
        <f>'IRA Calculations'!Q4</f>
        <v>6408178530766.875</v>
      </c>
      <c r="D2" s="7">
        <f>'IRA Calculations'!R4</f>
        <v>6453629487264.9746</v>
      </c>
      <c r="E2" s="7">
        <f>'IRA Calculations'!S4</f>
        <v>6501790762741.4121</v>
      </c>
      <c r="F2" s="7">
        <f>'IRA Calculations'!T4</f>
        <v>6550214829493.5869</v>
      </c>
      <c r="G2" s="7">
        <f>'IRA Calculations'!U4</f>
        <v>6598409959881.0615</v>
      </c>
      <c r="H2" s="7">
        <f>'IRA Calculations'!V4</f>
        <v>6643201790617.2559</v>
      </c>
      <c r="I2" s="7">
        <f>'IRA Calculations'!W4</f>
        <v>6689668974936.8828</v>
      </c>
      <c r="J2" s="7">
        <f>'IRA Calculations'!X4</f>
        <v>6733959022651.8906</v>
      </c>
      <c r="K2" s="7">
        <f>'IRA Calculations'!Y4</f>
        <v>6773091888455.751</v>
      </c>
      <c r="L2" s="7">
        <f>'IRA Calculations'!Z4</f>
        <v>6814179845680.6104</v>
      </c>
      <c r="M2" s="7">
        <f>'IRA Calculations'!AA4</f>
        <v>6855825267881.4346</v>
      </c>
      <c r="N2" s="7">
        <f>'IRA Calculations'!AB4</f>
        <v>6899936651537.4824</v>
      </c>
      <c r="O2" s="7">
        <f>'IRA Calculations'!AC4</f>
        <v>6936467482431.4531</v>
      </c>
      <c r="P2" s="7">
        <f>'IRA Calculations'!AD4</f>
        <v>6976965679028.8408</v>
      </c>
      <c r="Q2" s="7">
        <f>'IRA Calculations'!AE4</f>
        <v>7018182608541.9746</v>
      </c>
      <c r="R2" s="7">
        <f>'IRA Calculations'!AF4</f>
        <v>7066349240521.8926</v>
      </c>
      <c r="S2" s="7">
        <f>'IRA Calculations'!AG4</f>
        <v>7117002949122.8447</v>
      </c>
      <c r="T2" s="7">
        <f>'IRA Calculations'!AH4</f>
        <v>7169581093615.2832</v>
      </c>
      <c r="U2" s="7">
        <f>'IRA Calculations'!AI4</f>
        <v>7222999119974.0918</v>
      </c>
      <c r="V2" s="7">
        <f>'IRA Calculations'!AJ4</f>
        <v>7277883799229.7314</v>
      </c>
      <c r="W2" s="7">
        <f>'IRA Calculations'!AK4</f>
        <v>7326116941402.4404</v>
      </c>
      <c r="X2" s="7">
        <f>'IRA Calculations'!AL4</f>
        <v>7373766189563.7783</v>
      </c>
      <c r="Y2" s="7">
        <f>'IRA Calculations'!AM4</f>
        <v>7420400374492.3945</v>
      </c>
      <c r="Z2" s="7">
        <f>'IRA Calculations'!AN4</f>
        <v>7465929871431.7363</v>
      </c>
      <c r="AA2" s="7">
        <f>'IRA Calculations'!AO4</f>
        <v>7510687099807.6611</v>
      </c>
      <c r="AB2" s="7">
        <f>'IRA Calculations'!AP4</f>
        <v>7552296021309.4531</v>
      </c>
      <c r="AC2" s="7">
        <f>'IRA Calculations'!AQ4</f>
        <v>7596927685640.3838</v>
      </c>
      <c r="AD2" s="7">
        <f>'IRA Calculations'!AR4</f>
        <v>7642067601388.8193</v>
      </c>
      <c r="AE2" s="7">
        <f>'IRA Calculations'!AS4</f>
        <v>7687688244244.9297</v>
      </c>
      <c r="AF2" s="7">
        <f>'IRA Calculations'!AT4</f>
        <v>7734023075717.9229</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11934082331138.873</v>
      </c>
      <c r="C4" s="7">
        <f>'IRA Calculations'!Q6</f>
        <v>11934082331138.873</v>
      </c>
      <c r="D4" s="7">
        <f>'IRA Calculations'!R6</f>
        <v>11917552476015.594</v>
      </c>
      <c r="E4" s="7">
        <f>'IRA Calculations'!S6</f>
        <v>11354833469991.307</v>
      </c>
      <c r="F4" s="7">
        <f>'IRA Calculations'!T6</f>
        <v>10790042969307.047</v>
      </c>
      <c r="G4" s="7">
        <f>'IRA Calculations'!U6</f>
        <v>10219581911408.266</v>
      </c>
      <c r="H4" s="7">
        <f>'IRA Calculations'!V6</f>
        <v>9640382873693.4922</v>
      </c>
      <c r="I4" s="7">
        <f>'IRA Calculations'!W6</f>
        <v>9070479803928.2402</v>
      </c>
      <c r="J4" s="7">
        <f>'IRA Calculations'!X6</f>
        <v>8497816156039.8574</v>
      </c>
      <c r="K4" s="7">
        <f>'IRA Calculations'!Y6</f>
        <v>7914269253858.7422</v>
      </c>
      <c r="L4" s="7">
        <f>'IRA Calculations'!Z6</f>
        <v>7334190623654.8906</v>
      </c>
      <c r="M4" s="7">
        <f>'IRA Calculations'!AA6</f>
        <v>6755158243679.0186</v>
      </c>
      <c r="N4" s="7">
        <f>'IRA Calculations'!AB6</f>
        <v>6178523716116.0439</v>
      </c>
      <c r="O4" s="7">
        <f>'IRA Calculations'!AC6</f>
        <v>6129603862346.001</v>
      </c>
      <c r="P4" s="7">
        <f>'IRA Calculations'!AD6</f>
        <v>6088443590746.165</v>
      </c>
      <c r="Q4" s="7">
        <f>'IRA Calculations'!AE6</f>
        <v>6046977796681.7217</v>
      </c>
      <c r="R4" s="7">
        <f>'IRA Calculations'!AF6</f>
        <v>6019175714136.1318</v>
      </c>
      <c r="S4" s="7">
        <f>'IRA Calculations'!AG6</f>
        <v>5998222811918.5029</v>
      </c>
      <c r="T4" s="7">
        <f>'IRA Calculations'!AH6</f>
        <v>5984280698746.3271</v>
      </c>
      <c r="U4" s="7">
        <f>'IRA Calculations'!AI6</f>
        <v>5976824816744.4678</v>
      </c>
      <c r="V4" s="7">
        <f>'IRA Calculations'!AJ6</f>
        <v>5972934279849.0264</v>
      </c>
      <c r="W4" s="7">
        <f>'IRA Calculations'!AK6</f>
        <v>5979227380795.5107</v>
      </c>
      <c r="X4" s="7">
        <f>'IRA Calculations'!AL6</f>
        <v>5993476537522.085</v>
      </c>
      <c r="Y4" s="7">
        <f>'IRA Calculations'!AM6</f>
        <v>6015410769146.2607</v>
      </c>
      <c r="Z4" s="7">
        <f>'IRA Calculations'!AN6</f>
        <v>6044553451042.4619</v>
      </c>
      <c r="AA4" s="7">
        <f>'IRA Calculations'!AO6</f>
        <v>6079930153877.8877</v>
      </c>
      <c r="AB4" s="7">
        <f>'IRA Calculations'!AP6</f>
        <v>6114140342813.4463</v>
      </c>
      <c r="AC4" s="7">
        <f>'IRA Calculations'!AQ6</f>
        <v>6157501257634.4854</v>
      </c>
      <c r="AD4" s="7">
        <f>'IRA Calculations'!AR6</f>
        <v>6202987223301.2881</v>
      </c>
      <c r="AE4" s="7">
        <f>'IRA Calculations'!AS6</f>
        <v>6249612482512.8701</v>
      </c>
      <c r="AF4" s="7">
        <f>'IRA Calculations'!AT6</f>
        <v>6296661565318.0889</v>
      </c>
    </row>
    <row r="5" spans="1:34" x14ac:dyDescent="0.2">
      <c r="A5" s="1" t="s">
        <v>79</v>
      </c>
      <c r="B5" s="7">
        <f>'IRA Calculations'!P7</f>
        <v>11823131609.537445</v>
      </c>
      <c r="C5" s="7">
        <f>'IRA Calculations'!Q7</f>
        <v>11823131609.537445</v>
      </c>
      <c r="D5" s="7">
        <f>'IRA Calculations'!R7</f>
        <v>12166157950.737398</v>
      </c>
      <c r="E5" s="7">
        <f>'IRA Calculations'!S7</f>
        <v>12420878604.867201</v>
      </c>
      <c r="F5" s="7">
        <f>'IRA Calculations'!T7</f>
        <v>12583058417.889847</v>
      </c>
      <c r="G5" s="7">
        <f>'IRA Calculations'!U7</f>
        <v>12629027899.727854</v>
      </c>
      <c r="H5" s="7">
        <f>'IRA Calculations'!V7</f>
        <v>12539404002.124651</v>
      </c>
      <c r="I5" s="7">
        <f>'IRA Calculations'!W7</f>
        <v>12322976864.847404</v>
      </c>
      <c r="J5" s="7">
        <f>'IRA Calculations'!X7</f>
        <v>11959150486.834749</v>
      </c>
      <c r="K5" s="7">
        <f>'IRA Calculations'!Y7</f>
        <v>11441309018.799271</v>
      </c>
      <c r="L5" s="7">
        <f>'IRA Calculations'!Z7</f>
        <v>10798353145.326424</v>
      </c>
      <c r="M5" s="7">
        <f>'IRA Calculations'!AA7</f>
        <v>10058416268.427027</v>
      </c>
      <c r="N5" s="7">
        <f>'IRA Calculations'!AB7</f>
        <v>9258673469.5321388</v>
      </c>
      <c r="O5" s="7">
        <f>'IRA Calculations'!AC7</f>
        <v>8423837764.2032843</v>
      </c>
      <c r="P5" s="7">
        <f>'IRA Calculations'!AD7</f>
        <v>7591824359.7750483</v>
      </c>
      <c r="Q5" s="7">
        <f>'IRA Calculations'!AE7</f>
        <v>6782500912.5329237</v>
      </c>
      <c r="R5" s="7">
        <f>'IRA Calculations'!AF7</f>
        <v>6025480069.9979591</v>
      </c>
      <c r="S5" s="7">
        <f>'IRA Calculations'!AG7</f>
        <v>5328086393.5597734</v>
      </c>
      <c r="T5" s="7">
        <f>'IRA Calculations'!AH7</f>
        <v>4692888737.383358</v>
      </c>
      <c r="U5" s="7">
        <f>'IRA Calculations'!AI7</f>
        <v>4116624037.0764027</v>
      </c>
      <c r="V5" s="7">
        <f>'IRA Calculations'!AJ7</f>
        <v>3588988825.0687666</v>
      </c>
      <c r="W5" s="7">
        <f>'IRA Calculations'!AK7</f>
        <v>3103696349.8906927</v>
      </c>
      <c r="X5" s="7">
        <f>'IRA Calculations'!AL7</f>
        <v>2655862274.5948844</v>
      </c>
      <c r="Y5" s="7">
        <f>'IRA Calculations'!AM7</f>
        <v>2242244554.0037198</v>
      </c>
      <c r="Z5" s="7">
        <f>'IRA Calculations'!AN7</f>
        <v>1863424266.4575443</v>
      </c>
      <c r="AA5" s="7">
        <f>'IRA Calculations'!AO7</f>
        <v>1521788673.9288061</v>
      </c>
      <c r="AB5" s="7">
        <f>'IRA Calculations'!AP7</f>
        <v>1219040619.967097</v>
      </c>
      <c r="AC5" s="7">
        <f>'IRA Calculations'!AQ7</f>
        <v>957798893.65001726</v>
      </c>
      <c r="AD5" s="7">
        <f>'IRA Calculations'!AR7</f>
        <v>737095515.11099494</v>
      </c>
      <c r="AE5" s="7">
        <f>'IRA Calculations'!AS7</f>
        <v>555105151.72008789</v>
      </c>
      <c r="AF5" s="7">
        <f>'IRA Calculations'!AT7</f>
        <v>408814035.21713883</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355562084711.58972</v>
      </c>
      <c r="C7" s="7">
        <f>'IRA Calculations'!Q9</f>
        <v>355562084711.58972</v>
      </c>
      <c r="D7" s="7">
        <f>'IRA Calculations'!R9</f>
        <v>354959715218.57184</v>
      </c>
      <c r="E7" s="7">
        <f>'IRA Calculations'!S9</f>
        <v>354146480509.61566</v>
      </c>
      <c r="F7" s="7">
        <f>'IRA Calculations'!T9</f>
        <v>353511774810.20062</v>
      </c>
      <c r="G7" s="7">
        <f>'IRA Calculations'!U9</f>
        <v>352938796403.26135</v>
      </c>
      <c r="H7" s="7">
        <f>'IRA Calculations'!V9</f>
        <v>352252434131.16956</v>
      </c>
      <c r="I7" s="7">
        <f>'IRA Calculations'!W9</f>
        <v>351894678022.65137</v>
      </c>
      <c r="J7" s="7">
        <f>'IRA Calculations'!X9</f>
        <v>351612198370.50836</v>
      </c>
      <c r="K7" s="7">
        <f>'IRA Calculations'!Y9</f>
        <v>351103688432.10632</v>
      </c>
      <c r="L7" s="7">
        <f>'IRA Calculations'!Z9</f>
        <v>350850091241.25037</v>
      </c>
      <c r="M7" s="7">
        <f>'IRA Calculations'!AA9</f>
        <v>350732574902.02417</v>
      </c>
      <c r="N7" s="7">
        <f>'IRA Calculations'!AB9</f>
        <v>350804912838.22736</v>
      </c>
      <c r="O7" s="7">
        <f>'IRA Calculations'!AC9</f>
        <v>350921874867.59668</v>
      </c>
      <c r="P7" s="7">
        <f>'IRA Calculations'!AD9</f>
        <v>351370568621.31036</v>
      </c>
      <c r="Q7" s="7">
        <f>'IRA Calculations'!AE9</f>
        <v>351956365056.00104</v>
      </c>
      <c r="R7" s="7">
        <f>'IRA Calculations'!AF9</f>
        <v>353153734836.98755</v>
      </c>
      <c r="S7" s="7">
        <f>'IRA Calculations'!AG9</f>
        <v>354656016903.75446</v>
      </c>
      <c r="T7" s="7">
        <f>'IRA Calculations'!AH9</f>
        <v>356385460834.97742</v>
      </c>
      <c r="U7" s="7">
        <f>'IRA Calculations'!AI9</f>
        <v>358162925878.78571</v>
      </c>
      <c r="V7" s="7">
        <f>'IRA Calculations'!AJ9</f>
        <v>359838475375.12158</v>
      </c>
      <c r="W7" s="7">
        <f>'IRA Calculations'!AK9</f>
        <v>362438018631.375</v>
      </c>
      <c r="X7" s="7">
        <f>'IRA Calculations'!AL9</f>
        <v>364852082353.7937</v>
      </c>
      <c r="Y7" s="7">
        <f>'IRA Calculations'!AM9</f>
        <v>367028099208.97192</v>
      </c>
      <c r="Z7" s="7">
        <f>'IRA Calculations'!AN9</f>
        <v>368984708346.55127</v>
      </c>
      <c r="AA7" s="7">
        <f>'IRA Calculations'!AO9</f>
        <v>370801429385.52966</v>
      </c>
      <c r="AB7" s="7">
        <f>'IRA Calculations'!AP9</f>
        <v>372366691386.40625</v>
      </c>
      <c r="AC7" s="7">
        <f>'IRA Calculations'!AQ9</f>
        <v>374123098218.89935</v>
      </c>
      <c r="AD7" s="7">
        <f>'IRA Calculations'!AR9</f>
        <v>375911076960.1236</v>
      </c>
      <c r="AE7" s="7">
        <f>'IRA Calculations'!AS9</f>
        <v>377730404443.9212</v>
      </c>
      <c r="AF7" s="7">
        <f>'IRA Calculations'!AT9</f>
        <v>379591536700.76691</v>
      </c>
    </row>
    <row r="8" spans="1:34" x14ac:dyDescent="0.2">
      <c r="A8" s="1" t="s">
        <v>344</v>
      </c>
      <c r="B8" s="7">
        <f>'IRA Calculations'!P10</f>
        <v>1430833338.8796365</v>
      </c>
      <c r="C8" s="7">
        <f>'IRA Calculations'!Q10</f>
        <v>1430833338.8796365</v>
      </c>
      <c r="D8" s="7">
        <f>'IRA Calculations'!R10</f>
        <v>1442593956.69314</v>
      </c>
      <c r="E8" s="7">
        <f>'IRA Calculations'!S10</f>
        <v>1453177211.5452399</v>
      </c>
      <c r="F8" s="7">
        <f>'IRA Calculations'!T10</f>
        <v>1464138134.8263636</v>
      </c>
      <c r="G8" s="7">
        <f>'IRA Calculations'!U10</f>
        <v>1474857300.3213246</v>
      </c>
      <c r="H8" s="7">
        <f>'IRA Calculations'!V10</f>
        <v>1484794220.1889057</v>
      </c>
      <c r="I8" s="7">
        <f>'IRA Calculations'!W10</f>
        <v>1495024522.5965025</v>
      </c>
      <c r="J8" s="7">
        <f>'IRA Calculations'!X10</f>
        <v>1504372909.4681463</v>
      </c>
      <c r="K8" s="7">
        <f>'IRA Calculations'!Y10</f>
        <v>1511695371.312551</v>
      </c>
      <c r="L8" s="7">
        <f>'IRA Calculations'!Z10</f>
        <v>1518826457.6820343</v>
      </c>
      <c r="M8" s="7">
        <f>'IRA Calculations'!AA10</f>
        <v>1525218922.6513073</v>
      </c>
      <c r="N8" s="7">
        <f>'IRA Calculations'!AB10</f>
        <v>1530689655.3786807</v>
      </c>
      <c r="O8" s="7">
        <f>'IRA Calculations'!AC10</f>
        <v>1535152384.0220335</v>
      </c>
      <c r="P8" s="7">
        <f>'IRA Calculations'!AD10</f>
        <v>1539227165.4985776</v>
      </c>
      <c r="Q8" s="7">
        <f>'IRA Calculations'!AE10</f>
        <v>1542512132.5474701</v>
      </c>
      <c r="R8" s="7">
        <f>'IRA Calculations'!AF10</f>
        <v>1546894210.5169303</v>
      </c>
      <c r="S8" s="7">
        <f>'IRA Calculations'!AG10</f>
        <v>1551467353.9759772</v>
      </c>
      <c r="T8" s="7">
        <f>'IRA Calculations'!AH10</f>
        <v>1556213977.0534863</v>
      </c>
      <c r="U8" s="7">
        <f>'IRA Calculations'!AI10</f>
        <v>1560986127.9758251</v>
      </c>
      <c r="V8" s="7">
        <f>'IRA Calculations'!AJ10</f>
        <v>1565655484.8233442</v>
      </c>
      <c r="W8" s="7">
        <f>'IRA Calculations'!AK10</f>
        <v>1576671027.1045845</v>
      </c>
      <c r="X8" s="7">
        <f>'IRA Calculations'!AL10</f>
        <v>1587723751.965483</v>
      </c>
      <c r="Y8" s="7">
        <f>'IRA Calculations'!AM10</f>
        <v>1598802783.6636362</v>
      </c>
      <c r="Z8" s="7">
        <f>'IRA Calculations'!AN10</f>
        <v>1609920836.0184946</v>
      </c>
      <c r="AA8" s="7">
        <f>'IRA Calculations'!AO10</f>
        <v>1621099840.4610651</v>
      </c>
      <c r="AB8" s="7">
        <f>'IRA Calculations'!AP10</f>
        <v>1631515378.454047</v>
      </c>
      <c r="AC8" s="7">
        <f>'IRA Calculations'!AQ10</f>
        <v>1642867706.5561948</v>
      </c>
      <c r="AD8" s="7">
        <f>'IRA Calculations'!AR10</f>
        <v>1654330262.9289536</v>
      </c>
      <c r="AE8" s="7">
        <f>'IRA Calculations'!AS10</f>
        <v>1665912619.7618365</v>
      </c>
      <c r="AF8" s="7">
        <f>'IRA Calculations'!AT10</f>
        <v>1677618084.8622589</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944679442262.26379</v>
      </c>
      <c r="C10" s="7">
        <f>'IRA Calculations'!Q12</f>
        <v>944679442262.26379</v>
      </c>
      <c r="D10" s="7">
        <f>'IRA Calculations'!R12</f>
        <v>948349452037.72803</v>
      </c>
      <c r="E10" s="7">
        <f>'IRA Calculations'!S12</f>
        <v>951284217333.93152</v>
      </c>
      <c r="F10" s="7">
        <f>'IRA Calculations'!T12</f>
        <v>954530067715.7179</v>
      </c>
      <c r="G10" s="7">
        <f>'IRA Calculations'!U12</f>
        <v>957770454273.24658</v>
      </c>
      <c r="H10" s="7">
        <f>'IRA Calculations'!V12</f>
        <v>960754220584.6488</v>
      </c>
      <c r="I10" s="7">
        <f>'IRA Calculations'!W12</f>
        <v>965079137733.40125</v>
      </c>
      <c r="J10" s="7">
        <f>'IRA Calculations'!X12</f>
        <v>969747239603.43286</v>
      </c>
      <c r="K10" s="7">
        <f>'IRA Calculations'!Y12</f>
        <v>973934536127.11133</v>
      </c>
      <c r="L10" s="7">
        <f>'IRA Calculations'!Z12</f>
        <v>978792345384.90088</v>
      </c>
      <c r="M10" s="7">
        <f>'IRA Calculations'!AA12</f>
        <v>983763308232.60864</v>
      </c>
      <c r="N10" s="7">
        <f>'IRA Calculations'!AB12</f>
        <v>988568470282</v>
      </c>
      <c r="O10" s="7">
        <f>'IRA Calculations'!AC12</f>
        <v>992332233728.47131</v>
      </c>
      <c r="P10" s="7">
        <f>'IRA Calculations'!AD12</f>
        <v>996001700783.71777</v>
      </c>
      <c r="Q10" s="7">
        <f>'IRA Calculations'!AE12</f>
        <v>998680469192.61658</v>
      </c>
      <c r="R10" s="7">
        <f>'IRA Calculations'!AF12</f>
        <v>1001537780692.5094</v>
      </c>
      <c r="S10" s="7">
        <f>'IRA Calculations'!AG12</f>
        <v>1003894621287.8639</v>
      </c>
      <c r="T10" s="7">
        <f>'IRA Calculations'!AH12</f>
        <v>1005916089303.8688</v>
      </c>
      <c r="U10" s="7">
        <f>'IRA Calculations'!AI12</f>
        <v>1007725665297.2701</v>
      </c>
      <c r="V10" s="7">
        <f>'IRA Calculations'!AJ12</f>
        <v>1009176716029.0155</v>
      </c>
      <c r="W10" s="7">
        <f>'IRA Calculations'!AK12</f>
        <v>1012434911547.7789</v>
      </c>
      <c r="X10" s="7">
        <f>'IRA Calculations'!AL12</f>
        <v>1016181373297.1935</v>
      </c>
      <c r="Y10" s="7">
        <f>'IRA Calculations'!AM12</f>
        <v>1020467214267.6731</v>
      </c>
      <c r="Z10" s="7">
        <f>'IRA Calculations'!AN12</f>
        <v>1025321102531.6216</v>
      </c>
      <c r="AA10" s="7">
        <f>'IRA Calculations'!AO12</f>
        <v>1030686486821.3215</v>
      </c>
      <c r="AB10" s="7">
        <f>'IRA Calculations'!AP12</f>
        <v>1035897842952.9343</v>
      </c>
      <c r="AC10" s="7">
        <f>'IRA Calculations'!AQ12</f>
        <v>1041878138567.0472</v>
      </c>
      <c r="AD10" s="7">
        <f>'IRA Calculations'!AR12</f>
        <v>1047977132607.246</v>
      </c>
      <c r="AE10" s="7">
        <f>'IRA Calculations'!AS12</f>
        <v>1054084482736.02</v>
      </c>
      <c r="AF10" s="7">
        <f>'IRA Calculations'!AT12</f>
        <v>1060137801483.8719</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13550115480261.934</v>
      </c>
      <c r="C2" s="7">
        <f>'IRA Calculations'!P17</f>
        <v>13550115480261.934</v>
      </c>
      <c r="D2" s="7">
        <f>'IRA Calculations'!Q17</f>
        <v>13550115480261.934</v>
      </c>
      <c r="E2" s="7">
        <f>'IRA Calculations'!R17</f>
        <v>13241944331668.252</v>
      </c>
      <c r="F2" s="7">
        <f>'IRA Calculations'!S17</f>
        <v>13395654903377.924</v>
      </c>
      <c r="G2" s="7">
        <f>'IRA Calculations'!T17</f>
        <v>13570216319376.324</v>
      </c>
      <c r="H2" s="7">
        <f>'IRA Calculations'!U17</f>
        <v>13773653267749.586</v>
      </c>
      <c r="I2" s="7">
        <f>'IRA Calculations'!V17</f>
        <v>14015710873048.246</v>
      </c>
      <c r="J2" s="7">
        <f>'IRA Calculations'!W17</f>
        <v>14288184083389.25</v>
      </c>
      <c r="K2" s="7">
        <f>'IRA Calculations'!X17</f>
        <v>14593593437831.824</v>
      </c>
      <c r="L2" s="7">
        <f>'IRA Calculations'!Y17</f>
        <v>14928267249720.754</v>
      </c>
      <c r="M2" s="7">
        <f>'IRA Calculations'!Z17</f>
        <v>15290939483051.523</v>
      </c>
      <c r="N2" s="7">
        <f>'IRA Calculations'!AA17</f>
        <v>15670714196175.691</v>
      </c>
      <c r="O2" s="7">
        <f>'IRA Calculations'!AB17</f>
        <v>16067163552627.84</v>
      </c>
      <c r="P2" s="7">
        <f>'IRA Calculations'!AC17</f>
        <v>16043487590546.117</v>
      </c>
      <c r="Q2" s="7">
        <f>'IRA Calculations'!AD17</f>
        <v>16023971495129.25</v>
      </c>
      <c r="R2" s="7">
        <f>'IRA Calculations'!AE17</f>
        <v>16010574458016.082</v>
      </c>
      <c r="S2" s="7">
        <f>'IRA Calculations'!AF17</f>
        <v>16006315646952.66</v>
      </c>
      <c r="T2" s="7">
        <f>'IRA Calculations'!AG17</f>
        <v>16002986419689.516</v>
      </c>
      <c r="U2" s="7">
        <f>'IRA Calculations'!AH17</f>
        <v>16003551050814.754</v>
      </c>
      <c r="V2" s="7">
        <f>'IRA Calculations'!AI17</f>
        <v>16011465841016.578</v>
      </c>
      <c r="W2" s="7">
        <f>'IRA Calculations'!AJ17</f>
        <v>16018693598290.082</v>
      </c>
      <c r="X2" s="7">
        <f>'IRA Calculations'!AK17</f>
        <v>16026989328980.375</v>
      </c>
      <c r="Y2" s="7">
        <f>'IRA Calculations'!AL17</f>
        <v>16042525025295.324</v>
      </c>
      <c r="Z2" s="7">
        <f>'IRA Calculations'!AM17</f>
        <v>16056845959089.516</v>
      </c>
      <c r="AA2" s="7">
        <f>'IRA Calculations'!AN17</f>
        <v>16073341016119.828</v>
      </c>
      <c r="AB2" s="7">
        <f>'IRA Calculations'!AO17</f>
        <v>16095541617571.262</v>
      </c>
      <c r="AC2" s="7">
        <f>'IRA Calculations'!AP17</f>
        <v>16115782270460.602</v>
      </c>
      <c r="AD2" s="7">
        <f>'IRA Calculations'!AQ17</f>
        <v>16137476666894.863</v>
      </c>
      <c r="AE2" s="7">
        <f>'IRA Calculations'!AR17</f>
        <v>16164112922544.195</v>
      </c>
      <c r="AF2" s="7">
        <f>'IRA Calculations'!AS17</f>
        <v>16187861226071.332</v>
      </c>
      <c r="AG2" s="7">
        <f>'IRA Calculations'!AT17</f>
        <v>16215688684629.035</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3148710944287.5352</v>
      </c>
      <c r="C2" s="7">
        <f>'IRA Calculations'!P30</f>
        <v>3148710944287.5352</v>
      </c>
      <c r="D2" s="7">
        <f>'IRA Calculations'!Q30</f>
        <v>3148710944287.5352</v>
      </c>
      <c r="E2" s="7">
        <f>'IRA Calculations'!R30</f>
        <v>3149319956608.7935</v>
      </c>
      <c r="F2" s="7">
        <f>'IRA Calculations'!S30</f>
        <v>3152229333446.3291</v>
      </c>
      <c r="G2" s="7">
        <f>'IRA Calculations'!T30</f>
        <v>3157967342819.4951</v>
      </c>
      <c r="H2" s="7">
        <f>'IRA Calculations'!U30</f>
        <v>3172043761782.1777</v>
      </c>
      <c r="I2" s="7">
        <f>'IRA Calculations'!V30</f>
        <v>3195070776146.6743</v>
      </c>
      <c r="J2" s="7">
        <f>'IRA Calculations'!W30</f>
        <v>3221412588083.5903</v>
      </c>
      <c r="K2" s="7">
        <f>'IRA Calculations'!X30</f>
        <v>3247516091704.7041</v>
      </c>
      <c r="L2" s="7">
        <f>'IRA Calculations'!Y30</f>
        <v>3273631210477.437</v>
      </c>
      <c r="M2" s="7">
        <f>'IRA Calculations'!Z30</f>
        <v>3301454915074.2261</v>
      </c>
      <c r="N2" s="7">
        <f>'IRA Calculations'!AA30</f>
        <v>3334229807130.5352</v>
      </c>
      <c r="O2" s="7">
        <f>'IRA Calculations'!AB30</f>
        <v>3370113250958.8564</v>
      </c>
      <c r="P2" s="7">
        <f>'IRA Calculations'!AC30</f>
        <v>3409445996937.7817</v>
      </c>
      <c r="Q2" s="7">
        <f>'IRA Calculations'!AD30</f>
        <v>3449380917890.8296</v>
      </c>
      <c r="R2" s="7">
        <f>'IRA Calculations'!AE30</f>
        <v>3489171900765.7305</v>
      </c>
      <c r="S2" s="7">
        <f>'IRA Calculations'!AF30</f>
        <v>3522814364622.4556</v>
      </c>
      <c r="T2" s="7">
        <f>'IRA Calculations'!AG30</f>
        <v>3555228403631.2271</v>
      </c>
      <c r="U2" s="7">
        <f>'IRA Calculations'!AH30</f>
        <v>3586683425602.3071</v>
      </c>
      <c r="V2" s="7">
        <f>'IRA Calculations'!AI30</f>
        <v>3617301431103.9956</v>
      </c>
      <c r="W2" s="7">
        <f>'IRA Calculations'!AJ30</f>
        <v>3647266197549.7534</v>
      </c>
      <c r="X2" s="7">
        <f>'IRA Calculations'!AK30</f>
        <v>3691827144111.7383</v>
      </c>
      <c r="Y2" s="7">
        <f>'IRA Calculations'!AL30</f>
        <v>3737597849131.8696</v>
      </c>
      <c r="Z2" s="7">
        <f>'IRA Calculations'!AM30</f>
        <v>3784935303869.2832</v>
      </c>
      <c r="AA2" s="7">
        <f>'IRA Calculations'!AN30</f>
        <v>3834122972369.5913</v>
      </c>
      <c r="AB2" s="7">
        <f>'IRA Calculations'!AO30</f>
        <v>3885142179273.9395</v>
      </c>
      <c r="AC2" s="7">
        <f>'IRA Calculations'!AP30</f>
        <v>3937879069837.0166</v>
      </c>
      <c r="AD2" s="7">
        <f>'IRA Calculations'!AQ30</f>
        <v>3992124917669.4663</v>
      </c>
      <c r="AE2" s="7">
        <f>'IRA Calculations'!AR30</f>
        <v>4047646144249.9824</v>
      </c>
      <c r="AF2" s="7">
        <f>'IRA Calculations'!AS30</f>
        <v>4104316893665.48</v>
      </c>
      <c r="AG2" s="7">
        <f>'IRA Calculations'!AT30</f>
        <v>4162103123733.6099</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16877103485844.227</v>
      </c>
      <c r="C2" s="7">
        <f>'IRA Calculations'!P43</f>
        <v>16877103485844.227</v>
      </c>
      <c r="D2" s="7">
        <f>'IRA Calculations'!Q43</f>
        <v>16877103485844.227</v>
      </c>
      <c r="E2" s="7">
        <f>'IRA Calculations'!R43</f>
        <v>16801373872557.963</v>
      </c>
      <c r="F2" s="7">
        <f>'IRA Calculations'!S43</f>
        <v>16729170000937.041</v>
      </c>
      <c r="G2" s="7">
        <f>'IRA Calculations'!T43</f>
        <v>16668398119638.564</v>
      </c>
      <c r="H2" s="7">
        <f>'IRA Calculations'!U43</f>
        <v>16622705342031.828</v>
      </c>
      <c r="I2" s="7">
        <f>'IRA Calculations'!V43</f>
        <v>16595196987346.188</v>
      </c>
      <c r="J2" s="7">
        <f>'IRA Calculations'!W43</f>
        <v>16584140297139.33</v>
      </c>
      <c r="K2" s="7">
        <f>'IRA Calculations'!X43</f>
        <v>16589278140702.838</v>
      </c>
      <c r="L2" s="7">
        <f>'IRA Calculations'!Y43</f>
        <v>16607850519646.314</v>
      </c>
      <c r="M2" s="7">
        <f>'IRA Calculations'!Z43</f>
        <v>16641765593883.08</v>
      </c>
      <c r="N2" s="7">
        <f>'IRA Calculations'!AA43</f>
        <v>16693005525953.23</v>
      </c>
      <c r="O2" s="7">
        <f>'IRA Calculations'!AB43</f>
        <v>16758448771031.883</v>
      </c>
      <c r="P2" s="7">
        <f>'IRA Calculations'!AC43</f>
        <v>16835448917301.359</v>
      </c>
      <c r="Q2" s="7">
        <f>'IRA Calculations'!AD43</f>
        <v>16925767233645.75</v>
      </c>
      <c r="R2" s="7">
        <f>'IRA Calculations'!AE43</f>
        <v>17028895423072.082</v>
      </c>
      <c r="S2" s="7">
        <f>'IRA Calculations'!AF43</f>
        <v>17143677698108.287</v>
      </c>
      <c r="T2" s="7">
        <f>'IRA Calculations'!AG43</f>
        <v>17264065987207.01</v>
      </c>
      <c r="U2" s="7">
        <f>'IRA Calculations'!AH43</f>
        <v>17386452268369.775</v>
      </c>
      <c r="V2" s="7">
        <f>'IRA Calculations'!AI43</f>
        <v>17509188027591.619</v>
      </c>
      <c r="W2" s="7">
        <f>'IRA Calculations'!AJ43</f>
        <v>17631962045697.496</v>
      </c>
      <c r="X2" s="7">
        <f>'IRA Calculations'!AK43</f>
        <v>17804472646621.395</v>
      </c>
      <c r="Y2" s="7">
        <f>'IRA Calculations'!AL43</f>
        <v>17978728110212.727</v>
      </c>
      <c r="Z2" s="7">
        <f>'IRA Calculations'!AM43</f>
        <v>18154673618152.156</v>
      </c>
      <c r="AA2" s="7">
        <f>'IRA Calculations'!AN43</f>
        <v>18332381241156.031</v>
      </c>
      <c r="AB2" s="7">
        <f>'IRA Calculations'!AO43</f>
        <v>18512039082509.934</v>
      </c>
      <c r="AC2" s="7">
        <f>'IRA Calculations'!AP43</f>
        <v>18693728011480.477</v>
      </c>
      <c r="AD2" s="7">
        <f>'IRA Calculations'!AQ43</f>
        <v>18877456593646.531</v>
      </c>
      <c r="AE2" s="7">
        <f>'IRA Calculations'!AR43</f>
        <v>19063369784083.754</v>
      </c>
      <c r="AF2" s="7">
        <f>'IRA Calculations'!AS43</f>
        <v>19251304876093.191</v>
      </c>
      <c r="AG2" s="7">
        <f>'IRA Calculations'!AT43</f>
        <v>19441110033114.141</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14471910741186.773</v>
      </c>
      <c r="C4" s="7">
        <f>'IRA Calculations'!P45</f>
        <v>14471910741186.773</v>
      </c>
      <c r="D4" s="7">
        <f>'IRA Calculations'!Q45</f>
        <v>14471910741186.773</v>
      </c>
      <c r="E4" s="7">
        <f>'IRA Calculations'!R45</f>
        <v>14520685485936.689</v>
      </c>
      <c r="F4" s="7">
        <f>'IRA Calculations'!S45</f>
        <v>14573926321358.395</v>
      </c>
      <c r="G4" s="7">
        <f>'IRA Calculations'!T45</f>
        <v>14635008177614.617</v>
      </c>
      <c r="H4" s="7">
        <f>'IRA Calculations'!U45</f>
        <v>14706087856264.713</v>
      </c>
      <c r="I4" s="7">
        <f>'IRA Calculations'!V45</f>
        <v>14789544435984.195</v>
      </c>
      <c r="J4" s="7">
        <f>'IRA Calculations'!W45</f>
        <v>14881375951285.73</v>
      </c>
      <c r="K4" s="7">
        <f>'IRA Calculations'!X45</f>
        <v>14976791983133.953</v>
      </c>
      <c r="L4" s="7">
        <f>'IRA Calculations'!Y45</f>
        <v>15071015816530.35</v>
      </c>
      <c r="M4" s="7">
        <f>'IRA Calculations'!Z45</f>
        <v>15165932210881.361</v>
      </c>
      <c r="N4" s="7">
        <f>'IRA Calculations'!AA45</f>
        <v>15261335985431.061</v>
      </c>
      <c r="O4" s="7">
        <f>'IRA Calculations'!AB45</f>
        <v>15353945198040.254</v>
      </c>
      <c r="P4" s="7">
        <f>'IRA Calculations'!AC45</f>
        <v>15443590721386.336</v>
      </c>
      <c r="Q4" s="7">
        <f>'IRA Calculations'!AD45</f>
        <v>15535553331337.65</v>
      </c>
      <c r="R4" s="7">
        <f>'IRA Calculations'!AE45</f>
        <v>15631926202699.271</v>
      </c>
      <c r="S4" s="7">
        <f>'IRA Calculations'!AF45</f>
        <v>15733180033944.418</v>
      </c>
      <c r="T4" s="7">
        <f>'IRA Calculations'!AG45</f>
        <v>15835712614916.094</v>
      </c>
      <c r="U4" s="7">
        <f>'IRA Calculations'!AH45</f>
        <v>15938395391255.521</v>
      </c>
      <c r="V4" s="7">
        <f>'IRA Calculations'!AI45</f>
        <v>16039761356460.09</v>
      </c>
      <c r="W4" s="7">
        <f>'IRA Calculations'!AJ45</f>
        <v>16139567613811.291</v>
      </c>
      <c r="X4" s="7">
        <f>'IRA Calculations'!AK45</f>
        <v>16294836651810.275</v>
      </c>
      <c r="Y4" s="7">
        <f>'IRA Calculations'!AL45</f>
        <v>16450832931401.674</v>
      </c>
      <c r="Z4" s="7">
        <f>'IRA Calculations'!AM45</f>
        <v>16608059072411.111</v>
      </c>
      <c r="AA4" s="7">
        <f>'IRA Calculations'!AN45</f>
        <v>16766892746982.902</v>
      </c>
      <c r="AB4" s="7">
        <f>'IRA Calculations'!AO45</f>
        <v>16927457079402.684</v>
      </c>
      <c r="AC4" s="7">
        <f>'IRA Calculations'!AP45</f>
        <v>17089745177281.486</v>
      </c>
      <c r="AD4" s="7">
        <f>'IRA Calculations'!AQ45</f>
        <v>17253920099286.721</v>
      </c>
      <c r="AE4" s="7">
        <f>'IRA Calculations'!AR45</f>
        <v>17419792347260.885</v>
      </c>
      <c r="AF4" s="7">
        <f>'IRA Calculations'!AS45</f>
        <v>17587602168597.824</v>
      </c>
      <c r="AG4" s="7">
        <f>'IRA Calculations'!AT45</f>
        <v>17757527165936.023</v>
      </c>
    </row>
    <row r="5" spans="1:35" x14ac:dyDescent="0.2">
      <c r="A5" s="1" t="s">
        <v>79</v>
      </c>
      <c r="B5" s="7">
        <f>'IRA Calculations'!O46</f>
        <v>1054368440.3792837</v>
      </c>
      <c r="C5" s="7">
        <f>'IRA Calculations'!P46</f>
        <v>1054368440.3792837</v>
      </c>
      <c r="D5" s="7">
        <f>'IRA Calculations'!Q46</f>
        <v>1054368440.3792837</v>
      </c>
      <c r="E5" s="7">
        <f>'IRA Calculations'!R46</f>
        <v>1008349112.3156265</v>
      </c>
      <c r="F5" s="7">
        <f>'IRA Calculations'!S46</f>
        <v>955824983.80637932</v>
      </c>
      <c r="G5" s="7">
        <f>'IRA Calculations'!T46</f>
        <v>901272801.42843628</v>
      </c>
      <c r="H5" s="7">
        <f>'IRA Calculations'!U46</f>
        <v>848967577.48000109</v>
      </c>
      <c r="I5" s="7">
        <f>'IRA Calculations'!V46</f>
        <v>802517090.22452891</v>
      </c>
      <c r="J5" s="7">
        <f>'IRA Calculations'!W46</f>
        <v>764044151.63558042</v>
      </c>
      <c r="K5" s="7">
        <f>'IRA Calculations'!X46</f>
        <v>734337412.4547925</v>
      </c>
      <c r="L5" s="7">
        <f>'IRA Calculations'!Y46</f>
        <v>713031528.08610082</v>
      </c>
      <c r="M5" s="7">
        <f>'IRA Calculations'!Z46</f>
        <v>699273928.75392377</v>
      </c>
      <c r="N5" s="7">
        <f>'IRA Calculations'!AA46</f>
        <v>691603489.36194623</v>
      </c>
      <c r="O5" s="7">
        <f>'IRA Calculations'!AB46</f>
        <v>688244264.04232693</v>
      </c>
      <c r="P5" s="7">
        <f>'IRA Calculations'!AC46</f>
        <v>687712682.46060228</v>
      </c>
      <c r="Q5" s="7">
        <f>'IRA Calculations'!AD46</f>
        <v>689116787.73314488</v>
      </c>
      <c r="R5" s="7">
        <f>'IRA Calculations'!AE46</f>
        <v>691746020.81805551</v>
      </c>
      <c r="S5" s="7">
        <f>'IRA Calculations'!AF46</f>
        <v>695116094.21990025</v>
      </c>
      <c r="T5" s="7">
        <f>'IRA Calculations'!AG46</f>
        <v>698785714.01789629</v>
      </c>
      <c r="U5" s="7">
        <f>'IRA Calculations'!AH46</f>
        <v>702573720.95038557</v>
      </c>
      <c r="V5" s="7">
        <f>'IRA Calculations'!AI46</f>
        <v>706350675.0853076</v>
      </c>
      <c r="W5" s="7">
        <f>'IRA Calculations'!AJ46</f>
        <v>710077711.73529768</v>
      </c>
      <c r="X5" s="7">
        <f>'IRA Calculations'!AK46</f>
        <v>716722561.43695748</v>
      </c>
      <c r="Y5" s="7">
        <f>'IRA Calculations'!AL46</f>
        <v>723413873.69430697</v>
      </c>
      <c r="Z5" s="7">
        <f>'IRA Calculations'!AM46</f>
        <v>730179801.27134025</v>
      </c>
      <c r="AA5" s="7">
        <f>'IRA Calculations'!AN46</f>
        <v>737041047.93453109</v>
      </c>
      <c r="AB5" s="7">
        <f>'IRA Calculations'!AO46</f>
        <v>744004925.58814287</v>
      </c>
      <c r="AC5" s="7">
        <f>'IRA Calculations'!AP46</f>
        <v>751063090.38770938</v>
      </c>
      <c r="AD5" s="7">
        <f>'IRA Calculations'!AQ46</f>
        <v>758218843.31069398</v>
      </c>
      <c r="AE5" s="7">
        <f>'IRA Calculations'!AR46</f>
        <v>765459227.97952628</v>
      </c>
      <c r="AF5" s="7">
        <f>'IRA Calculations'!AS46</f>
        <v>772790374.01031172</v>
      </c>
      <c r="AG5" s="7">
        <f>'IRA Calculations'!AT46</f>
        <v>780221349.43527114</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561272646908.55383</v>
      </c>
      <c r="C10" s="7">
        <f>'IRA Calculations'!P51</f>
        <v>561272646908.55383</v>
      </c>
      <c r="D10" s="7">
        <f>'IRA Calculations'!Q51</f>
        <v>561272646908.55383</v>
      </c>
      <c r="E10" s="7">
        <f>'IRA Calculations'!R51</f>
        <v>555439271283.85059</v>
      </c>
      <c r="F10" s="7">
        <f>'IRA Calculations'!S51</f>
        <v>552021205530.91309</v>
      </c>
      <c r="G10" s="7">
        <f>'IRA Calculations'!T51</f>
        <v>550581265594.6748</v>
      </c>
      <c r="H10" s="7">
        <f>'IRA Calculations'!U51</f>
        <v>550630960930.3927</v>
      </c>
      <c r="I10" s="7">
        <f>'IRA Calculations'!V51</f>
        <v>551813968215.95923</v>
      </c>
      <c r="J10" s="7">
        <f>'IRA Calculations'!W51</f>
        <v>553691702311.19373</v>
      </c>
      <c r="K10" s="7">
        <f>'IRA Calculations'!X51</f>
        <v>555944596633.60632</v>
      </c>
      <c r="L10" s="7">
        <f>'IRA Calculations'!Y51</f>
        <v>558310419236.47107</v>
      </c>
      <c r="M10" s="7">
        <f>'IRA Calculations'!Z51</f>
        <v>560832538380.08276</v>
      </c>
      <c r="N10" s="7">
        <f>'IRA Calculations'!AA51</f>
        <v>563486126074.06067</v>
      </c>
      <c r="O10" s="7">
        <f>'IRA Calculations'!AB51</f>
        <v>566122407509.24231</v>
      </c>
      <c r="P10" s="7">
        <f>'IRA Calculations'!AC51</f>
        <v>568680360006.16235</v>
      </c>
      <c r="Q10" s="7">
        <f>'IRA Calculations'!AD51</f>
        <v>571307427195.34497</v>
      </c>
      <c r="R10" s="7">
        <f>'IRA Calculations'!AE51</f>
        <v>574065549216.07129</v>
      </c>
      <c r="S10" s="7">
        <f>'IRA Calculations'!AF51</f>
        <v>576988584050.95569</v>
      </c>
      <c r="T10" s="7">
        <f>'IRA Calculations'!AG51</f>
        <v>579947528960.13452</v>
      </c>
      <c r="U10" s="7">
        <f>'IRA Calculations'!AH51</f>
        <v>582909979864.70081</v>
      </c>
      <c r="V10" s="7">
        <f>'IRA Calculations'!AI51</f>
        <v>585827918171.46057</v>
      </c>
      <c r="W10" s="7">
        <f>'IRA Calculations'!AJ51</f>
        <v>588694543455.34937</v>
      </c>
      <c r="X10" s="7">
        <f>'IRA Calculations'!AK51</f>
        <v>594575144573.1095</v>
      </c>
      <c r="Y10" s="7">
        <f>'IRA Calculations'!AL51</f>
        <v>600465991319.17261</v>
      </c>
      <c r="Z10" s="7">
        <f>'IRA Calculations'!AM51</f>
        <v>606381463842.93994</v>
      </c>
      <c r="AA10" s="7">
        <f>'IRA Calculations'!AN51</f>
        <v>612333799799.39026</v>
      </c>
      <c r="AB10" s="7">
        <f>'IRA Calculations'!AO51</f>
        <v>618329123647.01404</v>
      </c>
      <c r="AC10" s="7">
        <f>'IRA Calculations'!AP51</f>
        <v>624370375028.86475</v>
      </c>
      <c r="AD10" s="7">
        <f>'IRA Calculations'!AQ51</f>
        <v>630463583130.45984</v>
      </c>
      <c r="AE10" s="7">
        <f>'IRA Calculations'!AR51</f>
        <v>636607002242.49158</v>
      </c>
      <c r="AF10" s="7">
        <f>'IRA Calculations'!AS51</f>
        <v>642809212762.94531</v>
      </c>
      <c r="AG10" s="7">
        <f>'IRA Calculations'!AT51</f>
        <v>649077942199.32605</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34242493775758.879</v>
      </c>
      <c r="C2" s="7">
        <f>'IRA Calculations'!P56</f>
        <v>34242493775758.879</v>
      </c>
      <c r="D2" s="7">
        <f>'IRA Calculations'!Q56</f>
        <v>34242493775758.879</v>
      </c>
      <c r="E2" s="7">
        <f>'IRA Calculations'!R56</f>
        <v>34768250379384.383</v>
      </c>
      <c r="F2" s="7">
        <f>'IRA Calculations'!S56</f>
        <v>35382581526961.227</v>
      </c>
      <c r="G2" s="7">
        <f>'IRA Calculations'!T56</f>
        <v>36047236545050.867</v>
      </c>
      <c r="H2" s="7">
        <f>'IRA Calculations'!U56</f>
        <v>36716357194106.547</v>
      </c>
      <c r="I2" s="7">
        <f>'IRA Calculations'!V56</f>
        <v>37337780135004.914</v>
      </c>
      <c r="J2" s="7">
        <f>'IRA Calculations'!W56</f>
        <v>37965615641893.109</v>
      </c>
      <c r="K2" s="7">
        <f>'IRA Calculations'!X56</f>
        <v>38633417434963.625</v>
      </c>
      <c r="L2" s="7">
        <f>'IRA Calculations'!Y56</f>
        <v>39245362982156.422</v>
      </c>
      <c r="M2" s="7">
        <f>'IRA Calculations'!Z56</f>
        <v>39801110634873.641</v>
      </c>
      <c r="N2" s="7">
        <f>'IRA Calculations'!AA56</f>
        <v>40335556728499.836</v>
      </c>
      <c r="O2" s="7">
        <f>'IRA Calculations'!AB56</f>
        <v>40867566073449.078</v>
      </c>
      <c r="P2" s="7">
        <f>'IRA Calculations'!AC56</f>
        <v>41453831217688.641</v>
      </c>
      <c r="Q2" s="7">
        <f>'IRA Calculations'!AD56</f>
        <v>42149784041258.812</v>
      </c>
      <c r="R2" s="7">
        <f>'IRA Calculations'!AE56</f>
        <v>42883257602627.977</v>
      </c>
      <c r="S2" s="7">
        <f>'IRA Calculations'!AF56</f>
        <v>43588508415891.039</v>
      </c>
      <c r="T2" s="7">
        <f>'IRA Calculations'!AG56</f>
        <v>44364711921209.609</v>
      </c>
      <c r="U2" s="7">
        <f>'IRA Calculations'!AH56</f>
        <v>45133426106473.422</v>
      </c>
      <c r="V2" s="7">
        <f>'IRA Calculations'!AI56</f>
        <v>45814828945628.438</v>
      </c>
      <c r="W2" s="7">
        <f>'IRA Calculations'!AJ56</f>
        <v>46208346642538.305</v>
      </c>
      <c r="X2" s="7">
        <f>'IRA Calculations'!AK56</f>
        <v>46582170046717.016</v>
      </c>
      <c r="Y2" s="7">
        <f>'IRA Calculations'!AL56</f>
        <v>47285060558751.75</v>
      </c>
      <c r="Z2" s="7">
        <f>'IRA Calculations'!AM56</f>
        <v>47979059627525.734</v>
      </c>
      <c r="AA2" s="7">
        <f>'IRA Calculations'!AN56</f>
        <v>48523471278565.672</v>
      </c>
      <c r="AB2" s="7">
        <f>'IRA Calculations'!AO56</f>
        <v>48921738836955.758</v>
      </c>
      <c r="AC2" s="7">
        <f>'IRA Calculations'!AP56</f>
        <v>49248668276153.453</v>
      </c>
      <c r="AD2" s="7">
        <f>'IRA Calculations'!AQ56</f>
        <v>49435556659021.055</v>
      </c>
      <c r="AE2" s="7">
        <f>'IRA Calculations'!AR56</f>
        <v>49535982867440.008</v>
      </c>
      <c r="AF2" s="7">
        <f>'IRA Calculations'!AS56</f>
        <v>49619971334445.047</v>
      </c>
      <c r="AG2" s="7">
        <f>'IRA Calculations'!AT56</f>
        <v>49663156223211.164</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2545518542064.1582</v>
      </c>
      <c r="C2" s="7">
        <f>'IRA Calculations'!P69</f>
        <v>2545518542064.1582</v>
      </c>
      <c r="D2" s="7">
        <f>'IRA Calculations'!Q69</f>
        <v>2545518542064.1582</v>
      </c>
      <c r="E2" s="7">
        <f>'IRA Calculations'!R69</f>
        <v>2563103471123.4712</v>
      </c>
      <c r="F2" s="7">
        <f>'IRA Calculations'!S69</f>
        <v>2581750869975.1543</v>
      </c>
      <c r="G2" s="7">
        <f>'IRA Calculations'!T69</f>
        <v>2600508746850.6709</v>
      </c>
      <c r="H2" s="7">
        <f>'IRA Calculations'!U69</f>
        <v>2619334209053.0342</v>
      </c>
      <c r="I2" s="7">
        <f>'IRA Calculations'!V69</f>
        <v>2636761536774.2095</v>
      </c>
      <c r="J2" s="7">
        <f>'IRA Calculations'!W69</f>
        <v>2654915117296.8296</v>
      </c>
      <c r="K2" s="7">
        <f>'IRA Calculations'!X69</f>
        <v>2672290253357.3506</v>
      </c>
      <c r="L2" s="7">
        <f>'IRA Calculations'!Y69</f>
        <v>2687546302426.5488</v>
      </c>
      <c r="M2" s="7">
        <f>'IRA Calculations'!Z69</f>
        <v>2703701706255.7715</v>
      </c>
      <c r="N2" s="7">
        <f>'IRA Calculations'!AA69</f>
        <v>2719962061849.4106</v>
      </c>
      <c r="O2" s="7">
        <f>'IRA Calculations'!AB69</f>
        <v>2737304524765.0474</v>
      </c>
      <c r="P2" s="7">
        <f>'IRA Calculations'!AC69</f>
        <v>2751532482564.4961</v>
      </c>
      <c r="Q2" s="7">
        <f>'IRA Calculations'!AD69</f>
        <v>2767373324182.0449</v>
      </c>
      <c r="R2" s="7">
        <f>'IRA Calculations'!AE69</f>
        <v>2783662028236.3696</v>
      </c>
      <c r="S2" s="7">
        <f>'IRA Calculations'!AF69</f>
        <v>2802525568414.8784</v>
      </c>
      <c r="T2" s="7">
        <f>'IRA Calculations'!AG69</f>
        <v>2822379875960.6182</v>
      </c>
      <c r="U2" s="7">
        <f>'IRA Calculations'!AH69</f>
        <v>2843029360931.9521</v>
      </c>
      <c r="V2" s="7">
        <f>'IRA Calculations'!AI69</f>
        <v>2863868323635.3188</v>
      </c>
      <c r="W2" s="7">
        <f>'IRA Calculations'!AJ69</f>
        <v>2885320490371.9688</v>
      </c>
      <c r="X2" s="7">
        <f>'IRA Calculations'!AK69</f>
        <v>2904191194938.1772</v>
      </c>
      <c r="Y2" s="7">
        <f>'IRA Calculations'!AL69</f>
        <v>2922772744259.3164</v>
      </c>
      <c r="Z2" s="7">
        <f>'IRA Calculations'!AM69</f>
        <v>2940908376488.8813</v>
      </c>
      <c r="AA2" s="7">
        <f>'IRA Calculations'!AN69</f>
        <v>2958773050166.5688</v>
      </c>
      <c r="AB2" s="7">
        <f>'IRA Calculations'!AO69</f>
        <v>2976147225053.2939</v>
      </c>
      <c r="AC2" s="7">
        <f>'IRA Calculations'!AP69</f>
        <v>2992143813709.6978</v>
      </c>
      <c r="AD2" s="7">
        <f>'IRA Calculations'!AQ69</f>
        <v>3009586201337.834</v>
      </c>
      <c r="AE2" s="7">
        <f>'IRA Calculations'!AR69</f>
        <v>3027065492016.6479</v>
      </c>
      <c r="AF2" s="7">
        <f>'IRA Calculations'!AS69</f>
        <v>3044822799505.958</v>
      </c>
      <c r="AG2" s="7">
        <f>'IRA Calculations'!AT69</f>
        <v>3063255239444.8848</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4747220804393.9248</v>
      </c>
      <c r="C4" s="7">
        <f>'IRA Calculations'!P71</f>
        <v>4747220804393.9248</v>
      </c>
      <c r="D4" s="7">
        <f>'IRA Calculations'!Q71</f>
        <v>4747220804393.9248</v>
      </c>
      <c r="E4" s="7">
        <f>'IRA Calculations'!R71</f>
        <v>4740645445689.5439</v>
      </c>
      <c r="F4" s="7">
        <f>'IRA Calculations'!S71</f>
        <v>4516803234926.8291</v>
      </c>
      <c r="G4" s="7">
        <f>'IRA Calculations'!T71</f>
        <v>4292137010865.6357</v>
      </c>
      <c r="H4" s="7">
        <f>'IRA Calculations'!U71</f>
        <v>4065215113813.8965</v>
      </c>
      <c r="I4" s="7">
        <f>'IRA Calculations'!V71</f>
        <v>3834817363452.2979</v>
      </c>
      <c r="J4" s="7">
        <f>'IRA Calculations'!W71</f>
        <v>3608117426732.5391</v>
      </c>
      <c r="K4" s="7">
        <f>'IRA Calculations'!X71</f>
        <v>3380319368386.4468</v>
      </c>
      <c r="L4" s="7">
        <f>'IRA Calculations'!Y71</f>
        <v>3148192094792.4277</v>
      </c>
      <c r="M4" s="7">
        <f>'IRA Calculations'!Z71</f>
        <v>2917444454121.0679</v>
      </c>
      <c r="N4" s="7">
        <f>'IRA Calculations'!AA71</f>
        <v>2687112998013.4688</v>
      </c>
      <c r="O4" s="7">
        <f>'IRA Calculations'!AB71</f>
        <v>2457735376021.0127</v>
      </c>
      <c r="P4" s="7">
        <f>'IRA Calculations'!AC71</f>
        <v>2438275702363.5664</v>
      </c>
      <c r="Q4" s="7">
        <f>'IRA Calculations'!AD71</f>
        <v>2421902688315.9424</v>
      </c>
      <c r="R4" s="7">
        <f>'IRA Calculations'!AE71</f>
        <v>2405408141454.9893</v>
      </c>
      <c r="S4" s="7">
        <f>'IRA Calculations'!AF71</f>
        <v>2394348839113.7002</v>
      </c>
      <c r="T4" s="7">
        <f>'IRA Calculations'!AG71</f>
        <v>2386014050517.4775</v>
      </c>
      <c r="U4" s="7">
        <f>'IRA Calculations'!AH71</f>
        <v>2380468061486.0908</v>
      </c>
      <c r="V4" s="7">
        <f>'IRA Calculations'!AI71</f>
        <v>2377502209804.1416</v>
      </c>
      <c r="W4" s="7">
        <f>'IRA Calculations'!AJ71</f>
        <v>2375954605457.3779</v>
      </c>
      <c r="X4" s="7">
        <f>'IRA Calculations'!AK71</f>
        <v>2378457918146.8965</v>
      </c>
      <c r="Y4" s="7">
        <f>'IRA Calculations'!AL71</f>
        <v>2384126045061.1016</v>
      </c>
      <c r="Z4" s="7">
        <f>'IRA Calculations'!AM71</f>
        <v>2392851193573.1904</v>
      </c>
      <c r="AA4" s="7">
        <f>'IRA Calculations'!AN71</f>
        <v>2404443768683.2598</v>
      </c>
      <c r="AB4" s="7">
        <f>'IRA Calculations'!AO71</f>
        <v>2418516155233.9209</v>
      </c>
      <c r="AC4" s="7">
        <f>'IRA Calculations'!AP71</f>
        <v>2432124517915.7646</v>
      </c>
      <c r="AD4" s="7">
        <f>'IRA Calculations'!AQ71</f>
        <v>2449372918858.9102</v>
      </c>
      <c r="AE4" s="7">
        <f>'IRA Calculations'!AR71</f>
        <v>2467466637046.0195</v>
      </c>
      <c r="AF4" s="7">
        <f>'IRA Calculations'!AS71</f>
        <v>2486013551203.127</v>
      </c>
      <c r="AG4" s="7">
        <f>'IRA Calculations'!AT71</f>
        <v>2504729056804.9111</v>
      </c>
    </row>
    <row r="5" spans="1:35" x14ac:dyDescent="0.2">
      <c r="A5" s="1" t="s">
        <v>79</v>
      </c>
      <c r="B5" s="7">
        <f>'IRA Calculations'!O72</f>
        <v>4703086068.3300962</v>
      </c>
      <c r="C5" s="7">
        <f>'IRA Calculations'!P72</f>
        <v>4703086068.3300962</v>
      </c>
      <c r="D5" s="7">
        <f>'IRA Calculations'!Q72</f>
        <v>4703086068.3300962</v>
      </c>
      <c r="E5" s="7">
        <f>'IRA Calculations'!R72</f>
        <v>4839537429.9191313</v>
      </c>
      <c r="F5" s="7">
        <f>'IRA Calculations'!S72</f>
        <v>4940861951.993082</v>
      </c>
      <c r="G5" s="7">
        <f>'IRA Calculations'!T72</f>
        <v>5005374946.0441589</v>
      </c>
      <c r="H5" s="7">
        <f>'IRA Calculations'!U72</f>
        <v>5023661000.5972767</v>
      </c>
      <c r="I5" s="7">
        <f>'IRA Calculations'!V72</f>
        <v>4988009794.2902231</v>
      </c>
      <c r="J5" s="7">
        <f>'IRA Calculations'!W72</f>
        <v>4901917928.9745998</v>
      </c>
      <c r="K5" s="7">
        <f>'IRA Calculations'!X72</f>
        <v>4757192586.6345034</v>
      </c>
      <c r="L5" s="7">
        <f>'IRA Calculations'!Y72</f>
        <v>4551202069.5403147</v>
      </c>
      <c r="M5" s="7">
        <f>'IRA Calculations'!Z72</f>
        <v>4295442689.4584875</v>
      </c>
      <c r="N5" s="7">
        <f>'IRA Calculations'!AA72</f>
        <v>4001105543.250793</v>
      </c>
      <c r="O5" s="7">
        <f>'IRA Calculations'!AB72</f>
        <v>3682978388.792346</v>
      </c>
      <c r="P5" s="7">
        <f>'IRA Calculations'!AC72</f>
        <v>3350891738.2547331</v>
      </c>
      <c r="Q5" s="7">
        <f>'IRA Calculations'!AD72</f>
        <v>3019927761.8515792</v>
      </c>
      <c r="R5" s="7">
        <f>'IRA Calculations'!AE72</f>
        <v>2697989551.6377258</v>
      </c>
      <c r="S5" s="7">
        <f>'IRA Calculations'!AF72</f>
        <v>2396856628.8603406</v>
      </c>
      <c r="T5" s="7">
        <f>'IRA Calculations'!AG72</f>
        <v>2119442607.5910418</v>
      </c>
      <c r="U5" s="7">
        <f>'IRA Calculations'!AH72</f>
        <v>1866769344.1902204</v>
      </c>
      <c r="V5" s="7">
        <f>'IRA Calculations'!AI72</f>
        <v>1637538834.6103568</v>
      </c>
      <c r="W5" s="7">
        <f>'IRA Calculations'!AJ72</f>
        <v>1427652495.1271923</v>
      </c>
      <c r="X5" s="7">
        <f>'IRA Calculations'!AK72</f>
        <v>1234609538.7894406</v>
      </c>
      <c r="Y5" s="7">
        <f>'IRA Calculations'!AL72</f>
        <v>1056467040.6759812</v>
      </c>
      <c r="Z5" s="7">
        <f>'IRA Calculations'!AM72</f>
        <v>891935357.90611804</v>
      </c>
      <c r="AA5" s="7">
        <f>'IRA Calculations'!AN72</f>
        <v>741245635.79205287</v>
      </c>
      <c r="AB5" s="7">
        <f>'IRA Calculations'!AO72</f>
        <v>605347495.71117234</v>
      </c>
      <c r="AC5" s="7">
        <f>'IRA Calculations'!AP72</f>
        <v>484918306.40461206</v>
      </c>
      <c r="AD5" s="7">
        <f>'IRA Calculations'!AQ72</f>
        <v>380999787.68346006</v>
      </c>
      <c r="AE5" s="7">
        <f>'IRA Calculations'!AR72</f>
        <v>293206889.90306669</v>
      </c>
      <c r="AF5" s="7">
        <f>'IRA Calculations'!AS72</f>
        <v>220813519.77905843</v>
      </c>
      <c r="AG5" s="7">
        <f>'IRA Calculations'!AT72</f>
        <v>162620839.9825767</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141437915288.41028</v>
      </c>
      <c r="C7" s="7">
        <f>'IRA Calculations'!P74</f>
        <v>141437915288.41028</v>
      </c>
      <c r="D7" s="7">
        <f>'IRA Calculations'!Q74</f>
        <v>141437915288.41028</v>
      </c>
      <c r="E7" s="7">
        <f>'IRA Calculations'!R74</f>
        <v>141198300636.03558</v>
      </c>
      <c r="F7" s="7">
        <f>'IRA Calculations'!S74</f>
        <v>140874806577.41504</v>
      </c>
      <c r="G7" s="7">
        <f>'IRA Calculations'!T74</f>
        <v>140622329007.93585</v>
      </c>
      <c r="H7" s="7">
        <f>'IRA Calculations'!U74</f>
        <v>140394405742.58401</v>
      </c>
      <c r="I7" s="7">
        <f>'IRA Calculations'!V74</f>
        <v>140121379868.70316</v>
      </c>
      <c r="J7" s="7">
        <f>'IRA Calculations'!W74</f>
        <v>139979069199.63519</v>
      </c>
      <c r="K7" s="7">
        <f>'IRA Calculations'!X74</f>
        <v>139866702513.6796</v>
      </c>
      <c r="L7" s="7">
        <f>'IRA Calculations'!Y74</f>
        <v>139664423956.19684</v>
      </c>
      <c r="M7" s="7">
        <f>'IRA Calculations'!Z74</f>
        <v>139563546333.01956</v>
      </c>
      <c r="N7" s="7">
        <f>'IRA Calculations'!AA74</f>
        <v>139516799880.72009</v>
      </c>
      <c r="O7" s="7">
        <f>'IRA Calculations'!AB74</f>
        <v>139545574959.20221</v>
      </c>
      <c r="P7" s="7">
        <f>'IRA Calculations'!AC74</f>
        <v>139592100914.33972</v>
      </c>
      <c r="Q7" s="7">
        <f>'IRA Calculations'!AD74</f>
        <v>139770585381.20764</v>
      </c>
      <c r="R7" s="7">
        <f>'IRA Calculations'!AE74</f>
        <v>140003607489.21231</v>
      </c>
      <c r="S7" s="7">
        <f>'IRA Calculations'!AF74</f>
        <v>140479905421.23013</v>
      </c>
      <c r="T7" s="7">
        <f>'IRA Calculations'!AG74</f>
        <v>141077493445.47357</v>
      </c>
      <c r="U7" s="7">
        <f>'IRA Calculations'!AH74</f>
        <v>141765443468.15042</v>
      </c>
      <c r="V7" s="7">
        <f>'IRA Calculations'!AI74</f>
        <v>142472495657.07599</v>
      </c>
      <c r="W7" s="7">
        <f>'IRA Calculations'!AJ74</f>
        <v>143139007183.23187</v>
      </c>
      <c r="X7" s="7">
        <f>'IRA Calculations'!AK74</f>
        <v>144173071260.01544</v>
      </c>
      <c r="Y7" s="7">
        <f>'IRA Calculations'!AL74</f>
        <v>145133354020.61752</v>
      </c>
      <c r="Z7" s="7">
        <f>'IRA Calculations'!AM74</f>
        <v>145998944872.01129</v>
      </c>
      <c r="AA7" s="7">
        <f>'IRA Calculations'!AN74</f>
        <v>146777258222.4855</v>
      </c>
      <c r="AB7" s="7">
        <f>'IRA Calculations'!AO74</f>
        <v>147499925929.37027</v>
      </c>
      <c r="AC7" s="7">
        <f>'IRA Calculations'!AP74</f>
        <v>148122566542.08838</v>
      </c>
      <c r="AD7" s="7">
        <f>'IRA Calculations'!AQ74</f>
        <v>148821242051.84543</v>
      </c>
      <c r="AE7" s="7">
        <f>'IRA Calculations'!AR74</f>
        <v>149532476451.15964</v>
      </c>
      <c r="AF7" s="7">
        <f>'IRA Calculations'!AS74</f>
        <v>150256180967.47208</v>
      </c>
      <c r="AG7" s="7">
        <f>'IRA Calculations'!AT74</f>
        <v>150996514872.02151</v>
      </c>
    </row>
    <row r="8" spans="1:35" x14ac:dyDescent="0.2">
      <c r="A8" s="1" t="s">
        <v>344</v>
      </c>
      <c r="B8" s="7">
        <f>'IRA Calculations'!O75</f>
        <v>569166661.12036324</v>
      </c>
      <c r="C8" s="7">
        <f>'IRA Calculations'!P75</f>
        <v>569166661.12036324</v>
      </c>
      <c r="D8" s="7">
        <f>'IRA Calculations'!Q75</f>
        <v>569166661.12036324</v>
      </c>
      <c r="E8" s="7">
        <f>'IRA Calculations'!R75</f>
        <v>573844880.02380705</v>
      </c>
      <c r="F8" s="7">
        <f>'IRA Calculations'!S75</f>
        <v>578054759.44461524</v>
      </c>
      <c r="G8" s="7">
        <f>'IRA Calculations'!T75</f>
        <v>582414870.39338481</v>
      </c>
      <c r="H8" s="7">
        <f>'IRA Calculations'!U75</f>
        <v>586678813.27826393</v>
      </c>
      <c r="I8" s="7">
        <f>'IRA Calculations'!V75</f>
        <v>590631589.15311205</v>
      </c>
      <c r="J8" s="7">
        <f>'IRA Calculations'!W75</f>
        <v>594701068.73914325</v>
      </c>
      <c r="K8" s="7">
        <f>'IRA Calculations'!X75</f>
        <v>598419733.93795753</v>
      </c>
      <c r="L8" s="7">
        <f>'IRA Calculations'!Y75</f>
        <v>601332512.83813643</v>
      </c>
      <c r="M8" s="7">
        <f>'IRA Calculations'!Z75</f>
        <v>604169165.09440672</v>
      </c>
      <c r="N8" s="7">
        <f>'IRA Calculations'!AA75</f>
        <v>606712003.48377419</v>
      </c>
      <c r="O8" s="7">
        <f>'IRA Calculations'!AB75</f>
        <v>608888188.92460203</v>
      </c>
      <c r="P8" s="7">
        <f>'IRA Calculations'!AC75</f>
        <v>610663403.61411452</v>
      </c>
      <c r="Q8" s="7">
        <f>'IRA Calculations'!AD75</f>
        <v>612284298.02912426</v>
      </c>
      <c r="R8" s="7">
        <f>'IRA Calculations'!AE75</f>
        <v>613591014.66502023</v>
      </c>
      <c r="S8" s="7">
        <f>'IRA Calculations'!AF75</f>
        <v>615334147.57845914</v>
      </c>
      <c r="T8" s="7">
        <f>'IRA Calculations'!AG75</f>
        <v>617153283.82772219</v>
      </c>
      <c r="U8" s="7">
        <f>'IRA Calculations'!AH75</f>
        <v>619041427.9848454</v>
      </c>
      <c r="V8" s="7">
        <f>'IRA Calculations'!AI75</f>
        <v>620939726.78249347</v>
      </c>
      <c r="W8" s="7">
        <f>'IRA Calculations'!AJ75</f>
        <v>622797135.45076156</v>
      </c>
      <c r="X8" s="7">
        <f>'IRA Calculations'!AK75</f>
        <v>627178973.11855936</v>
      </c>
      <c r="Y8" s="7">
        <f>'IRA Calculations'!AL75</f>
        <v>631575601.52692831</v>
      </c>
      <c r="Z8" s="7">
        <f>'IRA Calculations'!AM75</f>
        <v>635982694.44875121</v>
      </c>
      <c r="AA8" s="7">
        <f>'IRA Calculations'!AN75</f>
        <v>640405309.27399087</v>
      </c>
      <c r="AB8" s="7">
        <f>'IRA Calculations'!AO75</f>
        <v>644852170.03711069</v>
      </c>
      <c r="AC8" s="7">
        <f>'IRA Calculations'!AP75</f>
        <v>648995333.89984226</v>
      </c>
      <c r="AD8" s="7">
        <f>'IRA Calculations'!AQ75</f>
        <v>653511140.53243148</v>
      </c>
      <c r="AE8" s="7">
        <f>'IRA Calculations'!AR75</f>
        <v>658070794.51959372</v>
      </c>
      <c r="AF8" s="7">
        <f>'IRA Calculations'!AS75</f>
        <v>662678103.55227137</v>
      </c>
      <c r="AG8" s="7">
        <f>'IRA Calculations'!AT75</f>
        <v>667334383.43269765</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375781042677.17932</v>
      </c>
      <c r="C10" s="7">
        <f>'IRA Calculations'!P77</f>
        <v>375781042677.17932</v>
      </c>
      <c r="D10" s="7">
        <f>'IRA Calculations'!Q77</f>
        <v>375781042677.17932</v>
      </c>
      <c r="E10" s="7">
        <f>'IRA Calculations'!R77</f>
        <v>377240924239.49713</v>
      </c>
      <c r="F10" s="7">
        <f>'IRA Calculations'!S77</f>
        <v>378408335229.59888</v>
      </c>
      <c r="G10" s="7">
        <f>'IRA Calculations'!T77</f>
        <v>379699491770.40479</v>
      </c>
      <c r="H10" s="7">
        <f>'IRA Calculations'!U77</f>
        <v>380988474873.8681</v>
      </c>
      <c r="I10" s="7">
        <f>'IRA Calculations'!V77</f>
        <v>382175377822.57489</v>
      </c>
      <c r="J10" s="7">
        <f>'IRA Calculations'!W77</f>
        <v>383895772914.22485</v>
      </c>
      <c r="K10" s="7">
        <f>'IRA Calculations'!X77</f>
        <v>385752682368.97382</v>
      </c>
      <c r="L10" s="7">
        <f>'IRA Calculations'!Y77</f>
        <v>387418333788.14545</v>
      </c>
      <c r="M10" s="7">
        <f>'IRA Calculations'!Z77</f>
        <v>389350706343.69452</v>
      </c>
      <c r="N10" s="7">
        <f>'IRA Calculations'!AA77</f>
        <v>391328089907.31665</v>
      </c>
      <c r="O10" s="7">
        <f>'IRA Calculations'!AB77</f>
        <v>393239520096.61865</v>
      </c>
      <c r="P10" s="7">
        <f>'IRA Calculations'!AC77</f>
        <v>394736695634.72314</v>
      </c>
      <c r="Q10" s="7">
        <f>'IRA Calculations'!AD77</f>
        <v>396196361310.08484</v>
      </c>
      <c r="R10" s="7">
        <f>'IRA Calculations'!AE77</f>
        <v>397261940109.36096</v>
      </c>
      <c r="S10" s="7">
        <f>'IRA Calculations'!AF77</f>
        <v>398398540999.19501</v>
      </c>
      <c r="T10" s="7">
        <f>'IRA Calculations'!AG77</f>
        <v>399336061153.35999</v>
      </c>
      <c r="U10" s="7">
        <f>'IRA Calculations'!AH77</f>
        <v>400140174511.61597</v>
      </c>
      <c r="V10" s="7">
        <f>'IRA Calculations'!AI77</f>
        <v>400860000013.45551</v>
      </c>
      <c r="W10" s="7">
        <f>'IRA Calculations'!AJ77</f>
        <v>401437208887.23706</v>
      </c>
      <c r="X10" s="7">
        <f>'IRA Calculations'!AK77</f>
        <v>402733276160.97278</v>
      </c>
      <c r="Y10" s="7">
        <f>'IRA Calculations'!AL77</f>
        <v>404223569311.81525</v>
      </c>
      <c r="Z10" s="7">
        <f>'IRA Calculations'!AM77</f>
        <v>405928420414.29993</v>
      </c>
      <c r="AA10" s="7">
        <f>'IRA Calculations'!AN77</f>
        <v>407859233250.13031</v>
      </c>
      <c r="AB10" s="7">
        <f>'IRA Calculations'!AO77</f>
        <v>409993512469.67053</v>
      </c>
      <c r="AC10" s="7">
        <f>'IRA Calculations'!AP77</f>
        <v>412066521316.15277</v>
      </c>
      <c r="AD10" s="7">
        <f>'IRA Calculations'!AQ77</f>
        <v>414445404163.44696</v>
      </c>
      <c r="AE10" s="7">
        <f>'IRA Calculations'!AR77</f>
        <v>416871503681.62775</v>
      </c>
      <c r="AF10" s="7">
        <f>'IRA Calculations'!AS77</f>
        <v>419300927141.81158</v>
      </c>
      <c r="AG10" s="7">
        <f>'IRA Calculations'!AT77</f>
        <v>421708857630.14502</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5382487959018.373</v>
      </c>
      <c r="C2" s="7">
        <f>'IRA Calculations'!P82</f>
        <v>5382487959018.373</v>
      </c>
      <c r="D2" s="7">
        <f>'IRA Calculations'!Q82</f>
        <v>5382487959018.373</v>
      </c>
      <c r="E2" s="7">
        <f>'IRA Calculations'!R82</f>
        <v>5258843560427.3428</v>
      </c>
      <c r="F2" s="7">
        <f>'IRA Calculations'!S82</f>
        <v>5318908104504.1689</v>
      </c>
      <c r="G2" s="7">
        <f>'IRA Calculations'!T82</f>
        <v>5387285510321.9062</v>
      </c>
      <c r="H2" s="7">
        <f>'IRA Calculations'!U82</f>
        <v>5467475827494.8799</v>
      </c>
      <c r="I2" s="7">
        <f>'IRA Calculations'!V82</f>
        <v>5562936016733.6348</v>
      </c>
      <c r="J2" s="7">
        <f>'IRA Calculations'!W82</f>
        <v>5670621375320.7158</v>
      </c>
      <c r="K2" s="7">
        <f>'IRA Calculations'!X82</f>
        <v>5791593854567.0029</v>
      </c>
      <c r="L2" s="7">
        <f>'IRA Calculations'!Y82</f>
        <v>5924051317673.416</v>
      </c>
      <c r="M2" s="7">
        <f>'IRA Calculations'!Z82</f>
        <v>6067915193764.6494</v>
      </c>
      <c r="N2" s="7">
        <f>'IRA Calculations'!AA82</f>
        <v>6218352033060.1982</v>
      </c>
      <c r="O2" s="7">
        <f>'IRA Calculations'!AB82</f>
        <v>6375628710150.8662</v>
      </c>
      <c r="P2" s="7">
        <f>'IRA Calculations'!AC82</f>
        <v>6365568920426.1113</v>
      </c>
      <c r="Q2" s="7">
        <f>'IRA Calculations'!AD82</f>
        <v>6357243385663.7959</v>
      </c>
      <c r="R2" s="7">
        <f>'IRA Calculations'!AE82</f>
        <v>6351685528632.8848</v>
      </c>
      <c r="S2" s="7">
        <f>'IRA Calculations'!AF82</f>
        <v>6349362548063.7637</v>
      </c>
      <c r="T2" s="7">
        <f>'IRA Calculations'!AG82</f>
        <v>6347412145474.2051</v>
      </c>
      <c r="U2" s="7">
        <f>'IRA Calculations'!AH82</f>
        <v>6347073732735.415</v>
      </c>
      <c r="V2" s="7">
        <f>'IRA Calculations'!AI82</f>
        <v>6349340293148.4502</v>
      </c>
      <c r="W2" s="7">
        <f>'IRA Calculations'!AJ82</f>
        <v>6351408340747.2529</v>
      </c>
      <c r="X2" s="7">
        <f>'IRA Calculations'!AK82</f>
        <v>6354054250666.9629</v>
      </c>
      <c r="Y2" s="7">
        <f>'IRA Calculations'!AL82</f>
        <v>6359444436690.7852</v>
      </c>
      <c r="Z2" s="7">
        <f>'IRA Calculations'!AM82</f>
        <v>6364262810097.0605</v>
      </c>
      <c r="AA2" s="7">
        <f>'IRA Calculations'!AN82</f>
        <v>6370301777569.9688</v>
      </c>
      <c r="AB2" s="7">
        <f>'IRA Calculations'!AO82</f>
        <v>6378222951518.7012</v>
      </c>
      <c r="AC2" s="7">
        <f>'IRA Calculations'!AP82</f>
        <v>6385100479397.5645</v>
      </c>
      <c r="AD2" s="7">
        <f>'IRA Calculations'!AQ82</f>
        <v>6393069918203.5576</v>
      </c>
      <c r="AE2" s="7">
        <f>'IRA Calculations'!AR82</f>
        <v>6402655709585.5244</v>
      </c>
      <c r="AF2" s="7">
        <f>'IRA Calculations'!AS82</f>
        <v>6411276369763.4102</v>
      </c>
      <c r="AG2" s="7">
        <f>'IRA Calculations'!AT82</f>
        <v>6422345766348.168</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1250756775375.4238</v>
      </c>
      <c r="C2" s="7">
        <f>'IRA Calculations'!P95</f>
        <v>1250756775375.4238</v>
      </c>
      <c r="D2" s="7">
        <f>'IRA Calculations'!Q95</f>
        <v>1250756775375.4238</v>
      </c>
      <c r="E2" s="7">
        <f>'IRA Calculations'!R95</f>
        <v>1250753185607.0488</v>
      </c>
      <c r="F2" s="7">
        <f>'IRA Calculations'!S95</f>
        <v>1251659648989.2024</v>
      </c>
      <c r="G2" s="7">
        <f>'IRA Calculations'!T95</f>
        <v>1253695643695.4255</v>
      </c>
      <c r="H2" s="7">
        <f>'IRA Calculations'!U95</f>
        <v>1259124442797.8652</v>
      </c>
      <c r="I2" s="7">
        <f>'IRA Calculations'!V95</f>
        <v>1268092079351.3911</v>
      </c>
      <c r="J2" s="7">
        <f>'IRA Calculations'!W95</f>
        <v>1278407634281.7332</v>
      </c>
      <c r="K2" s="7">
        <f>'IRA Calculations'!X95</f>
        <v>1288671511971.5281</v>
      </c>
      <c r="L2" s="7">
        <f>'IRA Calculations'!Y95</f>
        <v>1298903752055.9946</v>
      </c>
      <c r="M2" s="7">
        <f>'IRA Calculations'!Z95</f>
        <v>1309878156249.0479</v>
      </c>
      <c r="N2" s="7">
        <f>'IRA Calculations'!AA95</f>
        <v>1322768589942.929</v>
      </c>
      <c r="O2" s="7">
        <f>'IRA Calculations'!AB95</f>
        <v>1336943639369.7131</v>
      </c>
      <c r="P2" s="7">
        <f>'IRA Calculations'!AC95</f>
        <v>1352440548503.1638</v>
      </c>
      <c r="Q2" s="7">
        <f>'IRA Calculations'!AD95</f>
        <v>1368195472175.6965</v>
      </c>
      <c r="R2" s="7">
        <f>'IRA Calculations'!AE95</f>
        <v>1383970658829.2605</v>
      </c>
      <c r="S2" s="7">
        <f>'IRA Calculations'!AF95</f>
        <v>1397207051454.1841</v>
      </c>
      <c r="T2" s="7">
        <f>'IRA Calculations'!AG95</f>
        <v>1409955443915.6423</v>
      </c>
      <c r="U2" s="7">
        <f>'IRA Calculations'!AH95</f>
        <v>1422337006597.9846</v>
      </c>
      <c r="V2" s="7">
        <f>'IRA Calculations'!AI95</f>
        <v>1434311528509.0415</v>
      </c>
      <c r="W2" s="7">
        <f>'IRA Calculations'!AJ95</f>
        <v>1446043577506.0479</v>
      </c>
      <c r="X2" s="7">
        <f>'IRA Calculations'!AK95</f>
        <v>1463617356654.7109</v>
      </c>
      <c r="Y2" s="7">
        <f>'IRA Calculations'!AL95</f>
        <v>1481640831519.2283</v>
      </c>
      <c r="Z2" s="7">
        <f>'IRA Calculations'!AM95</f>
        <v>1500266951257.0515</v>
      </c>
      <c r="AA2" s="7">
        <f>'IRA Calculations'!AN95</f>
        <v>1519711730651.5542</v>
      </c>
      <c r="AB2" s="7">
        <f>'IRA Calculations'!AO95</f>
        <v>1539795053475.0781</v>
      </c>
      <c r="AC2" s="7">
        <f>'IRA Calculations'!AP95</f>
        <v>1560500300175.448</v>
      </c>
      <c r="AD2" s="7">
        <f>'IRA Calculations'!AQ95</f>
        <v>1581925145293.689</v>
      </c>
      <c r="AE2" s="7">
        <f>'IRA Calculations'!AR95</f>
        <v>1603776114849.4299</v>
      </c>
      <c r="AF2" s="7">
        <f>'IRA Calculations'!AS95</f>
        <v>1626127027046.9314</v>
      </c>
      <c r="AG2" s="7">
        <f>'IRA Calculations'!AT95</f>
        <v>1649113628444.1033</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6704061410250.6191</v>
      </c>
      <c r="C2" s="7">
        <f>'IRA Calculations'!P108</f>
        <v>6704061410250.6191</v>
      </c>
      <c r="D2" s="7">
        <f>'IRA Calculations'!Q108</f>
        <v>6704061410250.6191</v>
      </c>
      <c r="E2" s="7">
        <f>'IRA Calculations'!R108</f>
        <v>6672619427166.9453</v>
      </c>
      <c r="F2" s="7">
        <f>'IRA Calculations'!S108</f>
        <v>6642553129292.7646</v>
      </c>
      <c r="G2" s="7">
        <f>'IRA Calculations'!T108</f>
        <v>6617057581271.4678</v>
      </c>
      <c r="H2" s="7">
        <f>'IRA Calculations'!U108</f>
        <v>6597967098902.21</v>
      </c>
      <c r="I2" s="7">
        <f>'IRA Calculations'!V108</f>
        <v>6585994409782.5205</v>
      </c>
      <c r="J2" s="7">
        <f>'IRA Calculations'!W108</f>
        <v>6580723214833.7822</v>
      </c>
      <c r="K2" s="7">
        <f>'IRA Calculations'!X108</f>
        <v>6582125108414.6221</v>
      </c>
      <c r="L2" s="7">
        <f>'IRA Calculations'!Y108</f>
        <v>6588676740453.2061</v>
      </c>
      <c r="M2" s="7">
        <f>'IRA Calculations'!Z108</f>
        <v>6601666554754.0957</v>
      </c>
      <c r="N2" s="7">
        <f>'IRA Calculations'!AA108</f>
        <v>6621261275219.6436</v>
      </c>
      <c r="O2" s="7">
        <f>'IRA Calculations'!AB108</f>
        <v>6646763567541.0723</v>
      </c>
      <c r="P2" s="7">
        <f>'IRA Calculations'!AC108</f>
        <v>6676593824610.9434</v>
      </c>
      <c r="Q2" s="7">
        <f>'IRA Calculations'!AD108</f>
        <v>6711820912573.1641</v>
      </c>
      <c r="R2" s="7">
        <f>'IRA Calculations'!AE108</f>
        <v>6752559105024.75</v>
      </c>
      <c r="S2" s="7">
        <f>'IRA Calculations'!AF108</f>
        <v>6797434690375.9316</v>
      </c>
      <c r="T2" s="7">
        <f>'IRA Calculations'!AG108</f>
        <v>6844543764014.1436</v>
      </c>
      <c r="U2" s="7">
        <f>'IRA Calculations'!AH108</f>
        <v>6892526161142.1514</v>
      </c>
      <c r="V2" s="7">
        <f>'IRA Calculations'!AI108</f>
        <v>6940250471339.8682</v>
      </c>
      <c r="W2" s="7">
        <f>'IRA Calculations'!AJ108</f>
        <v>6988083141104.6836</v>
      </c>
      <c r="X2" s="7">
        <f>'IRA Calculations'!AK108</f>
        <v>7055890980530.5059</v>
      </c>
      <c r="Y2" s="7">
        <f>'IRA Calculations'!AL108</f>
        <v>7124223900980.0234</v>
      </c>
      <c r="Z2" s="7">
        <f>'IRA Calculations'!AM108</f>
        <v>7193118749553.9395</v>
      </c>
      <c r="AA2" s="7">
        <f>'IRA Calculations'!AN108</f>
        <v>7263157650394.7646</v>
      </c>
      <c r="AB2" s="7">
        <f>'IRA Calculations'!AO108</f>
        <v>7333489823260.4268</v>
      </c>
      <c r="AC2" s="7">
        <f>'IRA Calculations'!AP108</f>
        <v>7404301110160.3428</v>
      </c>
      <c r="AD2" s="7">
        <f>'IRA Calculations'!AQ108</f>
        <v>7476563487990.1689</v>
      </c>
      <c r="AE2" s="7">
        <f>'IRA Calculations'!AR108</f>
        <v>7549259618124.375</v>
      </c>
      <c r="AF2" s="7">
        <f>'IRA Calculations'!AS108</f>
        <v>7622988786161.8447</v>
      </c>
      <c r="AG2" s="7">
        <f>'IRA Calculations'!AT108</f>
        <v>7698490778287.377</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5756735528012.5312</v>
      </c>
      <c r="C4" s="7">
        <f>'IRA Calculations'!P110</f>
        <v>5756735528012.5312</v>
      </c>
      <c r="D4" s="7">
        <f>'IRA Calculations'!Q110</f>
        <v>5756735528012.5312</v>
      </c>
      <c r="E4" s="7">
        <f>'IRA Calculations'!R110</f>
        <v>5776137479212.5537</v>
      </c>
      <c r="F4" s="7">
        <f>'IRA Calculations'!S110</f>
        <v>5797315982472.7295</v>
      </c>
      <c r="G4" s="7">
        <f>'IRA Calculations'!T110</f>
        <v>5821613540571.0127</v>
      </c>
      <c r="H4" s="7">
        <f>'IRA Calculations'!U110</f>
        <v>5849888100767.1436</v>
      </c>
      <c r="I4" s="7">
        <f>'IRA Calculations'!V110</f>
        <v>5883086029230.7461</v>
      </c>
      <c r="J4" s="7">
        <f>'IRA Calculations'!W110</f>
        <v>5919615396788.4824</v>
      </c>
      <c r="K4" s="7">
        <f>'IRA Calculations'!X110</f>
        <v>5957570637827.8975</v>
      </c>
      <c r="L4" s="7">
        <f>'IRA Calculations'!Y110</f>
        <v>5995051638021.9385</v>
      </c>
      <c r="M4" s="7">
        <f>'IRA Calculations'!Z110</f>
        <v>6032808129844.1445</v>
      </c>
      <c r="N4" s="7">
        <f>'IRA Calculations'!AA110</f>
        <v>6070758495091.6094</v>
      </c>
      <c r="O4" s="7">
        <f>'IRA Calculations'!AB110</f>
        <v>6107597220397.6836</v>
      </c>
      <c r="P4" s="7">
        <f>'IRA Calculations'!AC110</f>
        <v>6143257029140.4883</v>
      </c>
      <c r="Q4" s="7">
        <f>'IRA Calculations'!AD110</f>
        <v>6179838544423.665</v>
      </c>
      <c r="R4" s="7">
        <f>'IRA Calculations'!AE110</f>
        <v>6218174403621.9326</v>
      </c>
      <c r="S4" s="7">
        <f>'IRA Calculations'!AF110</f>
        <v>6258451844389.8213</v>
      </c>
      <c r="T4" s="7">
        <f>'IRA Calculations'!AG110</f>
        <v>6299237954960.4609</v>
      </c>
      <c r="U4" s="7">
        <f>'IRA Calculations'!AH110</f>
        <v>6340083811270.6328</v>
      </c>
      <c r="V4" s="7">
        <f>'IRA Calculations'!AI110</f>
        <v>6380405857451.0098</v>
      </c>
      <c r="W4" s="7">
        <f>'IRA Calculations'!AJ110</f>
        <v>6420107472385.4111</v>
      </c>
      <c r="X4" s="7">
        <f>'IRA Calculations'!AK110</f>
        <v>6481871451132.5449</v>
      </c>
      <c r="Y4" s="7">
        <f>'IRA Calculations'!AL110</f>
        <v>6543924717008.8887</v>
      </c>
      <c r="Z4" s="7">
        <f>'IRA Calculations'!AM110</f>
        <v>6606467205562.623</v>
      </c>
      <c r="AA4" s="7">
        <f>'IRA Calculations'!AN110</f>
        <v>6669649149799.6025</v>
      </c>
      <c r="AB4" s="7">
        <f>'IRA Calculations'!AO110</f>
        <v>6733519526939.3643</v>
      </c>
      <c r="AC4" s="7">
        <f>'IRA Calculations'!AP110</f>
        <v>6798075595280.335</v>
      </c>
      <c r="AD4" s="7">
        <f>'IRA Calculations'!AQ110</f>
        <v>6863382217413.2676</v>
      </c>
      <c r="AE4" s="7">
        <f>'IRA Calculations'!AR110</f>
        <v>6929364013466.4033</v>
      </c>
      <c r="AF4" s="7">
        <f>'IRA Calculations'!AS110</f>
        <v>6996116550689.458</v>
      </c>
      <c r="AG4" s="7">
        <f>'IRA Calculations'!AT110</f>
        <v>7063710477073.3643</v>
      </c>
    </row>
    <row r="5" spans="1:35" x14ac:dyDescent="0.2">
      <c r="A5" s="1" t="s">
        <v>79</v>
      </c>
      <c r="B5" s="7">
        <f>'IRA Calculations'!O111</f>
        <v>419413881.75317305</v>
      </c>
      <c r="C5" s="7">
        <f>'IRA Calculations'!P111</f>
        <v>419413881.75317305</v>
      </c>
      <c r="D5" s="7">
        <f>'IRA Calculations'!Q111</f>
        <v>419413881.75317305</v>
      </c>
      <c r="E5" s="7">
        <f>'IRA Calculations'!R111</f>
        <v>401107999.02786303</v>
      </c>
      <c r="F5" s="7">
        <f>'IRA Calculations'!S111</f>
        <v>380214592.33993018</v>
      </c>
      <c r="G5" s="7">
        <f>'IRA Calculations'!T111</f>
        <v>358514452.52826279</v>
      </c>
      <c r="H5" s="7">
        <f>'IRA Calculations'!U111</f>
        <v>337708123.19210517</v>
      </c>
      <c r="I5" s="7">
        <f>'IRA Calculations'!V111</f>
        <v>319230731.017757</v>
      </c>
      <c r="J5" s="7">
        <f>'IRA Calculations'!W111</f>
        <v>303926702.65530169</v>
      </c>
      <c r="K5" s="7">
        <f>'IRA Calculations'!X111</f>
        <v>292109752.98487967</v>
      </c>
      <c r="L5" s="7">
        <f>'IRA Calculations'!Y111</f>
        <v>283634552.73700166</v>
      </c>
      <c r="M5" s="7">
        <f>'IRA Calculations'!Z111</f>
        <v>278161960.88150418</v>
      </c>
      <c r="N5" s="7">
        <f>'IRA Calculations'!AA111</f>
        <v>275110761.09503818</v>
      </c>
      <c r="O5" s="7">
        <f>'IRA Calculations'!AB111</f>
        <v>273774505.49687344</v>
      </c>
      <c r="P5" s="7">
        <f>'IRA Calculations'!AC111</f>
        <v>273563049.34348232</v>
      </c>
      <c r="Q5" s="7">
        <f>'IRA Calculations'!AD111</f>
        <v>274121583.93176663</v>
      </c>
      <c r="R5" s="7">
        <f>'IRA Calculations'!AE111</f>
        <v>275167458.23143703</v>
      </c>
      <c r="S5" s="7">
        <f>'IRA Calculations'!AF111</f>
        <v>276508029.05386454</v>
      </c>
      <c r="T5" s="7">
        <f>'IRA Calculations'!AG111</f>
        <v>277967755.48828077</v>
      </c>
      <c r="U5" s="7">
        <f>'IRA Calculations'!AH111</f>
        <v>279474574.76588714</v>
      </c>
      <c r="V5" s="7">
        <f>'IRA Calculations'!AI111</f>
        <v>280976997.38616347</v>
      </c>
      <c r="W5" s="7">
        <f>'IRA Calculations'!AJ111</f>
        <v>282459563.48824286</v>
      </c>
      <c r="X5" s="7">
        <f>'IRA Calculations'!AK111</f>
        <v>285102797.20077413</v>
      </c>
      <c r="Y5" s="7">
        <f>'IRA Calculations'!AL111</f>
        <v>287764513.10614395</v>
      </c>
      <c r="Z5" s="7">
        <f>'IRA Calculations'!AM111</f>
        <v>290455910.00315613</v>
      </c>
      <c r="AA5" s="7">
        <f>'IRA Calculations'!AN111</f>
        <v>293185223.57748854</v>
      </c>
      <c r="AB5" s="7">
        <f>'IRA Calculations'!AO111</f>
        <v>295955362.40837467</v>
      </c>
      <c r="AC5" s="7">
        <f>'IRA Calculations'!AP111</f>
        <v>298763007.42435682</v>
      </c>
      <c r="AD5" s="7">
        <f>'IRA Calculations'!AQ111</f>
        <v>301609471.71080297</v>
      </c>
      <c r="AE5" s="7">
        <f>'IRA Calculations'!AR111</f>
        <v>304489601.3913241</v>
      </c>
      <c r="AF5" s="7">
        <f>'IRA Calculations'!AS111</f>
        <v>307405834.74649262</v>
      </c>
      <c r="AG5" s="7">
        <f>'IRA Calculations'!AT111</f>
        <v>310361778.92011899</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223266868152.00311</v>
      </c>
      <c r="C10" s="7">
        <f>'IRA Calculations'!P116</f>
        <v>223266868152.00311</v>
      </c>
      <c r="D10" s="7">
        <f>'IRA Calculations'!Q116</f>
        <v>223266868152.00311</v>
      </c>
      <c r="E10" s="7">
        <f>'IRA Calculations'!R116</f>
        <v>220946428141.86676</v>
      </c>
      <c r="F10" s="7">
        <f>'IRA Calculations'!S116</f>
        <v>219586766594.13361</v>
      </c>
      <c r="G10" s="7">
        <f>'IRA Calculations'!T116</f>
        <v>219013977448.49884</v>
      </c>
      <c r="H10" s="7">
        <f>'IRA Calculations'!U116</f>
        <v>219033745598.66367</v>
      </c>
      <c r="I10" s="7">
        <f>'IRA Calculations'!V116</f>
        <v>219504330319.12747</v>
      </c>
      <c r="J10" s="7">
        <f>'IRA Calculations'!W116</f>
        <v>220251268216.37646</v>
      </c>
      <c r="K10" s="7">
        <f>'IRA Calculations'!X116</f>
        <v>221147439911.92044</v>
      </c>
      <c r="L10" s="7">
        <f>'IRA Calculations'!Y116</f>
        <v>222088532990.39874</v>
      </c>
      <c r="M10" s="7">
        <f>'IRA Calculations'!Z116</f>
        <v>223091798774.68726</v>
      </c>
      <c r="N10" s="7">
        <f>'IRA Calculations'!AA116</f>
        <v>224147361017.14529</v>
      </c>
      <c r="O10" s="7">
        <f>'IRA Calculations'!AB116</f>
        <v>225196039057.74142</v>
      </c>
      <c r="P10" s="7">
        <f>'IRA Calculations'!AC116</f>
        <v>226213558878.12558</v>
      </c>
      <c r="Q10" s="7">
        <f>'IRA Calculations'!AD116</f>
        <v>227258571612.99567</v>
      </c>
      <c r="R10" s="7">
        <f>'IRA Calculations'!AE116</f>
        <v>228355716234.1355</v>
      </c>
      <c r="S10" s="7">
        <f>'IRA Calculations'!AF116</f>
        <v>229518461001.19019</v>
      </c>
      <c r="T10" s="7">
        <f>'IRA Calculations'!AG116</f>
        <v>230695490322.93854</v>
      </c>
      <c r="U10" s="7">
        <f>'IRA Calculations'!AH116</f>
        <v>231873914283.48535</v>
      </c>
      <c r="V10" s="7">
        <f>'IRA Calculations'!AI116</f>
        <v>233034631718.7627</v>
      </c>
      <c r="W10" s="7">
        <f>'IRA Calculations'!AJ116</f>
        <v>234174937509.22726</v>
      </c>
      <c r="X10" s="7">
        <f>'IRA Calculations'!AK116</f>
        <v>236514163198.6405</v>
      </c>
      <c r="Y10" s="7">
        <f>'IRA Calculations'!AL116</f>
        <v>238857464464.07919</v>
      </c>
      <c r="Z10" s="7">
        <f>'IRA Calculations'!AM116</f>
        <v>241210561539.61856</v>
      </c>
      <c r="AA10" s="7">
        <f>'IRA Calculations'!AN116</f>
        <v>243578322403.2648</v>
      </c>
      <c r="AB10" s="7">
        <f>'IRA Calculations'!AO116</f>
        <v>245963183283.95914</v>
      </c>
      <c r="AC10" s="7">
        <f>'IRA Calculations'!AP116</f>
        <v>248366313532.99927</v>
      </c>
      <c r="AD10" s="7">
        <f>'IRA Calculations'!AQ116</f>
        <v>250790111480.99225</v>
      </c>
      <c r="AE10" s="7">
        <f>'IRA Calculations'!AR116</f>
        <v>253233882707.76282</v>
      </c>
      <c r="AF10" s="7">
        <f>'IRA Calculations'!AS116</f>
        <v>255701040382.64362</v>
      </c>
      <c r="AG10" s="7">
        <f>'IRA Calculations'!AT116</f>
        <v>258194658406.36502</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13602084107937.131</v>
      </c>
      <c r="C2" s="7">
        <f>'IRA Calculations'!P121</f>
        <v>13602084107937.131</v>
      </c>
      <c r="D2" s="7">
        <f>'IRA Calculations'!Q121</f>
        <v>13602084107937.131</v>
      </c>
      <c r="E2" s="7">
        <f>'IRA Calculations'!R121</f>
        <v>13808549556769.035</v>
      </c>
      <c r="F2" s="7">
        <f>'IRA Calculations'!S121</f>
        <v>14050194400428.309</v>
      </c>
      <c r="G2" s="7">
        <f>'IRA Calculations'!T121</f>
        <v>14311904599194.467</v>
      </c>
      <c r="H2" s="7">
        <f>'IRA Calculations'!U121</f>
        <v>14576216530089.912</v>
      </c>
      <c r="I2" s="7">
        <f>'IRA Calculations'!V121</f>
        <v>14821320130973.344</v>
      </c>
      <c r="J2" s="7">
        <f>'IRA Calculations'!W121</f>
        <v>15069293592732.998</v>
      </c>
      <c r="K2" s="7">
        <f>'IRA Calculations'!X121</f>
        <v>15333634035985.18</v>
      </c>
      <c r="L2" s="7">
        <f>'IRA Calculations'!Y121</f>
        <v>15575361291805.658</v>
      </c>
      <c r="M2" s="7">
        <f>'IRA Calculations'!Z121</f>
        <v>15795413579352.518</v>
      </c>
      <c r="N2" s="7">
        <f>'IRA Calculations'!AA121</f>
        <v>16006410704282.709</v>
      </c>
      <c r="O2" s="7">
        <f>'IRA Calculations'!AB121</f>
        <v>16216961339816.295</v>
      </c>
      <c r="P2" s="7">
        <f>'IRA Calculations'!AC121</f>
        <v>16448547992141.045</v>
      </c>
      <c r="Q2" s="7">
        <f>'IRA Calculations'!AD121</f>
        <v>16723967900728.311</v>
      </c>
      <c r="R2" s="7">
        <f>'IRA Calculations'!AE121</f>
        <v>17015156097426.959</v>
      </c>
      <c r="S2" s="7">
        <f>'IRA Calculations'!AF121</f>
        <v>17294106337693.969</v>
      </c>
      <c r="T2" s="7">
        <f>'IRA Calculations'!AG121</f>
        <v>17601287704950.875</v>
      </c>
      <c r="U2" s="7">
        <f>'IRA Calculations'!AH121</f>
        <v>17905649288980.496</v>
      </c>
      <c r="V2" s="7">
        <f>'IRA Calculations'!AI121</f>
        <v>18174473870838.848</v>
      </c>
      <c r="W2" s="7">
        <f>'IRA Calculations'!AJ121</f>
        <v>18328970510069.402</v>
      </c>
      <c r="X2" s="7">
        <f>'IRA Calculations'!AK121</f>
        <v>18476019757637.16</v>
      </c>
      <c r="Y2" s="7">
        <f>'IRA Calculations'!AL121</f>
        <v>18753624673284.262</v>
      </c>
      <c r="Z2" s="7">
        <f>'IRA Calculations'!AM121</f>
        <v>19027468798743.414</v>
      </c>
      <c r="AA2" s="7">
        <f>'IRA Calculations'!AN121</f>
        <v>19242708051281.867</v>
      </c>
      <c r="AB2" s="7">
        <f>'IRA Calculations'!AO121</f>
        <v>19398834150246.492</v>
      </c>
      <c r="AC2" s="7">
        <f>'IRA Calculations'!AP121</f>
        <v>19525915719461.527</v>
      </c>
      <c r="AD2" s="7">
        <f>'IRA Calculations'!AQ121</f>
        <v>19598588797017.195</v>
      </c>
      <c r="AE2" s="7">
        <f>'IRA Calculations'!AR121</f>
        <v>19635985255115.691</v>
      </c>
      <c r="AF2" s="7">
        <f>'IRA Calculations'!AS121</f>
        <v>19667307118528.738</v>
      </c>
      <c r="AG2" s="7">
        <f>'IRA Calculations'!AT121</f>
        <v>19684485498625.133</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993044636569.13281</v>
      </c>
      <c r="C2" s="7">
        <f>'IRA Calculations'!P134</f>
        <v>993044636569.13281</v>
      </c>
      <c r="D2" s="7">
        <f>'IRA Calculations'!Q134</f>
        <v>993044636569.13281</v>
      </c>
      <c r="E2" s="7">
        <f>'IRA Calculations'!R134</f>
        <v>1001812834678.3171</v>
      </c>
      <c r="F2" s="7">
        <f>'IRA Calculations'!S134</f>
        <v>1009964303997.4153</v>
      </c>
      <c r="G2" s="7">
        <f>'IRA Calculations'!T134</f>
        <v>1017616409421.4956</v>
      </c>
      <c r="H2" s="7">
        <f>'IRA Calculations'!U134</f>
        <v>1024962719562.5211</v>
      </c>
      <c r="I2" s="7">
        <f>'IRA Calculations'!V134</f>
        <v>1031953410429.5316</v>
      </c>
      <c r="J2" s="7">
        <f>'IRA Calculations'!W134</f>
        <v>1038908096211.3588</v>
      </c>
      <c r="K2" s="7">
        <f>'IRA Calculations'!X134</f>
        <v>1045516202759.0295</v>
      </c>
      <c r="L2" s="7">
        <f>'IRA Calculations'!Y134</f>
        <v>1051907921202.0985</v>
      </c>
      <c r="M2" s="7">
        <f>'IRA Calculations'!Z134</f>
        <v>1057605724806.2982</v>
      </c>
      <c r="N2" s="7">
        <f>'IRA Calculations'!AA134</f>
        <v>1062809790452.3588</v>
      </c>
      <c r="O2" s="7">
        <f>'IRA Calculations'!AB134</f>
        <v>1067290405243.3256</v>
      </c>
      <c r="P2" s="7">
        <f>'IRA Calculations'!AC134</f>
        <v>1070915831015.3573</v>
      </c>
      <c r="Q2" s="7">
        <f>'IRA Calculations'!AD134</f>
        <v>1073790633376.5005</v>
      </c>
      <c r="R2" s="7">
        <f>'IRA Calculations'!AE134</f>
        <v>1075791161942.9479</v>
      </c>
      <c r="S2" s="7">
        <f>'IRA Calculations'!AF134</f>
        <v>1077206816157.0573</v>
      </c>
      <c r="T2" s="7">
        <f>'IRA Calculations'!AG134</f>
        <v>1077887898583.5842</v>
      </c>
      <c r="U2" s="7">
        <f>'IRA Calculations'!AH134</f>
        <v>1078342353551.3776</v>
      </c>
      <c r="V2" s="7">
        <f>'IRA Calculations'!AI134</f>
        <v>1078461638538.1876</v>
      </c>
      <c r="W2" s="7">
        <f>'IRA Calculations'!AJ134</f>
        <v>1078381713340.1476</v>
      </c>
      <c r="X2" s="7">
        <f>'IRA Calculations'!AK134</f>
        <v>1078043682563.9315</v>
      </c>
      <c r="Y2" s="7">
        <f>'IRA Calculations'!AL134</f>
        <v>1077797539778.5485</v>
      </c>
      <c r="Z2" s="7">
        <f>'IRA Calculations'!AM134</f>
        <v>1077389811881.8016</v>
      </c>
      <c r="AA2" s="7">
        <f>'IRA Calculations'!AN134</f>
        <v>1077056914191.8112</v>
      </c>
      <c r="AB2" s="7">
        <f>'IRA Calculations'!AO134</f>
        <v>1076681047489.0657</v>
      </c>
      <c r="AC2" s="7">
        <f>'IRA Calculations'!AP134</f>
        <v>1076162990184.6415</v>
      </c>
      <c r="AD2" s="7">
        <f>'IRA Calculations'!AQ134</f>
        <v>1075810858337.3306</v>
      </c>
      <c r="AE2" s="7">
        <f>'IRA Calculations'!AR134</f>
        <v>1075216275484.6345</v>
      </c>
      <c r="AF2" s="7">
        <f>'IRA Calculations'!AS134</f>
        <v>1074403263692.2672</v>
      </c>
      <c r="AG2" s="7">
        <f>'IRA Calculations'!AT134</f>
        <v>1073648635504.7979</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9987028721227.6133</v>
      </c>
      <c r="C4" s="7">
        <f>'IRA Calculations'!P136</f>
        <v>9987028721227.6133</v>
      </c>
      <c r="D4" s="7">
        <f>'IRA Calculations'!Q136</f>
        <v>9987028721227.6133</v>
      </c>
      <c r="E4" s="7">
        <f>'IRA Calculations'!R136</f>
        <v>9944763376475.8184</v>
      </c>
      <c r="F4" s="7">
        <f>'IRA Calculations'!S136</f>
        <v>9880446399273.959</v>
      </c>
      <c r="G4" s="7">
        <f>'IRA Calculations'!T136</f>
        <v>9813553061082.9082</v>
      </c>
      <c r="H4" s="7">
        <f>'IRA Calculations'!U136</f>
        <v>9746505048512.502</v>
      </c>
      <c r="I4" s="7">
        <f>'IRA Calculations'!V136</f>
        <v>9680036595873.875</v>
      </c>
      <c r="J4" s="7">
        <f>'IRA Calculations'!W136</f>
        <v>9618355086140.9609</v>
      </c>
      <c r="K4" s="7">
        <f>'IRA Calculations'!X136</f>
        <v>9560416204941.875</v>
      </c>
      <c r="L4" s="7">
        <f>'IRA Calculations'!Y136</f>
        <v>9509268967396.0547</v>
      </c>
      <c r="M4" s="7">
        <f>'IRA Calculations'!Z136</f>
        <v>9462442076042.8887</v>
      </c>
      <c r="N4" s="7">
        <f>'IRA Calculations'!AA136</f>
        <v>9422846355379.4199</v>
      </c>
      <c r="O4" s="7">
        <f>'IRA Calculations'!AB136</f>
        <v>9389517218133.6191</v>
      </c>
      <c r="P4" s="7">
        <f>'IRA Calculations'!AC136</f>
        <v>9379508503643.5996</v>
      </c>
      <c r="Q4" s="7">
        <f>'IRA Calculations'!AD136</f>
        <v>9375344829638.3145</v>
      </c>
      <c r="R4" s="7">
        <f>'IRA Calculations'!AE136</f>
        <v>9374517528056.748</v>
      </c>
      <c r="S4" s="7">
        <f>'IRA Calculations'!AF136</f>
        <v>9377738371515.5664</v>
      </c>
      <c r="T4" s="7">
        <f>'IRA Calculations'!AG136</f>
        <v>9381463454237.6523</v>
      </c>
      <c r="U4" s="7">
        <f>'IRA Calculations'!AH136</f>
        <v>9388346887887.6777</v>
      </c>
      <c r="V4" s="7">
        <f>'IRA Calculations'!AI136</f>
        <v>9395707541614.6777</v>
      </c>
      <c r="W4" s="7">
        <f>'IRA Calculations'!AJ136</f>
        <v>9403511225245.0234</v>
      </c>
      <c r="X4" s="7">
        <f>'IRA Calculations'!AK136</f>
        <v>9410037808413.3223</v>
      </c>
      <c r="Y4" s="7">
        <f>'IRA Calculations'!AL136</f>
        <v>9417806172191.8184</v>
      </c>
      <c r="Z4" s="7">
        <f>'IRA Calculations'!AM136</f>
        <v>9424054819614.0859</v>
      </c>
      <c r="AA4" s="7">
        <f>'IRA Calculations'!AN136</f>
        <v>9430636475672.625</v>
      </c>
      <c r="AB4" s="7">
        <f>'IRA Calculations'!AO136</f>
        <v>9436453004161.3555</v>
      </c>
      <c r="AC4" s="7">
        <f>'IRA Calculations'!AP136</f>
        <v>9440602084783.4434</v>
      </c>
      <c r="AD4" s="7">
        <f>'IRA Calculations'!AQ136</f>
        <v>9446048268814.8086</v>
      </c>
      <c r="AE4" s="7">
        <f>'IRA Calculations'!AR136</f>
        <v>9449179332746.3242</v>
      </c>
      <c r="AF4" s="7">
        <f>'IRA Calculations'!AS136</f>
        <v>9450333103482.2148</v>
      </c>
      <c r="AG4" s="7">
        <f>'IRA Calculations'!AT136</f>
        <v>9452123137963.5449</v>
      </c>
    </row>
    <row r="5" spans="1:35" x14ac:dyDescent="0.2">
      <c r="A5" s="1" t="s">
        <v>79</v>
      </c>
      <c r="B5" s="7">
        <f>'IRA Calculations'!O137</f>
        <v>0</v>
      </c>
      <c r="C5" s="7">
        <f>'IRA Calculations'!P137</f>
        <v>0</v>
      </c>
      <c r="D5" s="7">
        <f>'IRA Calculations'!Q137</f>
        <v>0</v>
      </c>
      <c r="E5" s="7">
        <f>'IRA Calculations'!R137</f>
        <v>0</v>
      </c>
      <c r="F5" s="7">
        <f>'IRA Calculations'!S137</f>
        <v>0</v>
      </c>
      <c r="G5" s="7">
        <f>'IRA Calculations'!T137</f>
        <v>0</v>
      </c>
      <c r="H5" s="7">
        <f>'IRA Calculations'!U137</f>
        <v>0</v>
      </c>
      <c r="I5" s="7">
        <f>'IRA Calculations'!V137</f>
        <v>0</v>
      </c>
      <c r="J5" s="7">
        <f>'IRA Calculations'!W137</f>
        <v>0</v>
      </c>
      <c r="K5" s="7">
        <f>'IRA Calculations'!X137</f>
        <v>0</v>
      </c>
      <c r="L5" s="7">
        <f>'IRA Calculations'!Y137</f>
        <v>0</v>
      </c>
      <c r="M5" s="7">
        <f>'IRA Calculations'!Z137</f>
        <v>0</v>
      </c>
      <c r="N5" s="7">
        <f>'IRA Calculations'!AA137</f>
        <v>0</v>
      </c>
      <c r="O5" s="7">
        <f>'IRA Calculations'!AB137</f>
        <v>0</v>
      </c>
      <c r="P5" s="7">
        <f>'IRA Calculations'!AC137</f>
        <v>0</v>
      </c>
      <c r="Q5" s="7">
        <f>'IRA Calculations'!AD137</f>
        <v>0</v>
      </c>
      <c r="R5" s="7">
        <f>'IRA Calculations'!AE137</f>
        <v>0</v>
      </c>
      <c r="S5" s="7">
        <f>'IRA Calculations'!AF137</f>
        <v>0</v>
      </c>
      <c r="T5" s="7">
        <f>'IRA Calculations'!AG137</f>
        <v>0</v>
      </c>
      <c r="U5" s="7">
        <f>'IRA Calculations'!AH137</f>
        <v>0</v>
      </c>
      <c r="V5" s="7">
        <f>'IRA Calculations'!AI137</f>
        <v>0</v>
      </c>
      <c r="W5" s="7">
        <f>'IRA Calculations'!AJ137</f>
        <v>0</v>
      </c>
      <c r="X5" s="7">
        <f>'IRA Calculations'!AK137</f>
        <v>0</v>
      </c>
      <c r="Y5" s="7">
        <f>'IRA Calculations'!AL137</f>
        <v>0</v>
      </c>
      <c r="Z5" s="7">
        <f>'IRA Calculations'!AM137</f>
        <v>0</v>
      </c>
      <c r="AA5" s="7">
        <f>'IRA Calculations'!AN137</f>
        <v>0</v>
      </c>
      <c r="AB5" s="7">
        <f>'IRA Calculations'!AO137</f>
        <v>0</v>
      </c>
      <c r="AC5" s="7">
        <f>'IRA Calculations'!AP137</f>
        <v>0</v>
      </c>
      <c r="AD5" s="7">
        <f>'IRA Calculations'!AQ137</f>
        <v>0</v>
      </c>
      <c r="AE5" s="7">
        <f>'IRA Calculations'!AR137</f>
        <v>0</v>
      </c>
      <c r="AF5" s="7">
        <f>'IRA Calculations'!AS137</f>
        <v>0</v>
      </c>
      <c r="AG5" s="7">
        <f>'IRA Calculations'!AT137</f>
        <v>0</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89000000000</v>
      </c>
      <c r="C7" s="7">
        <f>'IRA Calculations'!P139</f>
        <v>89000000000</v>
      </c>
      <c r="D7" s="7">
        <f>'IRA Calculations'!Q139</f>
        <v>89000000000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5000000000</v>
      </c>
      <c r="C8" s="7">
        <f>'IRA Calculations'!P140</f>
        <v>5000000000</v>
      </c>
      <c r="D8" s="7">
        <f>'IRA Calculations'!Q140</f>
        <v>5000000000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0</v>
      </c>
      <c r="C9" s="7">
        <f>'IRA Calculations'!P141</f>
        <v>0</v>
      </c>
      <c r="D9" s="7">
        <f>'IRA Calculations'!Q141</f>
        <v>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1407000000000</v>
      </c>
      <c r="C10" s="7">
        <f>'IRA Calculations'!P142</f>
        <v>1407000000000</v>
      </c>
      <c r="D10" s="7">
        <f>'IRA Calculations'!Q142</f>
        <v>1407000000000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22118173428708.289</v>
      </c>
      <c r="C2" s="7">
        <f>'IRA Calculations'!P147</f>
        <v>22118173428708.289</v>
      </c>
      <c r="D2" s="7">
        <f>'IRA Calculations'!Q147</f>
        <v>22118173428708.289</v>
      </c>
      <c r="E2" s="7">
        <f>'IRA Calculations'!R147</f>
        <v>22084998077445.605</v>
      </c>
      <c r="F2" s="7">
        <f>'IRA Calculations'!S147</f>
        <v>21967990334369.957</v>
      </c>
      <c r="G2" s="7">
        <f>'IRA Calculations'!T147</f>
        <v>21830085221064.531</v>
      </c>
      <c r="H2" s="7">
        <f>'IRA Calculations'!U147</f>
        <v>21676695691622.617</v>
      </c>
      <c r="I2" s="7">
        <f>'IRA Calculations'!V147</f>
        <v>21509325565885.965</v>
      </c>
      <c r="J2" s="7">
        <f>'IRA Calculations'!W147</f>
        <v>21331135003948.055</v>
      </c>
      <c r="K2" s="7">
        <f>'IRA Calculations'!X147</f>
        <v>21146764073407.906</v>
      </c>
      <c r="L2" s="7">
        <f>'IRA Calculations'!Y147</f>
        <v>20956486115528.715</v>
      </c>
      <c r="M2" s="7">
        <f>'IRA Calculations'!Z147</f>
        <v>20763844351546.562</v>
      </c>
      <c r="N2" s="7">
        <f>'IRA Calculations'!AA147</f>
        <v>20580986441503.531</v>
      </c>
      <c r="O2" s="7">
        <f>'IRA Calculations'!AB147</f>
        <v>20408690143093.781</v>
      </c>
      <c r="P2" s="7">
        <f>'IRA Calculations'!AC147</f>
        <v>20318403445866.207</v>
      </c>
      <c r="Q2" s="7">
        <f>'IRA Calculations'!AD147</f>
        <v>20239622446425.797</v>
      </c>
      <c r="R2" s="7">
        <f>'IRA Calculations'!AE147</f>
        <v>20174213572438.535</v>
      </c>
      <c r="S2" s="7">
        <f>'IRA Calculations'!AF147</f>
        <v>20119360851441.547</v>
      </c>
      <c r="T2" s="7">
        <f>'IRA Calculations'!AG147</f>
        <v>20076569401377.027</v>
      </c>
      <c r="U2" s="7">
        <f>'IRA Calculations'!AH147</f>
        <v>20047395743211.902</v>
      </c>
      <c r="V2" s="7">
        <f>'IRA Calculations'!AI147</f>
        <v>20032173096470.742</v>
      </c>
      <c r="W2" s="7">
        <f>'IRA Calculations'!AJ147</f>
        <v>20031582467635.352</v>
      </c>
      <c r="X2" s="7">
        <f>'IRA Calculations'!AK147</f>
        <v>20039883321302.98</v>
      </c>
      <c r="Y2" s="7">
        <f>'IRA Calculations'!AL147</f>
        <v>20063157360208.984</v>
      </c>
      <c r="Z2" s="7">
        <f>'IRA Calculations'!AM147</f>
        <v>20094494765820.379</v>
      </c>
      <c r="AA2" s="7">
        <f>'IRA Calculations'!AN147</f>
        <v>20141151553511.383</v>
      </c>
      <c r="AB2" s="7">
        <f>'IRA Calculations'!AO147</f>
        <v>20199909781987.883</v>
      </c>
      <c r="AC2" s="7">
        <f>'IRA Calculations'!AP147</f>
        <v>20269348518468.066</v>
      </c>
      <c r="AD2" s="7">
        <f>'IRA Calculations'!AQ147</f>
        <v>20347799119432.289</v>
      </c>
      <c r="AE2" s="7">
        <f>'IRA Calculations'!AR147</f>
        <v>20434969588412.195</v>
      </c>
      <c r="AF2" s="7">
        <f>'IRA Calculations'!AS147</f>
        <v>20532897949986.391</v>
      </c>
      <c r="AG2" s="7">
        <f>'IRA Calculations'!AT147</f>
        <v>20639760296451.141</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715544030952.63635</v>
      </c>
      <c r="C4" s="7">
        <f>'IRA Calculations'!P149</f>
        <v>715544030952.63635</v>
      </c>
      <c r="D4" s="7">
        <f>'IRA Calculations'!Q149</f>
        <v>715544030952.63635</v>
      </c>
      <c r="E4" s="7">
        <f>'IRA Calculations'!R149</f>
        <v>722352664913.14343</v>
      </c>
      <c r="F4" s="7">
        <f>'IRA Calculations'!S149</f>
        <v>728981879750.99561</v>
      </c>
      <c r="G4" s="7">
        <f>'IRA Calculations'!T149</f>
        <v>735308135453.57214</v>
      </c>
      <c r="H4" s="7">
        <f>'IRA Calculations'!U149</f>
        <v>741230150557.53247</v>
      </c>
      <c r="I4" s="7">
        <f>'IRA Calculations'!V149</f>
        <v>746565471595.70593</v>
      </c>
      <c r="J4" s="7">
        <f>'IRA Calculations'!W149</f>
        <v>751029043903.48364</v>
      </c>
      <c r="K4" s="7">
        <f>'IRA Calculations'!X149</f>
        <v>754257257381.33984</v>
      </c>
      <c r="L4" s="7">
        <f>'IRA Calculations'!Y149</f>
        <v>755964593106.74841</v>
      </c>
      <c r="M4" s="7">
        <f>'IRA Calculations'!Z149</f>
        <v>755798189289.98596</v>
      </c>
      <c r="N4" s="7">
        <f>'IRA Calculations'!AA149</f>
        <v>753501327983.27539</v>
      </c>
      <c r="O4" s="7">
        <f>'IRA Calculations'!AB149</f>
        <v>748887310429.71179</v>
      </c>
      <c r="P4" s="7">
        <f>'IRA Calculations'!AC149</f>
        <v>741898938457.26099</v>
      </c>
      <c r="Q4" s="7">
        <f>'IRA Calculations'!AD149</f>
        <v>732551662015.90149</v>
      </c>
      <c r="R4" s="7">
        <f>'IRA Calculations'!AE149</f>
        <v>721003545994.93726</v>
      </c>
      <c r="S4" s="7">
        <f>'IRA Calculations'!AF149</f>
        <v>707490645269.02039</v>
      </c>
      <c r="T4" s="7">
        <f>'IRA Calculations'!AG149</f>
        <v>692371795891.9917</v>
      </c>
      <c r="U4" s="7">
        <f>'IRA Calculations'!AH149</f>
        <v>676083672541.8606</v>
      </c>
      <c r="V4" s="7">
        <f>'IRA Calculations'!AI149</f>
        <v>659105757271.7041</v>
      </c>
      <c r="W4" s="7">
        <f>'IRA Calculations'!AJ149</f>
        <v>641935448037.7843</v>
      </c>
      <c r="X4" s="7">
        <f>'IRA Calculations'!AK149</f>
        <v>625060577804.89722</v>
      </c>
      <c r="Y4" s="7">
        <f>'IRA Calculations'!AL149</f>
        <v>608967225181.90051</v>
      </c>
      <c r="Z4" s="7">
        <f>'IRA Calculations'!AM149</f>
        <v>594015866096.00806</v>
      </c>
      <c r="AA4" s="7">
        <f>'IRA Calculations'!AN149</f>
        <v>580507984062.99829</v>
      </c>
      <c r="AB4" s="7">
        <f>'IRA Calculations'!AO149</f>
        <v>568586488681.50317</v>
      </c>
      <c r="AC4" s="7">
        <f>'IRA Calculations'!AP149</f>
        <v>558313279946.94751</v>
      </c>
      <c r="AD4" s="7">
        <f>'IRA Calculations'!AQ149</f>
        <v>549567664311.57471</v>
      </c>
      <c r="AE4" s="7">
        <f>'IRA Calculations'!AR149</f>
        <v>542263683243.9314</v>
      </c>
      <c r="AF4" s="7">
        <f>'IRA Calculations'!AS149</f>
        <v>536187540862.1546</v>
      </c>
      <c r="AG4" s="7">
        <f>'IRA Calculations'!AT149</f>
        <v>531137758398.84198</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8567209783125.4053</v>
      </c>
      <c r="C2" s="7">
        <f>'IRA Calculations'!P160</f>
        <v>8567209783125.4053</v>
      </c>
      <c r="D2" s="7">
        <f>'IRA Calculations'!Q160</f>
        <v>8567209783125.4053</v>
      </c>
      <c r="E2" s="7">
        <f>'IRA Calculations'!R160</f>
        <v>8434659043662.5957</v>
      </c>
      <c r="F2" s="7">
        <f>'IRA Calculations'!S160</f>
        <v>8217408841387.0869</v>
      </c>
      <c r="G2" s="7">
        <f>'IRA Calculations'!T160</f>
        <v>7986219218844.8037</v>
      </c>
      <c r="H2" s="7">
        <f>'IRA Calculations'!U160</f>
        <v>7763517892083.4951</v>
      </c>
      <c r="I2" s="7">
        <f>'IRA Calculations'!V160</f>
        <v>7546288130790.0713</v>
      </c>
      <c r="J2" s="7">
        <f>'IRA Calculations'!W160</f>
        <v>7335476834640.7969</v>
      </c>
      <c r="K2" s="7">
        <f>'IRA Calculations'!X160</f>
        <v>7141510230105.4541</v>
      </c>
      <c r="L2" s="7">
        <f>'IRA Calculations'!Y160</f>
        <v>6965782408540.4746</v>
      </c>
      <c r="M2" s="7">
        <f>'IRA Calculations'!Z160</f>
        <v>6810822369660.957</v>
      </c>
      <c r="N2" s="7">
        <f>'IRA Calculations'!AA160</f>
        <v>6681297102722.2363</v>
      </c>
      <c r="O2" s="7">
        <f>'IRA Calculations'!AB160</f>
        <v>6574031469415.3047</v>
      </c>
      <c r="P2" s="7">
        <f>'IRA Calculations'!AC160</f>
        <v>6484596424014.1152</v>
      </c>
      <c r="Q2" s="7">
        <f>'IRA Calculations'!AD160</f>
        <v>6407392867463.5771</v>
      </c>
      <c r="R2" s="7">
        <f>'IRA Calculations'!AE160</f>
        <v>6337488263115.2588</v>
      </c>
      <c r="S2" s="7">
        <f>'IRA Calculations'!AF160</f>
        <v>6272563165620.5371</v>
      </c>
      <c r="T2" s="7">
        <f>'IRA Calculations'!AG160</f>
        <v>6214507475633.4346</v>
      </c>
      <c r="U2" s="7">
        <f>'IRA Calculations'!AH160</f>
        <v>6164889772479.5693</v>
      </c>
      <c r="V2" s="7">
        <f>'IRA Calculations'!AI160</f>
        <v>6120750545413.1885</v>
      </c>
      <c r="W2" s="7">
        <f>'IRA Calculations'!AJ160</f>
        <v>6080688381486.5312</v>
      </c>
      <c r="X2" s="7">
        <f>'IRA Calculations'!AK160</f>
        <v>6047461774148.1611</v>
      </c>
      <c r="Y2" s="7">
        <f>'IRA Calculations'!AL160</f>
        <v>6024090015666.1475</v>
      </c>
      <c r="Z2" s="7">
        <f>'IRA Calculations'!AM160</f>
        <v>6009507694053.958</v>
      </c>
      <c r="AA2" s="7">
        <f>'IRA Calculations'!AN160</f>
        <v>6002565797043.584</v>
      </c>
      <c r="AB2" s="7">
        <f>'IRA Calculations'!AO160</f>
        <v>6002567560903.625</v>
      </c>
      <c r="AC2" s="7">
        <f>'IRA Calculations'!AP160</f>
        <v>6009504982007.9463</v>
      </c>
      <c r="AD2" s="7">
        <f>'IRA Calculations'!AQ160</f>
        <v>6022878362595.1914</v>
      </c>
      <c r="AE2" s="7">
        <f>'IRA Calculations'!AR160</f>
        <v>6043227382465.2822</v>
      </c>
      <c r="AF2" s="7">
        <f>'IRA Calculations'!AS160</f>
        <v>6070992875555.2324</v>
      </c>
      <c r="AG2" s="7">
        <f>'IRA Calculations'!AT160</f>
        <v>6106399508463.7275</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12581927405719.221</v>
      </c>
      <c r="C2" s="7">
        <f>'IRA Calculations'!P173</f>
        <v>12581927405719.221</v>
      </c>
      <c r="D2" s="7">
        <f>'IRA Calculations'!Q173</f>
        <v>12581927405719.221</v>
      </c>
      <c r="E2" s="7">
        <f>'IRA Calculations'!R173</f>
        <v>12722823786289.912</v>
      </c>
      <c r="F2" s="7">
        <f>'IRA Calculations'!S173</f>
        <v>12844107803677.631</v>
      </c>
      <c r="G2" s="7">
        <f>'IRA Calculations'!T173</f>
        <v>12940679296695.568</v>
      </c>
      <c r="H2" s="7">
        <f>'IRA Calculations'!U173</f>
        <v>13004325135910.66</v>
      </c>
      <c r="I2" s="7">
        <f>'IRA Calculations'!V173</f>
        <v>13035394886990.881</v>
      </c>
      <c r="J2" s="7">
        <f>'IRA Calculations'!W173</f>
        <v>13043819911215.326</v>
      </c>
      <c r="K2" s="7">
        <f>'IRA Calculations'!X173</f>
        <v>13039545281883.305</v>
      </c>
      <c r="L2" s="7">
        <f>'IRA Calculations'!Y173</f>
        <v>13034681753348.066</v>
      </c>
      <c r="M2" s="7">
        <f>'IRA Calculations'!Z173</f>
        <v>13033658680820.748</v>
      </c>
      <c r="N2" s="7">
        <f>'IRA Calculations'!AA173</f>
        <v>13042895604008.225</v>
      </c>
      <c r="O2" s="7">
        <f>'IRA Calculations'!AB173</f>
        <v>13066371667631.531</v>
      </c>
      <c r="P2" s="7">
        <f>'IRA Calculations'!AC173</f>
        <v>13100404013445.096</v>
      </c>
      <c r="Q2" s="7">
        <f>'IRA Calculations'!AD173</f>
        <v>13146481497895.115</v>
      </c>
      <c r="R2" s="7">
        <f>'IRA Calculations'!AE173</f>
        <v>13199446845485.221</v>
      </c>
      <c r="S2" s="7">
        <f>'IRA Calculations'!AF173</f>
        <v>13258269763728.074</v>
      </c>
      <c r="T2" s="7">
        <f>'IRA Calculations'!AG173</f>
        <v>13321403638445.506</v>
      </c>
      <c r="U2" s="7">
        <f>'IRA Calculations'!AH173</f>
        <v>13391391089171.486</v>
      </c>
      <c r="V2" s="7">
        <f>'IRA Calculations'!AI173</f>
        <v>13466245633372.703</v>
      </c>
      <c r="W2" s="7">
        <f>'IRA Calculations'!AJ173</f>
        <v>13543327155155.324</v>
      </c>
      <c r="X2" s="7">
        <f>'IRA Calculations'!AK173</f>
        <v>13626033103792.857</v>
      </c>
      <c r="Y2" s="7">
        <f>'IRA Calculations'!AL173</f>
        <v>13713697282382.426</v>
      </c>
      <c r="Z2" s="7">
        <f>'IRA Calculations'!AM173</f>
        <v>13806462531697.674</v>
      </c>
      <c r="AA2" s="7">
        <f>'IRA Calculations'!AN173</f>
        <v>13904317004219.738</v>
      </c>
      <c r="AB2" s="7">
        <f>'IRA Calculations'!AO173</f>
        <v>14007166901875.045</v>
      </c>
      <c r="AC2" s="7">
        <f>'IRA Calculations'!AP173</f>
        <v>14114362941610.48</v>
      </c>
      <c r="AD2" s="7">
        <f>'IRA Calculations'!AQ173</f>
        <v>14224197286307.227</v>
      </c>
      <c r="AE2" s="7">
        <f>'IRA Calculations'!AR173</f>
        <v>14336423330003.988</v>
      </c>
      <c r="AF2" s="7">
        <f>'IRA Calculations'!AS173</f>
        <v>14451111894979.1</v>
      </c>
      <c r="AG2" s="7">
        <f>'IRA Calculations'!AT173</f>
        <v>14567577452370.725</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13653791653036.77</v>
      </c>
      <c r="C4" s="7">
        <f>'IRA Calculations'!P175</f>
        <v>13653791653036.77</v>
      </c>
      <c r="D4" s="7">
        <f>'IRA Calculations'!Q175</f>
        <v>13653791653036.77</v>
      </c>
      <c r="E4" s="7">
        <f>'IRA Calculations'!R175</f>
        <v>13826683648932.875</v>
      </c>
      <c r="F4" s="7">
        <f>'IRA Calculations'!S175</f>
        <v>13989807631857.895</v>
      </c>
      <c r="G4" s="7">
        <f>'IRA Calculations'!T175</f>
        <v>14145208766834.527</v>
      </c>
      <c r="H4" s="7">
        <f>'IRA Calculations'!U175</f>
        <v>14294873479004.24</v>
      </c>
      <c r="I4" s="7">
        <f>'IRA Calculations'!V175</f>
        <v>14443245909447.734</v>
      </c>
      <c r="J4" s="7">
        <f>'IRA Calculations'!W175</f>
        <v>14592728037053.34</v>
      </c>
      <c r="K4" s="7">
        <f>'IRA Calculations'!X175</f>
        <v>14751493167092.959</v>
      </c>
      <c r="L4" s="7">
        <f>'IRA Calculations'!Y175</f>
        <v>14916029142089.67</v>
      </c>
      <c r="M4" s="7">
        <f>'IRA Calculations'!Z175</f>
        <v>15085453422105.604</v>
      </c>
      <c r="N4" s="7">
        <f>'IRA Calculations'!AA175</f>
        <v>15254964921548.49</v>
      </c>
      <c r="O4" s="7">
        <f>'IRA Calculations'!AB175</f>
        <v>15425099871441.971</v>
      </c>
      <c r="P4" s="7">
        <f>'IRA Calculations'!AC175</f>
        <v>15596963751089.24</v>
      </c>
      <c r="Q4" s="7">
        <f>'IRA Calculations'!AD175</f>
        <v>15771264348212.83</v>
      </c>
      <c r="R4" s="7">
        <f>'IRA Calculations'!AE175</f>
        <v>15943911712845.896</v>
      </c>
      <c r="S4" s="7">
        <f>'IRA Calculations'!AF175</f>
        <v>16115909091254.479</v>
      </c>
      <c r="T4" s="7">
        <f>'IRA Calculations'!AG175</f>
        <v>16286403385010.285</v>
      </c>
      <c r="U4" s="7">
        <f>'IRA Calculations'!AH175</f>
        <v>16461413975677.197</v>
      </c>
      <c r="V4" s="7">
        <f>'IRA Calculations'!AI175</f>
        <v>16633348938354.979</v>
      </c>
      <c r="W4" s="7">
        <f>'IRA Calculations'!AJ175</f>
        <v>16808562424025.621</v>
      </c>
      <c r="X4" s="7">
        <f>'IRA Calculations'!AK175</f>
        <v>16982905388088.484</v>
      </c>
      <c r="Y4" s="7">
        <f>'IRA Calculations'!AL175</f>
        <v>17154360787824.373</v>
      </c>
      <c r="Z4" s="7">
        <f>'IRA Calculations'!AM175</f>
        <v>17328612047964.955</v>
      </c>
      <c r="AA4" s="7">
        <f>'IRA Calculations'!AN175</f>
        <v>17503716323906.348</v>
      </c>
      <c r="AB4" s="7">
        <f>'IRA Calculations'!AO175</f>
        <v>17679883914942.035</v>
      </c>
      <c r="AC4" s="7">
        <f>'IRA Calculations'!AP175</f>
        <v>17855664335451.605</v>
      </c>
      <c r="AD4" s="7">
        <f>'IRA Calculations'!AQ175</f>
        <v>18032235763944.406</v>
      </c>
      <c r="AE4" s="7">
        <f>'IRA Calculations'!AR175</f>
        <v>18209676220010.816</v>
      </c>
      <c r="AF4" s="7">
        <f>'IRA Calculations'!AS175</f>
        <v>18384649574538.414</v>
      </c>
      <c r="AG4" s="7">
        <f>'IRA Calculations'!AT175</f>
        <v>18559838369713.34</v>
      </c>
    </row>
    <row r="5" spans="1:35" x14ac:dyDescent="0.2">
      <c r="A5" s="1" t="s">
        <v>79</v>
      </c>
      <c r="B5" s="7">
        <f>'IRA Calculations'!O176</f>
        <v>0</v>
      </c>
      <c r="C5" s="7">
        <f>'IRA Calculations'!P176</f>
        <v>0</v>
      </c>
      <c r="D5" s="7">
        <f>'IRA Calculations'!Q176</f>
        <v>0</v>
      </c>
      <c r="E5" s="7">
        <f>'IRA Calculations'!R176</f>
        <v>0</v>
      </c>
      <c r="F5" s="7">
        <f>'IRA Calculations'!S176</f>
        <v>0</v>
      </c>
      <c r="G5" s="7">
        <f>'IRA Calculations'!T176</f>
        <v>0</v>
      </c>
      <c r="H5" s="7">
        <f>'IRA Calculations'!U176</f>
        <v>0</v>
      </c>
      <c r="I5" s="7">
        <f>'IRA Calculations'!V176</f>
        <v>0</v>
      </c>
      <c r="J5" s="7">
        <f>'IRA Calculations'!W176</f>
        <v>0</v>
      </c>
      <c r="K5" s="7">
        <f>'IRA Calculations'!X176</f>
        <v>0</v>
      </c>
      <c r="L5" s="7">
        <f>'IRA Calculations'!Y176</f>
        <v>0</v>
      </c>
      <c r="M5" s="7">
        <f>'IRA Calculations'!Z176</f>
        <v>0</v>
      </c>
      <c r="N5" s="7">
        <f>'IRA Calculations'!AA176</f>
        <v>0</v>
      </c>
      <c r="O5" s="7">
        <f>'IRA Calculations'!AB176</f>
        <v>0</v>
      </c>
      <c r="P5" s="7">
        <f>'IRA Calculations'!AC176</f>
        <v>0</v>
      </c>
      <c r="Q5" s="7">
        <f>'IRA Calculations'!AD176</f>
        <v>0</v>
      </c>
      <c r="R5" s="7">
        <f>'IRA Calculations'!AE176</f>
        <v>0</v>
      </c>
      <c r="S5" s="7">
        <f>'IRA Calculations'!AF176</f>
        <v>0</v>
      </c>
      <c r="T5" s="7">
        <f>'IRA Calculations'!AG176</f>
        <v>0</v>
      </c>
      <c r="U5" s="7">
        <f>'IRA Calculations'!AH176</f>
        <v>0</v>
      </c>
      <c r="V5" s="7">
        <f>'IRA Calculations'!AI176</f>
        <v>0</v>
      </c>
      <c r="W5" s="7">
        <f>'IRA Calculations'!AJ176</f>
        <v>0</v>
      </c>
      <c r="X5" s="7">
        <f>'IRA Calculations'!AK176</f>
        <v>0</v>
      </c>
      <c r="Y5" s="7">
        <f>'IRA Calculations'!AL176</f>
        <v>0</v>
      </c>
      <c r="Z5" s="7">
        <f>'IRA Calculations'!AM176</f>
        <v>0</v>
      </c>
      <c r="AA5" s="7">
        <f>'IRA Calculations'!AN176</f>
        <v>0</v>
      </c>
      <c r="AB5" s="7">
        <f>'IRA Calculations'!AO176</f>
        <v>0</v>
      </c>
      <c r="AC5" s="7">
        <f>'IRA Calculations'!AP176</f>
        <v>0</v>
      </c>
      <c r="AD5" s="7">
        <f>'IRA Calculations'!AQ176</f>
        <v>0</v>
      </c>
      <c r="AE5" s="7">
        <f>'IRA Calculations'!AR176</f>
        <v>0</v>
      </c>
      <c r="AF5" s="7">
        <f>'IRA Calculations'!AS176</f>
        <v>0</v>
      </c>
      <c r="AG5" s="7">
        <f>'IRA Calculations'!AT176</f>
        <v>0</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32371644745877.957</v>
      </c>
      <c r="C2" s="7">
        <f>'IRA Calculations'!P186</f>
        <v>32371644745877.957</v>
      </c>
      <c r="D2" s="7">
        <f>'IRA Calculations'!Q186</f>
        <v>32371644745877.957</v>
      </c>
      <c r="E2" s="7">
        <f>'IRA Calculations'!R186</f>
        <v>32691713900256.547</v>
      </c>
      <c r="F2" s="7">
        <f>'IRA Calculations'!S186</f>
        <v>33063197454721.375</v>
      </c>
      <c r="G2" s="7">
        <f>'IRA Calculations'!T186</f>
        <v>33494987792432.348</v>
      </c>
      <c r="H2" s="7">
        <f>'IRA Calculations'!U186</f>
        <v>33938304244621.523</v>
      </c>
      <c r="I2" s="7">
        <f>'IRA Calculations'!V186</f>
        <v>34412446681109.227</v>
      </c>
      <c r="J2" s="7">
        <f>'IRA Calculations'!W186</f>
        <v>34907304971996.793</v>
      </c>
      <c r="K2" s="7">
        <f>'IRA Calculations'!X186</f>
        <v>35415006243021.547</v>
      </c>
      <c r="L2" s="7">
        <f>'IRA Calculations'!Y186</f>
        <v>35944343758423.07</v>
      </c>
      <c r="M2" s="7">
        <f>'IRA Calculations'!Z186</f>
        <v>36487713681008.523</v>
      </c>
      <c r="N2" s="7">
        <f>'IRA Calculations'!AA186</f>
        <v>37042425640076.961</v>
      </c>
      <c r="O2" s="7">
        <f>'IRA Calculations'!AB186</f>
        <v>37623304994176.758</v>
      </c>
      <c r="P2" s="7">
        <f>'IRA Calculations'!AC186</f>
        <v>38217253885946.539</v>
      </c>
      <c r="Q2" s="7">
        <f>'IRA Calculations'!AD186</f>
        <v>38832357587335.914</v>
      </c>
      <c r="R2" s="7">
        <f>'IRA Calculations'!AE186</f>
        <v>39465373493657.562</v>
      </c>
      <c r="S2" s="7">
        <f>'IRA Calculations'!AF186</f>
        <v>40105087007040.875</v>
      </c>
      <c r="T2" s="7">
        <f>'IRA Calculations'!AG186</f>
        <v>40772936134021.219</v>
      </c>
      <c r="U2" s="7">
        <f>'IRA Calculations'!AH186</f>
        <v>41445160653352.727</v>
      </c>
      <c r="V2" s="7">
        <f>'IRA Calculations'!AI186</f>
        <v>42138214305850.484</v>
      </c>
      <c r="W2" s="7">
        <f>'IRA Calculations'!AJ186</f>
        <v>42850412069864.828</v>
      </c>
      <c r="X2" s="7">
        <f>'IRA Calculations'!AK186</f>
        <v>43584302717639.023</v>
      </c>
      <c r="Y2" s="7">
        <f>'IRA Calculations'!AL186</f>
        <v>44333287761031.969</v>
      </c>
      <c r="Z2" s="7">
        <f>'IRA Calculations'!AM186</f>
        <v>45105763988600.961</v>
      </c>
      <c r="AA2" s="7">
        <f>'IRA Calculations'!AN186</f>
        <v>45891238954610.875</v>
      </c>
      <c r="AB2" s="7">
        <f>'IRA Calculations'!AO186</f>
        <v>46684629274420.906</v>
      </c>
      <c r="AC2" s="7">
        <f>'IRA Calculations'!AP186</f>
        <v>47507330475029.18</v>
      </c>
      <c r="AD2" s="7">
        <f>'IRA Calculations'!AQ186</f>
        <v>48328955527357</v>
      </c>
      <c r="AE2" s="7">
        <f>'IRA Calculations'!AR186</f>
        <v>49176592216412.539</v>
      </c>
      <c r="AF2" s="7">
        <f>'IRA Calculations'!AS186</f>
        <v>50043571254825.648</v>
      </c>
      <c r="AG2" s="7">
        <f>'IRA Calculations'!AT186</f>
        <v>50934721150013.055</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8820635594782.9785</v>
      </c>
      <c r="C4" s="7">
        <f>'IRA Calculations'!P188</f>
        <v>8820635594782.9785</v>
      </c>
      <c r="D4" s="7">
        <f>'IRA Calculations'!Q188</f>
        <v>8820635594782.9785</v>
      </c>
      <c r="E4" s="7">
        <f>'IRA Calculations'!R188</f>
        <v>8790218910739.2666</v>
      </c>
      <c r="F4" s="7">
        <f>'IRA Calculations'!S188</f>
        <v>8780472898226.9287</v>
      </c>
      <c r="G4" s="7">
        <f>'IRA Calculations'!T188</f>
        <v>8767495113034.9375</v>
      </c>
      <c r="H4" s="7">
        <f>'IRA Calculations'!U188</f>
        <v>8749726700106.0762</v>
      </c>
      <c r="I4" s="7">
        <f>'IRA Calculations'!V188</f>
        <v>8731717488428.5254</v>
      </c>
      <c r="J4" s="7">
        <f>'IRA Calculations'!W188</f>
        <v>8691377361215.5508</v>
      </c>
      <c r="K4" s="7">
        <f>'IRA Calculations'!X188</f>
        <v>8657247306994.8379</v>
      </c>
      <c r="L4" s="7">
        <f>'IRA Calculations'!Y188</f>
        <v>8632622466537.7842</v>
      </c>
      <c r="M4" s="7">
        <f>'IRA Calculations'!Z188</f>
        <v>8621596418571.9336</v>
      </c>
      <c r="N4" s="7">
        <f>'IRA Calculations'!AA188</f>
        <v>8614778011898.8066</v>
      </c>
      <c r="O4" s="7">
        <f>'IRA Calculations'!AB188</f>
        <v>8612699538489.1475</v>
      </c>
      <c r="P4" s="7">
        <f>'IRA Calculations'!AC188</f>
        <v>8616311519719.3418</v>
      </c>
      <c r="Q4" s="7">
        <f>'IRA Calculations'!AD188</f>
        <v>8615639817946.7031</v>
      </c>
      <c r="R4" s="7">
        <f>'IRA Calculations'!AE188</f>
        <v>8600532864871.665</v>
      </c>
      <c r="S4" s="7">
        <f>'IRA Calculations'!AF188</f>
        <v>8588062024413.7402</v>
      </c>
      <c r="T4" s="7">
        <f>'IRA Calculations'!AG188</f>
        <v>8579127123475.9023</v>
      </c>
      <c r="U4" s="7">
        <f>'IRA Calculations'!AH188</f>
        <v>8576567052568.8867</v>
      </c>
      <c r="V4" s="7">
        <f>'IRA Calculations'!AI188</f>
        <v>8574311148502.3145</v>
      </c>
      <c r="W4" s="7">
        <f>'IRA Calculations'!AJ188</f>
        <v>8579152470712.6104</v>
      </c>
      <c r="X4" s="7">
        <f>'IRA Calculations'!AK188</f>
        <v>8583182681348.4004</v>
      </c>
      <c r="Y4" s="7">
        <f>'IRA Calculations'!AL188</f>
        <v>8581383027542.4766</v>
      </c>
      <c r="Z4" s="7">
        <f>'IRA Calculations'!AM188</f>
        <v>8573107154758.9209</v>
      </c>
      <c r="AA4" s="7">
        <f>'IRA Calculations'!AN188</f>
        <v>8562321905541.7568</v>
      </c>
      <c r="AB4" s="7">
        <f>'IRA Calculations'!AO188</f>
        <v>8550129884687.5664</v>
      </c>
      <c r="AC4" s="7">
        <f>'IRA Calculations'!AP188</f>
        <v>8539053142248.3076</v>
      </c>
      <c r="AD4" s="7">
        <f>'IRA Calculations'!AQ188</f>
        <v>8530777269464.752</v>
      </c>
      <c r="AE4" s="7">
        <f>'IRA Calculations'!AR188</f>
        <v>8519447054658.4678</v>
      </c>
      <c r="AF4" s="7">
        <f>'IRA Calculations'!AS188</f>
        <v>8511576737662.1611</v>
      </c>
      <c r="AG4" s="7">
        <f>'IRA Calculations'!AT188</f>
        <v>8502844614617.9463</v>
      </c>
    </row>
    <row r="5" spans="1:35" x14ac:dyDescent="0.2">
      <c r="A5" s="1" t="s">
        <v>79</v>
      </c>
      <c r="B5" s="7">
        <f>'IRA Calculations'!O189</f>
        <v>7697000000000</v>
      </c>
      <c r="C5" s="7">
        <f>'IRA Calculations'!P189</f>
        <v>7697000000000</v>
      </c>
      <c r="D5" s="7">
        <f>'IRA Calculations'!Q189</f>
        <v>7697000000000</v>
      </c>
      <c r="E5" s="7">
        <f>'IRA Calculations'!R189</f>
        <v>7705573198672.6123</v>
      </c>
      <c r="F5" s="7">
        <f>'IRA Calculations'!S189</f>
        <v>7703441004184.0801</v>
      </c>
      <c r="G5" s="7">
        <f>'IRA Calculations'!T189</f>
        <v>7694556860481.8838</v>
      </c>
      <c r="H5" s="7">
        <f>'IRA Calculations'!U189</f>
        <v>7670347568893.3779</v>
      </c>
      <c r="I5" s="7">
        <f>'IRA Calculations'!V189</f>
        <v>7647426478141.6611</v>
      </c>
      <c r="J5" s="7">
        <f>'IRA Calculations'!W189</f>
        <v>7633256268936.6426</v>
      </c>
      <c r="K5" s="7">
        <f>'IRA Calculations'!X189</f>
        <v>7635033097677.1016</v>
      </c>
      <c r="L5" s="7">
        <f>'IRA Calculations'!Y189</f>
        <v>7634810994084.5273</v>
      </c>
      <c r="M5" s="7">
        <f>'IRA Calculations'!Z189</f>
        <v>7622062247871.8623</v>
      </c>
      <c r="N5" s="7">
        <f>'IRA Calculations'!AA189</f>
        <v>7604471643341.4902</v>
      </c>
      <c r="O5" s="7">
        <f>'IRA Calculations'!AB189</f>
        <v>7584704423604.0977</v>
      </c>
      <c r="P5" s="7">
        <f>'IRA Calculations'!AC189</f>
        <v>7584260216418.9814</v>
      </c>
      <c r="Q5" s="7">
        <f>'IRA Calculations'!AD189</f>
        <v>7583638326359.8154</v>
      </c>
      <c r="R5" s="7">
        <f>'IRA Calculations'!AE189</f>
        <v>7585948203722.3975</v>
      </c>
      <c r="S5" s="7">
        <f>'IRA Calculations'!AF189</f>
        <v>7574398816909.5127</v>
      </c>
      <c r="T5" s="7">
        <f>'IRA Calculations'!AG189</f>
        <v>7573732506131.8574</v>
      </c>
      <c r="U5" s="7">
        <f>'IRA Calculations'!AH189</f>
        <v>7578840888760.6289</v>
      </c>
      <c r="V5" s="7">
        <f>'IRA Calculations'!AI189</f>
        <v>7580395613908.5137</v>
      </c>
      <c r="W5" s="7">
        <f>'IRA Calculations'!AJ189</f>
        <v>7582483387678.5234</v>
      </c>
      <c r="X5" s="7">
        <f>'IRA Calculations'!AK189</f>
        <v>7590345854854.9912</v>
      </c>
      <c r="Y5" s="7">
        <f>'IRA Calculations'!AL189</f>
        <v>7605182374837.668</v>
      </c>
      <c r="Z5" s="7">
        <f>'IRA Calculations'!AM189</f>
        <v>7621840144279.3213</v>
      </c>
      <c r="AA5" s="7">
        <f>'IRA Calculations'!AN189</f>
        <v>7637298554321.1621</v>
      </c>
      <c r="AB5" s="7">
        <f>'IRA Calculations'!AO189</f>
        <v>7649247727600.6406</v>
      </c>
      <c r="AC5" s="7">
        <f>'IRA Calculations'!AP189</f>
        <v>7655999676814.3076</v>
      </c>
      <c r="AD5" s="7">
        <f>'IRA Calculations'!AQ189</f>
        <v>7657687664117.7236</v>
      </c>
      <c r="AE5" s="7">
        <f>'IRA Calculations'!AR189</f>
        <v>7662796046746.4932</v>
      </c>
      <c r="AF5" s="7">
        <f>'IRA Calculations'!AS189</f>
        <v>7669148209493.5635</v>
      </c>
      <c r="AG5" s="7">
        <f>'IRA Calculations'!AT189</f>
        <v>7671546928293.1572</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2023-12-15T19:21:37Z</dcterms:modified>
</cp:coreProperties>
</file>