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LA\webappdata\"/>
    </mc:Choice>
  </mc:AlternateContent>
  <xr:revisionPtr revIDLastSave="0" documentId="8_{F3BA0903-8FD6-4A32-9F82-C0686C117E21}"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<sst xmlns="http://schemas.openxmlformats.org/spreadsheetml/2006/main" count="42870" uniqueCount="4487">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</sst>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4021</v>
      </c>
      <c r="C1" s="380">
        <v>46293</v>
      </c>
      <c r="G1" s="381" t="s">
        <v>3985</v>
      </c>
      <c r="H1" s="381" t="s">
        <v>3986</v>
      </c>
    </row>
    <row r="2" spans="1:8" x14ac:dyDescent="0.45">
      <c r="B2" t="str">
        <f>_xlfn.XLOOKUP(B1,H:H,G:G,0,0,1)</f>
        <v>LA</v>
      </c>
      <c r="C2" t="str">
        <f>_xlfn.XLOOKUP(B2,G:G, H:H, 0,0,1)</f>
        <v>Louisiana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223.42625999999998</v>
      </c>
      <c r="E2" s="436">
        <f>SUMIFS('frozen policy trendline'!E:E,'frozen policy trendline'!$A:$A,About!$B$2)-SUMIFS('frozen policy trendline'!E:E,'frozen policy trendline'!$A:$A,About!$B$2,'frozen policy trendline'!$B:$B,"Output Total CO2e Emissions by Sector[LULUCF sector]")</f>
        <v>223.53603000000001</v>
      </c>
      <c r="F2" s="436">
        <f>SUMIFS('frozen policy trendline'!F:F,'frozen policy trendline'!$A:$A,About!$B$2)-SUMIFS('frozen policy trendline'!F:F,'frozen policy trendline'!$A:$A,About!$B$2,'frozen policy trendline'!$B:$B,"Output Total CO2e Emissions by Sector[LULUCF sector]")</f>
        <v>220.11076</v>
      </c>
      <c r="G2" s="436">
        <f>SUMIFS('frozen policy trendline'!G:G,'frozen policy trendline'!$A:$A,About!$B$2)-SUMIFS('frozen policy trendline'!G:G,'frozen policy trendline'!$A:$A,About!$B$2,'frozen policy trendline'!$B:$B,"Output Total CO2e Emissions by Sector[LULUCF sector]")</f>
        <v>219.10640999999998</v>
      </c>
      <c r="H2" s="436">
        <f>SUMIFS('frozen policy trendline'!H:H,'frozen policy trendline'!$A:$A,About!$B$2)-SUMIFS('frozen policy trendline'!H:H,'frozen policy trendline'!$A:$A,About!$B$2,'frozen policy trendline'!$B:$B,"Output Total CO2e Emissions by Sector[LULUCF sector]")</f>
        <v>217.89604</v>
      </c>
      <c r="I2" s="436">
        <f>SUMIFS('frozen policy trendline'!I:I,'frozen policy trendline'!$A:$A,About!$B$2)-SUMIFS('frozen policy trendline'!I:I,'frozen policy trendline'!$A:$A,About!$B$2,'frozen policy trendline'!$B:$B,"Output Total CO2e Emissions by Sector[LULUCF sector]")</f>
        <v>214.33823999999998</v>
      </c>
      <c r="J2" s="436">
        <f>SUMIFS('frozen policy trendline'!J:J,'frozen policy trendline'!$A:$A,About!$B$2)-SUMIFS('frozen policy trendline'!J:J,'frozen policy trendline'!$A:$A,About!$B$2,'frozen policy trendline'!$B:$B,"Output Total CO2e Emissions by Sector[LULUCF sector]")</f>
        <v>213.84281999999999</v>
      </c>
      <c r="K2" s="436">
        <f>SUMIFS('frozen policy trendline'!K:K,'frozen policy trendline'!$A:$A,About!$B$2)-SUMIFS('frozen policy trendline'!K:K,'frozen policy trendline'!$A:$A,About!$B$2,'frozen policy trendline'!$B:$B,"Output Total CO2e Emissions by Sector[LULUCF sector]")</f>
        <v>213.10427000000001</v>
      </c>
      <c r="L2" s="436">
        <f>SUMIFS('frozen policy trendline'!L:L,'frozen policy trendline'!$A:$A,About!$B$2)-SUMIFS('frozen policy trendline'!L:L,'frozen policy trendline'!$A:$A,About!$B$2,'frozen policy trendline'!$B:$B,"Output Total CO2e Emissions by Sector[LULUCF sector]")</f>
        <v>212.14503000000002</v>
      </c>
      <c r="M2" s="436">
        <f>SUMIFS('frozen policy trendline'!M:M,'frozen policy trendline'!$A:$A,About!$B$2)-SUMIFS('frozen policy trendline'!M:M,'frozen policy trendline'!$A:$A,About!$B$2,'frozen policy trendline'!$B:$B,"Output Total CO2e Emissions by Sector[LULUCF sector]")</f>
        <v>212.30468999999999</v>
      </c>
      <c r="N2" s="436">
        <f>SUMIFS('frozen policy trendline'!N:N,'frozen policy trendline'!$A:$A,About!$B$2)-SUMIFS('frozen policy trendline'!N:N,'frozen policy trendline'!$A:$A,About!$B$2,'frozen policy trendline'!$B:$B,"Output Total CO2e Emissions by Sector[LULUCF sector]")</f>
        <v>212.93741999999997</v>
      </c>
      <c r="O2" s="436">
        <f>SUMIFS('frozen policy trendline'!O:O,'frozen policy trendline'!$A:$A,About!$B$2)-SUMIFS('frozen policy trendline'!O:O,'frozen policy trendline'!$A:$A,About!$B$2,'frozen policy trendline'!$B:$B,"Output Total CO2e Emissions by Sector[LULUCF sector]")</f>
        <v>212.40155999999999</v>
      </c>
      <c r="P2" s="436">
        <f>SUMIFS('frozen policy trendline'!P:P,'frozen policy trendline'!$A:$A,About!$B$2)-SUMIFS('frozen policy trendline'!P:P,'frozen policy trendline'!$A:$A,About!$B$2,'frozen policy trendline'!$B:$B,"Output Total CO2e Emissions by Sector[LULUCF sector]")</f>
        <v>211.85249999999999</v>
      </c>
      <c r="Q2" s="436">
        <f>SUMIFS('frozen policy trendline'!Q:Q,'frozen policy trendline'!$A:$A,About!$B$2)-SUMIFS('frozen policy trendline'!Q:Q,'frozen policy trendline'!$A:$A,About!$B$2,'frozen policy trendline'!$B:$B,"Output Total CO2e Emissions by Sector[LULUCF sector]")</f>
        <v>211.45038</v>
      </c>
      <c r="R2" s="436">
        <f>SUMIFS('frozen policy trendline'!R:R,'frozen policy trendline'!$A:$A,About!$B$2)-SUMIFS('frozen policy trendline'!R:R,'frozen policy trendline'!$A:$A,About!$B$2,'frozen policy trendline'!$B:$B,"Output Total CO2e Emissions by Sector[LULUCF sector]")</f>
        <v>212.74004000000002</v>
      </c>
      <c r="S2" s="436">
        <f>SUMIFS('frozen policy trendline'!S:S,'frozen policy trendline'!$A:$A,About!$B$2)-SUMIFS('frozen policy trendline'!S:S,'frozen policy trendline'!$A:$A,About!$B$2,'frozen policy trendline'!$B:$B,"Output Total CO2e Emissions by Sector[LULUCF sector]")</f>
        <v>216.09949999999998</v>
      </c>
      <c r="T2" s="436">
        <f>SUMIFS('frozen policy trendline'!T:T,'frozen policy trendline'!$A:$A,About!$B$2)-SUMIFS('frozen policy trendline'!T:T,'frozen policy trendline'!$A:$A,About!$B$2,'frozen policy trendline'!$B:$B,"Output Total CO2e Emissions by Sector[LULUCF sector]")</f>
        <v>218.77278999999999</v>
      </c>
      <c r="U2" s="436">
        <f>SUMIFS('frozen policy trendline'!U:U,'frozen policy trendline'!$A:$A,About!$B$2)-SUMIFS('frozen policy trendline'!U:U,'frozen policy trendline'!$A:$A,About!$B$2,'frozen policy trendline'!$B:$B,"Output Total CO2e Emissions by Sector[LULUCF sector]")</f>
        <v>221.73623000000003</v>
      </c>
      <c r="V2" s="436">
        <f>SUMIFS('frozen policy trendline'!V:V,'frozen policy trendline'!$A:$A,About!$B$2)-SUMIFS('frozen policy trendline'!V:V,'frozen policy trendline'!$A:$A,About!$B$2,'frozen policy trendline'!$B:$B,"Output Total CO2e Emissions by Sector[LULUCF sector]")</f>
        <v>223.23551</v>
      </c>
      <c r="W2" s="436">
        <f>SUMIFS('frozen policy trendline'!W:W,'frozen policy trendline'!$A:$A,About!$B$2)-SUMIFS('frozen policy trendline'!W:W,'frozen policy trendline'!$A:$A,About!$B$2,'frozen policy trendline'!$B:$B,"Output Total CO2e Emissions by Sector[LULUCF sector]")</f>
        <v>224.03002000000001</v>
      </c>
      <c r="X2" s="436">
        <f>SUMIFS('frozen policy trendline'!X:X,'frozen policy trendline'!$A:$A,About!$B$2)-SUMIFS('frozen policy trendline'!X:X,'frozen policy trendline'!$A:$A,About!$B$2,'frozen policy trendline'!$B:$B,"Output Total CO2e Emissions by Sector[LULUCF sector]")</f>
        <v>223.14556999999999</v>
      </c>
      <c r="Y2" s="436">
        <f>SUMIFS('frozen policy trendline'!Y:Y,'frozen policy trendline'!$A:$A,About!$B$2)-SUMIFS('frozen policy trendline'!Y:Y,'frozen policy trendline'!$A:$A,About!$B$2,'frozen policy trendline'!$B:$B,"Output Total CO2e Emissions by Sector[LULUCF sector]")</f>
        <v>218.77940000000004</v>
      </c>
      <c r="Z2" s="436">
        <f>SUMIFS('frozen policy trendline'!Z:Z,'frozen policy trendline'!$A:$A,About!$B$2)-SUMIFS('frozen policy trendline'!Z:Z,'frozen policy trendline'!$A:$A,About!$B$2,'frozen policy trendline'!$B:$B,"Output Total CO2e Emissions by Sector[LULUCF sector]")</f>
        <v>218.19428000000002</v>
      </c>
      <c r="AA2" s="436">
        <f>SUMIFS('frozen policy trendline'!AA:AA,'frozen policy trendline'!$A:$A,About!$B$2)-SUMIFS('frozen policy trendline'!AA:AA,'frozen policy trendline'!$A:$A,About!$B$2,'frozen policy trendline'!$B:$B,"Output Total CO2e Emissions by Sector[LULUCF sector]")</f>
        <v>218.67457000000002</v>
      </c>
      <c r="AB2" s="436">
        <f>SUMIFS('frozen policy trendline'!AB:AB,'frozen policy trendline'!$A:$A,About!$B$2)-SUMIFS('frozen policy trendline'!AB:AB,'frozen policy trendline'!$A:$A,About!$B$2,'frozen policy trendline'!$B:$B,"Output Total CO2e Emissions by Sector[LULUCF sector]")</f>
        <v>219.28117</v>
      </c>
      <c r="AC2" s="436">
        <f>SUMIFS('frozen policy trendline'!AC:AC,'frozen policy trendline'!$A:$A,About!$B$2)-SUMIFS('frozen policy trendline'!AC:AC,'frozen policy trendline'!$A:$A,About!$B$2,'frozen policy trendline'!$B:$B,"Output Total CO2e Emissions by Sector[LULUCF sector]")</f>
        <v>221.46096999999997</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40-50% below 2005 levels by 2030</v>
      </c>
      <c r="C2" s="1">
        <f>IF(INDEX('State Targets'!I:I,MATCH(About!$C$2,'State Targets'!$B:$B,0))=0,"",INDEX('State Targets'!I:I,MATCH(About!$C$2,'State Targets'!$B:$B,0)))</f>
        <v>2030</v>
      </c>
      <c r="D2" s="1">
        <f>INDEX('State Targets'!J:J,MATCH(About!$C$2,'State Targets'!$B:$B,0))</f>
        <v>107.25000000000001</v>
      </c>
      <c r="E2" s="1">
        <f>INDEX('State Targets'!K:K,MATCH(About!$C$2,'State Targets'!$B:$B,0))</f>
        <v>107.25000000000001</v>
      </c>
      <c r="F2" s="1" t="str">
        <f>IF(INDEX('State Targets'!C:C,MATCH(About!$C$2,'State Targets'!$B:$B,0))=0,"",INDEX('State Targets'!C:C,MATCH(About!$C$2,'State Targets'!$B:$B,0)))</f>
        <v>Louisiana set executive targets in 2020 to reduce net GHG emissions 26–28% by 2025 and 40–50% by 2030, compared to 2005 levels. The targets also aim for net-zero GHG emissions by 2050.</v>
      </c>
    </row>
    <row r="3" spans="1:6" ht="71.25" x14ac:dyDescent="0.45">
      <c r="A3" s="1" t="s">
        <v>3518</v>
      </c>
      <c r="B3" s="1" t="str">
        <f>IF(INDEX('State Targets'!L:L,MATCH(About!$C$2,'State Targets'!$B:$B,0))=0,"",INDEX('State Targets'!L:L,MATCH(About!$C$2,'State Targets'!$B:$B,0)))</f>
        <v>Net-zero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Louisiana set executive targets in 2020 to reduce net GHG emissions 26–28% by 2025 and 40–50% by 2030, compared to 2005 levels. The targets also aim for net-zero GHG emissions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195</v>
      </c>
      <c r="H20" t="s">
        <v>4135</v>
      </c>
      <c r="I20" s="402">
        <v>2030</v>
      </c>
      <c r="J20" s="402">
        <f t="shared" si="0"/>
        <v>107.25000000000001</v>
      </c>
      <c r="K20" s="402">
        <f t="shared" si="1"/>
        <v>107.25000000000001</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LA</v>
      </c>
      <c r="C1" s="409">
        <f>SUM(C4:C87)</f>
        <v>186.39571531728535</v>
      </c>
      <c r="D1" s="409">
        <f t="shared" ref="D1:AG1" si="0">SUM(D4:D87)</f>
        <v>184.80169334157472</v>
      </c>
      <c r="E1" s="409">
        <f t="shared" si="0"/>
        <v>193.20879265614087</v>
      </c>
      <c r="F1" s="409">
        <f t="shared" si="0"/>
        <v>195.93851933817731</v>
      </c>
      <c r="G1" s="409">
        <f t="shared" si="0"/>
        <v>201.80888833112814</v>
      </c>
      <c r="H1" s="409">
        <f t="shared" si="0"/>
        <v>202.66374556530548</v>
      </c>
      <c r="I1" s="409">
        <f t="shared" si="0"/>
        <v>204.41836846540428</v>
      </c>
      <c r="J1" s="409">
        <f t="shared" si="0"/>
        <v>212.55396557061073</v>
      </c>
      <c r="K1" s="409">
        <f t="shared" si="0"/>
        <v>200.48172391967631</v>
      </c>
      <c r="L1" s="409">
        <f t="shared" si="0"/>
        <v>203.40435066505995</v>
      </c>
      <c r="M1" s="409">
        <f t="shared" si="0"/>
        <v>216.87402944088896</v>
      </c>
      <c r="N1" s="409">
        <f t="shared" si="0"/>
        <v>194.66895674747474</v>
      </c>
      <c r="O1" s="409">
        <f t="shared" si="0"/>
        <v>198.98987630450651</v>
      </c>
      <c r="P1" s="409">
        <f t="shared" si="0"/>
        <v>193.59801444497623</v>
      </c>
      <c r="Q1" s="409">
        <f t="shared" si="0"/>
        <v>198.97155248485231</v>
      </c>
      <c r="R1" s="409">
        <f t="shared" si="0"/>
        <v>195.35155718481857</v>
      </c>
      <c r="S1" s="409">
        <f t="shared" si="0"/>
        <v>201.63873733612752</v>
      </c>
      <c r="T1" s="409">
        <f t="shared" si="0"/>
        <v>205.90762270400378</v>
      </c>
      <c r="U1" s="409">
        <f t="shared" si="0"/>
        <v>196.66841943501004</v>
      </c>
      <c r="V1" s="409">
        <f t="shared" si="0"/>
        <v>187.40792074901887</v>
      </c>
      <c r="W1" s="409">
        <f t="shared" si="0"/>
        <v>198.97851847113199</v>
      </c>
      <c r="X1" s="409">
        <f t="shared" si="0"/>
        <v>203.31167908448077</v>
      </c>
      <c r="Y1" s="409">
        <f t="shared" si="0"/>
        <v>197.5486060955707</v>
      </c>
      <c r="Z1" s="409">
        <f t="shared" si="0"/>
        <v>192.87772717191248</v>
      </c>
      <c r="AA1" s="409">
        <f t="shared" si="0"/>
        <v>189.46142419148299</v>
      </c>
      <c r="AB1" s="409">
        <f t="shared" si="0"/>
        <v>187.52483774420656</v>
      </c>
      <c r="AC1" s="409">
        <f t="shared" si="0"/>
        <v>188.81870957884678</v>
      </c>
      <c r="AD1" s="409">
        <f t="shared" si="0"/>
        <v>191.81055861144569</v>
      </c>
      <c r="AE1" s="409">
        <f t="shared" si="0"/>
        <v>197.6061246625809</v>
      </c>
      <c r="AF1" s="409">
        <f t="shared" si="0"/>
        <v>198.46198683005059</v>
      </c>
      <c r="AG1" s="409">
        <f t="shared" si="0"/>
        <v>186.35377884862297</v>
      </c>
      <c r="AH1" s="409">
        <f>SUM(AH4:AH87)</f>
        <v>196.29554302616003</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34.275579610696902</v>
      </c>
      <c r="D4">
        <f>SUMIFS('EPA Export Aggregation'!G:G,'EPA Export Aggregation'!$A:$A,$B4,'EPA Export Aggregation'!$D:$D,$A$1)*IF($A4="CH4",About!$D$58,IF($A4="N2O",About!$D$59,1))</f>
        <v>34.364144728348698</v>
      </c>
      <c r="E4">
        <f>SUMIFS('EPA Export Aggregation'!H:H,'EPA Export Aggregation'!$A:$A,$B4,'EPA Export Aggregation'!$D:$D,$A$1)*IF($A4="CH4",About!$D$58,IF($A4="N2O",About!$D$59,1))</f>
        <v>35.7457251363791</v>
      </c>
      <c r="F4">
        <f>SUMIFS('EPA Export Aggregation'!I:I,'EPA Export Aggregation'!$A:$A,$B4,'EPA Export Aggregation'!$D:$D,$A$1)*IF($A4="CH4",About!$D$58,IF($A4="N2O",About!$D$59,1))</f>
        <v>37.447551278032101</v>
      </c>
      <c r="G4">
        <f>SUMIFS('EPA Export Aggregation'!J:J,'EPA Export Aggregation'!$A:$A,$B4,'EPA Export Aggregation'!$D:$D,$A$1)*IF($A4="CH4",About!$D$58,IF($A4="N2O",About!$D$59,1))</f>
        <v>38.747677116870904</v>
      </c>
      <c r="H4">
        <f>SUMIFS('EPA Export Aggregation'!K:K,'EPA Export Aggregation'!$A:$A,$B4,'EPA Export Aggregation'!$D:$D,$A$1)*IF($A4="CH4",About!$D$58,IF($A4="N2O",About!$D$59,1))</f>
        <v>39.647192161538101</v>
      </c>
      <c r="I4">
        <f>SUMIFS('EPA Export Aggregation'!L:L,'EPA Export Aggregation'!$A:$A,$B4,'EPA Export Aggregation'!$D:$D,$A$1)*IF($A4="CH4",About!$D$58,IF($A4="N2O",About!$D$59,1))</f>
        <v>35.364852908683297</v>
      </c>
      <c r="J4">
        <f>SUMIFS('EPA Export Aggregation'!M:M,'EPA Export Aggregation'!$A:$A,$B4,'EPA Export Aggregation'!$D:$D,$A$1)*IF($A4="CH4",About!$D$58,IF($A4="N2O",About!$D$59,1))</f>
        <v>39.104335634237898</v>
      </c>
      <c r="K4">
        <f>SUMIFS('EPA Export Aggregation'!N:N,'EPA Export Aggregation'!$A:$A,$B4,'EPA Export Aggregation'!$D:$D,$A$1)*IF($A4="CH4",About!$D$58,IF($A4="N2O",About!$D$59,1))</f>
        <v>41.433499619307902</v>
      </c>
      <c r="L4">
        <f>SUMIFS('EPA Export Aggregation'!O:O,'EPA Export Aggregation'!$A:$A,$B4,'EPA Export Aggregation'!$D:$D,$A$1)*IF($A4="CH4",About!$D$58,IF($A4="N2O",About!$D$59,1))</f>
        <v>41.3968043786873</v>
      </c>
      <c r="M4">
        <f>SUMIFS('EPA Export Aggregation'!P:P,'EPA Export Aggregation'!$A:$A,$B4,'EPA Export Aggregation'!$D:$D,$A$1)*IF($A4="CH4",About!$D$58,IF($A4="N2O",About!$D$59,1))</f>
        <v>42.855774730045603</v>
      </c>
      <c r="N4">
        <f>SUMIFS('EPA Export Aggregation'!Q:Q,'EPA Export Aggregation'!$A:$A,$B4,'EPA Export Aggregation'!$D:$D,$A$1)*IF($A4="CH4",About!$D$58,IF($A4="N2O",About!$D$59,1))</f>
        <v>39.446762368913497</v>
      </c>
      <c r="O4">
        <f>SUMIFS('EPA Export Aggregation'!R:R,'EPA Export Aggregation'!$A:$A,$B4,'EPA Export Aggregation'!$D:$D,$A$1)*IF($A4="CH4",About!$D$58,IF($A4="N2O",About!$D$59,1))</f>
        <v>41.665613404769303</v>
      </c>
      <c r="P4">
        <f>SUMIFS('EPA Export Aggregation'!S:S,'EPA Export Aggregation'!$A:$A,$B4,'EPA Export Aggregation'!$D:$D,$A$1)*IF($A4="CH4",About!$D$58,IF($A4="N2O",About!$D$59,1))</f>
        <v>39.274356668105803</v>
      </c>
      <c r="Q4">
        <f>SUMIFS('EPA Export Aggregation'!T:T,'EPA Export Aggregation'!$A:$A,$B4,'EPA Export Aggregation'!$D:$D,$A$1)*IF($A4="CH4",About!$D$58,IF($A4="N2O",About!$D$59,1))</f>
        <v>41.172104756695099</v>
      </c>
      <c r="R4">
        <f>SUMIFS('EPA Export Aggregation'!U:U,'EPA Export Aggregation'!$A:$A,$B4,'EPA Export Aggregation'!$D:$D,$A$1)*IF($A4="CH4",About!$D$58,IF($A4="N2O",About!$D$59,1))</f>
        <v>43.039723978242698</v>
      </c>
      <c r="S4">
        <f>SUMIFS('EPA Export Aggregation'!V:V,'EPA Export Aggregation'!$A:$A,$B4,'EPA Export Aggregation'!$D:$D,$A$1)*IF($A4="CH4",About!$D$58,IF($A4="N2O",About!$D$59,1))</f>
        <v>38.034986141788103</v>
      </c>
      <c r="T4">
        <f>SUMIFS('EPA Export Aggregation'!W:W,'EPA Export Aggregation'!$A:$A,$B4,'EPA Export Aggregation'!$D:$D,$A$1)*IF($A4="CH4",About!$D$58,IF($A4="N2O",About!$D$59,1))</f>
        <v>38.3071844053758</v>
      </c>
      <c r="U4">
        <f>SUMIFS('EPA Export Aggregation'!X:X,'EPA Export Aggregation'!$A:$A,$B4,'EPA Export Aggregation'!$D:$D,$A$1)*IF($A4="CH4",About!$D$58,IF($A4="N2O",About!$D$59,1))</f>
        <v>40.047452021646201</v>
      </c>
      <c r="V4">
        <f>SUMIFS('EPA Export Aggregation'!Y:Y,'EPA Export Aggregation'!$A:$A,$B4,'EPA Export Aggregation'!$D:$D,$A$1)*IF($A4="CH4",About!$D$58,IF($A4="N2O",About!$D$59,1))</f>
        <v>37.927050417503601</v>
      </c>
      <c r="W4">
        <f>SUMIFS('EPA Export Aggregation'!Z:Z,'EPA Export Aggregation'!$A:$A,$B4,'EPA Export Aggregation'!$D:$D,$A$1)*IF($A4="CH4",About!$D$58,IF($A4="N2O",About!$D$59,1))</f>
        <v>42.669493768369001</v>
      </c>
      <c r="X4">
        <f>SUMIFS('EPA Export Aggregation'!AA:AA,'EPA Export Aggregation'!$A:$A,$B4,'EPA Export Aggregation'!$D:$D,$A$1)*IF($A4="CH4",About!$D$58,IF($A4="N2O",About!$D$59,1))</f>
        <v>46.430215730246097</v>
      </c>
      <c r="Y4">
        <f>SUMIFS('EPA Export Aggregation'!AB:AB,'EPA Export Aggregation'!$A:$A,$B4,'EPA Export Aggregation'!$D:$D,$A$1)*IF($A4="CH4",About!$D$58,IF($A4="N2O",About!$D$59,1))</f>
        <v>43.155229687833099</v>
      </c>
      <c r="Z4">
        <f>SUMIFS('EPA Export Aggregation'!AC:AC,'EPA Export Aggregation'!$A:$A,$B4,'EPA Export Aggregation'!$D:$D,$A$1)*IF($A4="CH4",About!$D$58,IF($A4="N2O",About!$D$59,1))</f>
        <v>40.984336431372597</v>
      </c>
      <c r="AA4">
        <f>SUMIFS('EPA Export Aggregation'!AD:AD,'EPA Export Aggregation'!$A:$A,$B4,'EPA Export Aggregation'!$D:$D,$A$1)*IF($A4="CH4",About!$D$58,IF($A4="N2O",About!$D$59,1))</f>
        <v>39.434396750041699</v>
      </c>
      <c r="AB4">
        <f>SUMIFS('EPA Export Aggregation'!AE:AE,'EPA Export Aggregation'!$A:$A,$B4,'EPA Export Aggregation'!$D:$D,$A$1)*IF($A4="CH4",About!$D$58,IF($A4="N2O",About!$D$59,1))</f>
        <v>39.322537093735498</v>
      </c>
      <c r="AC4">
        <f>SUMIFS('EPA Export Aggregation'!AF:AF,'EPA Export Aggregation'!$A:$A,$B4,'EPA Export Aggregation'!$D:$D,$A$1)*IF($A4="CH4",About!$D$58,IF($A4="N2O",About!$D$59,1))</f>
        <v>36.2186288937081</v>
      </c>
      <c r="AD4">
        <f>SUMIFS('EPA Export Aggregation'!AG:AG,'EPA Export Aggregation'!$A:$A,$B4,'EPA Export Aggregation'!$D:$D,$A$1)*IF($A4="CH4",About!$D$58,IF($A4="N2O",About!$D$59,1))</f>
        <v>33.439957514170402</v>
      </c>
      <c r="AE4">
        <f>SUMIFS('EPA Export Aggregation'!AH:AH,'EPA Export Aggregation'!$A:$A,$B4,'EPA Export Aggregation'!$D:$D,$A$1)*IF($A4="CH4",About!$D$58,IF($A4="N2O",About!$D$59,1))</f>
        <v>33.887952380138103</v>
      </c>
      <c r="AF4">
        <f>SUMIFS('EPA Export Aggregation'!AI:AI,'EPA Export Aggregation'!$A:$A,$B4,'EPA Export Aggregation'!$D:$D,$A$1)*IF($A4="CH4",About!$D$58,IF($A4="N2O",About!$D$59,1))</f>
        <v>30.635949304260699</v>
      </c>
      <c r="AG4">
        <f>SUMIFS('EPA Export Aggregation'!AJ:AJ,'EPA Export Aggregation'!$A:$A,$B4,'EPA Export Aggregation'!$D:$D,$A$1)*IF($A4="CH4",About!$D$58,IF($A4="N2O",About!$D$59,1))</f>
        <v>27.528483941072398</v>
      </c>
      <c r="AH4">
        <f>SUMIFS('EPA Export Aggregation'!AK:AK,'EPA Export Aggregation'!$A:$A,$B4,'EPA Export Aggregation'!$D:$D,$A$1)*IF($A4="CH4",About!$D$58,IF($A4="N2O",About!$D$59,1))</f>
        <v>30.376106169365102</v>
      </c>
    </row>
    <row r="5" spans="1:34" x14ac:dyDescent="0.45">
      <c r="A5" s="413" t="s">
        <v>2215</v>
      </c>
      <c r="B5" s="414" t="s">
        <v>4198</v>
      </c>
      <c r="C5">
        <f>SUMIFS('EPA Export Aggregation'!F:F,'EPA Export Aggregation'!$A:$A,$B5,'EPA Export Aggregation'!$D:$D,$A$1)*IF($A5="CH4",About!$D$58,IF($A5="N2O",About!$D$59,1))</f>
        <v>32.528094985919203</v>
      </c>
      <c r="D5">
        <f>SUMIFS('EPA Export Aggregation'!G:G,'EPA Export Aggregation'!$A:$A,$B5,'EPA Export Aggregation'!$D:$D,$A$1)*IF($A5="CH4",About!$D$58,IF($A5="N2O",About!$D$59,1))</f>
        <v>33.218036031319699</v>
      </c>
      <c r="E5">
        <f>SUMIFS('EPA Export Aggregation'!H:H,'EPA Export Aggregation'!$A:$A,$B5,'EPA Export Aggregation'!$D:$D,$A$1)*IF($A5="CH4",About!$D$58,IF($A5="N2O",About!$D$59,1))</f>
        <v>35.214568442177899</v>
      </c>
      <c r="F5">
        <f>SUMIFS('EPA Export Aggregation'!I:I,'EPA Export Aggregation'!$A:$A,$B5,'EPA Export Aggregation'!$D:$D,$A$1)*IF($A5="CH4",About!$D$58,IF($A5="N2O",About!$D$59,1))</f>
        <v>35.549080862849799</v>
      </c>
      <c r="G5">
        <f>SUMIFS('EPA Export Aggregation'!J:J,'EPA Export Aggregation'!$A:$A,$B5,'EPA Export Aggregation'!$D:$D,$A$1)*IF($A5="CH4",About!$D$58,IF($A5="N2O",About!$D$59,1))</f>
        <v>37.901293571830799</v>
      </c>
      <c r="H5">
        <f>SUMIFS('EPA Export Aggregation'!K:K,'EPA Export Aggregation'!$A:$A,$B5,'EPA Export Aggregation'!$D:$D,$A$1)*IF($A5="CH4",About!$D$58,IF($A5="N2O",About!$D$59,1))</f>
        <v>37.807188207043403</v>
      </c>
      <c r="I5">
        <f>SUMIFS('EPA Export Aggregation'!L:L,'EPA Export Aggregation'!$A:$A,$B5,'EPA Export Aggregation'!$D:$D,$A$1)*IF($A5="CH4",About!$D$58,IF($A5="N2O",About!$D$59,1))</f>
        <v>39.765177862731399</v>
      </c>
      <c r="J5">
        <f>SUMIFS('EPA Export Aggregation'!M:M,'EPA Export Aggregation'!$A:$A,$B5,'EPA Export Aggregation'!$D:$D,$A$1)*IF($A5="CH4",About!$D$58,IF($A5="N2O",About!$D$59,1))</f>
        <v>36.469140137789097</v>
      </c>
      <c r="K5">
        <f>SUMIFS('EPA Export Aggregation'!N:N,'EPA Export Aggregation'!$A:$A,$B5,'EPA Export Aggregation'!$D:$D,$A$1)*IF($A5="CH4",About!$D$58,IF($A5="N2O",About!$D$59,1))</f>
        <v>35.922177770725298</v>
      </c>
      <c r="L5">
        <f>SUMIFS('EPA Export Aggregation'!O:O,'EPA Export Aggregation'!$A:$A,$B5,'EPA Export Aggregation'!$D:$D,$A$1)*IF($A5="CH4",About!$D$58,IF($A5="N2O",About!$D$59,1))</f>
        <v>39.259366052326598</v>
      </c>
      <c r="M5">
        <f>SUMIFS('EPA Export Aggregation'!P:P,'EPA Export Aggregation'!$A:$A,$B5,'EPA Export Aggregation'!$D:$D,$A$1)*IF($A5="CH4",About!$D$58,IF($A5="N2O",About!$D$59,1))</f>
        <v>44.425365371274602</v>
      </c>
      <c r="N5">
        <f>SUMIFS('EPA Export Aggregation'!Q:Q,'EPA Export Aggregation'!$A:$A,$B5,'EPA Export Aggregation'!$D:$D,$A$1)*IF($A5="CH4",About!$D$58,IF($A5="N2O",About!$D$59,1))</f>
        <v>39.007748256026801</v>
      </c>
      <c r="O5">
        <f>SUMIFS('EPA Export Aggregation'!R:R,'EPA Export Aggregation'!$A:$A,$B5,'EPA Export Aggregation'!$D:$D,$A$1)*IF($A5="CH4",About!$D$58,IF($A5="N2O",About!$D$59,1))</f>
        <v>40.738460487163202</v>
      </c>
      <c r="P5">
        <f>SUMIFS('EPA Export Aggregation'!S:S,'EPA Export Aggregation'!$A:$A,$B5,'EPA Export Aggregation'!$D:$D,$A$1)*IF($A5="CH4",About!$D$58,IF($A5="N2O",About!$D$59,1))</f>
        <v>41.001438084841297</v>
      </c>
      <c r="Q5">
        <f>SUMIFS('EPA Export Aggregation'!T:T,'EPA Export Aggregation'!$A:$A,$B5,'EPA Export Aggregation'!$D:$D,$A$1)*IF($A5="CH4",About!$D$58,IF($A5="N2O",About!$D$59,1))</f>
        <v>39.415654427910297</v>
      </c>
      <c r="R5">
        <f>SUMIFS('EPA Export Aggregation'!U:U,'EPA Export Aggregation'!$A:$A,$B5,'EPA Export Aggregation'!$D:$D,$A$1)*IF($A5="CH4",About!$D$58,IF($A5="N2O",About!$D$59,1))</f>
        <v>38.028365096622501</v>
      </c>
      <c r="S5">
        <f>SUMIFS('EPA Export Aggregation'!V:V,'EPA Export Aggregation'!$A:$A,$B5,'EPA Export Aggregation'!$D:$D,$A$1)*IF($A5="CH4",About!$D$58,IF($A5="N2O",About!$D$59,1))</f>
        <v>40.744441598839998</v>
      </c>
      <c r="T5">
        <f>SUMIFS('EPA Export Aggregation'!W:W,'EPA Export Aggregation'!$A:$A,$B5,'EPA Export Aggregation'!$D:$D,$A$1)*IF($A5="CH4",About!$D$58,IF($A5="N2O",About!$D$59,1))</f>
        <v>37.1161708476941</v>
      </c>
      <c r="U5">
        <f>SUMIFS('EPA Export Aggregation'!X:X,'EPA Export Aggregation'!$A:$A,$B5,'EPA Export Aggregation'!$D:$D,$A$1)*IF($A5="CH4",About!$D$58,IF($A5="N2O",About!$D$59,1))</f>
        <v>34.2467210218826</v>
      </c>
      <c r="V5">
        <f>SUMIFS('EPA Export Aggregation'!Y:Y,'EPA Export Aggregation'!$A:$A,$B5,'EPA Export Aggregation'!$D:$D,$A$1)*IF($A5="CH4",About!$D$58,IF($A5="N2O",About!$D$59,1))</f>
        <v>33.540938826917802</v>
      </c>
      <c r="W5">
        <f>SUMIFS('EPA Export Aggregation'!Z:Z,'EPA Export Aggregation'!$A:$A,$B5,'EPA Export Aggregation'!$D:$D,$A$1)*IF($A5="CH4",About!$D$58,IF($A5="N2O",About!$D$59,1))</f>
        <v>29.4543661426714</v>
      </c>
      <c r="X5">
        <f>SUMIFS('EPA Export Aggregation'!AA:AA,'EPA Export Aggregation'!$A:$A,$B5,'EPA Export Aggregation'!$D:$D,$A$1)*IF($A5="CH4",About!$D$58,IF($A5="N2O",About!$D$59,1))</f>
        <v>29.960953862550902</v>
      </c>
      <c r="Y5">
        <f>SUMIFS('EPA Export Aggregation'!AB:AB,'EPA Export Aggregation'!$A:$A,$B5,'EPA Export Aggregation'!$D:$D,$A$1)*IF($A5="CH4",About!$D$58,IF($A5="N2O",About!$D$59,1))</f>
        <v>28.932322365450499</v>
      </c>
      <c r="Z5">
        <f>SUMIFS('EPA Export Aggregation'!AC:AC,'EPA Export Aggregation'!$A:$A,$B5,'EPA Export Aggregation'!$D:$D,$A$1)*IF($A5="CH4",About!$D$58,IF($A5="N2O",About!$D$59,1))</f>
        <v>28.589750252089299</v>
      </c>
      <c r="AA5">
        <f>SUMIFS('EPA Export Aggregation'!AD:AD,'EPA Export Aggregation'!$A:$A,$B5,'EPA Export Aggregation'!$D:$D,$A$1)*IF($A5="CH4",About!$D$58,IF($A5="N2O",About!$D$59,1))</f>
        <v>28.349627018902599</v>
      </c>
      <c r="AB5">
        <f>SUMIFS('EPA Export Aggregation'!AE:AE,'EPA Export Aggregation'!$A:$A,$B5,'EPA Export Aggregation'!$D:$D,$A$1)*IF($A5="CH4",About!$D$58,IF($A5="N2O",About!$D$59,1))</f>
        <v>27.424059554647201</v>
      </c>
      <c r="AC5">
        <f>SUMIFS('EPA Export Aggregation'!AF:AF,'EPA Export Aggregation'!$A:$A,$B5,'EPA Export Aggregation'!$D:$D,$A$1)*IF($A5="CH4",About!$D$58,IF($A5="N2O",About!$D$59,1))</f>
        <v>29.535452404866401</v>
      </c>
      <c r="AD5">
        <f>SUMIFS('EPA Export Aggregation'!AG:AG,'EPA Export Aggregation'!$A:$A,$B5,'EPA Export Aggregation'!$D:$D,$A$1)*IF($A5="CH4",About!$D$58,IF($A5="N2O",About!$D$59,1))</f>
        <v>30.930543836302</v>
      </c>
      <c r="AE5">
        <f>SUMIFS('EPA Export Aggregation'!AH:AH,'EPA Export Aggregation'!$A:$A,$B5,'EPA Export Aggregation'!$D:$D,$A$1)*IF($A5="CH4",About!$D$58,IF($A5="N2O",About!$D$59,1))</f>
        <v>31.2101670874499</v>
      </c>
      <c r="AF5">
        <f>SUMIFS('EPA Export Aggregation'!AI:AI,'EPA Export Aggregation'!$A:$A,$B5,'EPA Export Aggregation'!$D:$D,$A$1)*IF($A5="CH4",About!$D$58,IF($A5="N2O",About!$D$59,1))</f>
        <v>33.569061876046</v>
      </c>
      <c r="AG5">
        <f>SUMIFS('EPA Export Aggregation'!AJ:AJ,'EPA Export Aggregation'!$A:$A,$B5,'EPA Export Aggregation'!$D:$D,$A$1)*IF($A5="CH4",About!$D$58,IF($A5="N2O",About!$D$59,1))</f>
        <v>31.434031601510998</v>
      </c>
      <c r="AH5">
        <f>SUMIFS('EPA Export Aggregation'!AK:AK,'EPA Export Aggregation'!$A:$A,$B5,'EPA Export Aggregation'!$D:$D,$A$1)*IF($A5="CH4",About!$D$58,IF($A5="N2O",About!$D$59,1))</f>
        <v>38.094831657621697</v>
      </c>
    </row>
    <row r="6" spans="1:34" x14ac:dyDescent="0.45">
      <c r="A6" s="413" t="s">
        <v>2215</v>
      </c>
      <c r="B6" s="414" t="s">
        <v>4202</v>
      </c>
      <c r="C6">
        <f>SUMIFS('EPA Export Aggregation'!F:F,'EPA Export Aggregation'!$A:$A,$B6,'EPA Export Aggregation'!$D:$D,$A$1)*IF($A6="CH4",About!$D$58,IF($A6="N2O",About!$D$59,1))</f>
        <v>78.765914710532101</v>
      </c>
      <c r="D6">
        <f>SUMIFS('EPA Export Aggregation'!G:G,'EPA Export Aggregation'!$A:$A,$B6,'EPA Export Aggregation'!$D:$D,$A$1)*IF($A6="CH4",About!$D$58,IF($A6="N2O",About!$D$59,1))</f>
        <v>74.671257385118096</v>
      </c>
      <c r="E6">
        <f>SUMIFS('EPA Export Aggregation'!H:H,'EPA Export Aggregation'!$A:$A,$B6,'EPA Export Aggregation'!$D:$D,$A$1)*IF($A6="CH4",About!$D$58,IF($A6="N2O",About!$D$59,1))</f>
        <v>78.429257623082094</v>
      </c>
      <c r="F6">
        <f>SUMIFS('EPA Export Aggregation'!I:I,'EPA Export Aggregation'!$A:$A,$B6,'EPA Export Aggregation'!$D:$D,$A$1)*IF($A6="CH4",About!$D$58,IF($A6="N2O",About!$D$59,1))</f>
        <v>80.901920175647305</v>
      </c>
      <c r="G6">
        <f>SUMIFS('EPA Export Aggregation'!J:J,'EPA Export Aggregation'!$A:$A,$B6,'EPA Export Aggregation'!$D:$D,$A$1)*IF($A6="CH4",About!$D$58,IF($A6="N2O",About!$D$59,1))</f>
        <v>80.478841356757897</v>
      </c>
      <c r="H6">
        <f>SUMIFS('EPA Export Aggregation'!K:K,'EPA Export Aggregation'!$A:$A,$B6,'EPA Export Aggregation'!$D:$D,$A$1)*IF($A6="CH4",About!$D$58,IF($A6="N2O",About!$D$59,1))</f>
        <v>81.802226907986693</v>
      </c>
      <c r="I6">
        <f>SUMIFS('EPA Export Aggregation'!L:L,'EPA Export Aggregation'!$A:$A,$B6,'EPA Export Aggregation'!$D:$D,$A$1)*IF($A6="CH4",About!$D$58,IF($A6="N2O",About!$D$59,1))</f>
        <v>85.877072729464601</v>
      </c>
      <c r="J6">
        <f>SUMIFS('EPA Export Aggregation'!M:M,'EPA Export Aggregation'!$A:$A,$B6,'EPA Export Aggregation'!$D:$D,$A$1)*IF($A6="CH4",About!$D$58,IF($A6="N2O",About!$D$59,1))</f>
        <v>91.340116554517607</v>
      </c>
      <c r="K6">
        <f>SUMIFS('EPA Export Aggregation'!N:N,'EPA Export Aggregation'!$A:$A,$B6,'EPA Export Aggregation'!$D:$D,$A$1)*IF($A6="CH4",About!$D$58,IF($A6="N2O",About!$D$59,1))</f>
        <v>77.715071763019296</v>
      </c>
      <c r="L6">
        <f>SUMIFS('EPA Export Aggregation'!O:O,'EPA Export Aggregation'!$A:$A,$B6,'EPA Export Aggregation'!$D:$D,$A$1)*IF($A6="CH4",About!$D$58,IF($A6="N2O",About!$D$59,1))</f>
        <v>74.123605847537405</v>
      </c>
      <c r="M6">
        <f>SUMIFS('EPA Export Aggregation'!P:P,'EPA Export Aggregation'!$A:$A,$B6,'EPA Export Aggregation'!$D:$D,$A$1)*IF($A6="CH4",About!$D$58,IF($A6="N2O",About!$D$59,1))</f>
        <v>82.266021162710004</v>
      </c>
      <c r="N6">
        <f>SUMIFS('EPA Export Aggregation'!Q:Q,'EPA Export Aggregation'!$A:$A,$B6,'EPA Export Aggregation'!$D:$D,$A$1)*IF($A6="CH4",About!$D$58,IF($A6="N2O",About!$D$59,1))</f>
        <v>74.573453557017402</v>
      </c>
      <c r="O6">
        <f>SUMIFS('EPA Export Aggregation'!R:R,'EPA Export Aggregation'!$A:$A,$B6,'EPA Export Aggregation'!$D:$D,$A$1)*IF($A6="CH4",About!$D$58,IF($A6="N2O",About!$D$59,1))</f>
        <v>75.386592850252597</v>
      </c>
      <c r="P6">
        <f>SUMIFS('EPA Export Aggregation'!S:S,'EPA Export Aggregation'!$A:$A,$B6,'EPA Export Aggregation'!$D:$D,$A$1)*IF($A6="CH4",About!$D$58,IF($A6="N2O",About!$D$59,1))</f>
        <v>73.886809317244598</v>
      </c>
      <c r="Q6">
        <f>SUMIFS('EPA Export Aggregation'!T:T,'EPA Export Aggregation'!$A:$A,$B6,'EPA Export Aggregation'!$D:$D,$A$1)*IF($A6="CH4",About!$D$58,IF($A6="N2O",About!$D$59,1))</f>
        <v>75.883604456060496</v>
      </c>
      <c r="R6">
        <f>SUMIFS('EPA Export Aggregation'!U:U,'EPA Export Aggregation'!$A:$A,$B6,'EPA Export Aggregation'!$D:$D,$A$1)*IF($A6="CH4",About!$D$58,IF($A6="N2O",About!$D$59,1))</f>
        <v>73.419773793069695</v>
      </c>
      <c r="S6">
        <f>SUMIFS('EPA Export Aggregation'!V:V,'EPA Export Aggregation'!$A:$A,$B6,'EPA Export Aggregation'!$D:$D,$A$1)*IF($A6="CH4",About!$D$58,IF($A6="N2O",About!$D$59,1))</f>
        <v>81.966309213745205</v>
      </c>
      <c r="T6">
        <f>SUMIFS('EPA Export Aggregation'!W:W,'EPA Export Aggregation'!$A:$A,$B6,'EPA Export Aggregation'!$D:$D,$A$1)*IF($A6="CH4",About!$D$58,IF($A6="N2O",About!$D$59,1))</f>
        <v>83.851910845008902</v>
      </c>
      <c r="U6">
        <f>SUMIFS('EPA Export Aggregation'!X:X,'EPA Export Aggregation'!$A:$A,$B6,'EPA Export Aggregation'!$D:$D,$A$1)*IF($A6="CH4",About!$D$58,IF($A6="N2O",About!$D$59,1))</f>
        <v>75.227217220431996</v>
      </c>
      <c r="V6">
        <f>SUMIFS('EPA Export Aggregation'!Y:Y,'EPA Export Aggregation'!$A:$A,$B6,'EPA Export Aggregation'!$D:$D,$A$1)*IF($A6="CH4",About!$D$58,IF($A6="N2O",About!$D$59,1))</f>
        <v>73.870698422963898</v>
      </c>
      <c r="W6">
        <f>SUMIFS('EPA Export Aggregation'!Z:Z,'EPA Export Aggregation'!$A:$A,$B6,'EPA Export Aggregation'!$D:$D,$A$1)*IF($A6="CH4",About!$D$58,IF($A6="N2O",About!$D$59,1))</f>
        <v>84.571116066437796</v>
      </c>
      <c r="X6">
        <f>SUMIFS('EPA Export Aggregation'!AA:AA,'EPA Export Aggregation'!$A:$A,$B6,'EPA Export Aggregation'!$D:$D,$A$1)*IF($A6="CH4",About!$D$58,IF($A6="N2O",About!$D$59,1))</f>
        <v>86.666766112092603</v>
      </c>
      <c r="Y6">
        <f>SUMIFS('EPA Export Aggregation'!AB:AB,'EPA Export Aggregation'!$A:$A,$B6,'EPA Export Aggregation'!$D:$D,$A$1)*IF($A6="CH4",About!$D$58,IF($A6="N2O",About!$D$59,1))</f>
        <v>88.761902468207097</v>
      </c>
      <c r="Z6">
        <f>SUMIFS('EPA Export Aggregation'!AC:AC,'EPA Export Aggregation'!$A:$A,$B6,'EPA Export Aggregation'!$D:$D,$A$1)*IF($A6="CH4",About!$D$58,IF($A6="N2O",About!$D$59,1))</f>
        <v>85.6301042465808</v>
      </c>
      <c r="AA6">
        <f>SUMIFS('EPA Export Aggregation'!AD:AD,'EPA Export Aggregation'!$A:$A,$B6,'EPA Export Aggregation'!$D:$D,$A$1)*IF($A6="CH4",About!$D$58,IF($A6="N2O",About!$D$59,1))</f>
        <v>82.923852851104897</v>
      </c>
      <c r="AB6">
        <f>SUMIFS('EPA Export Aggregation'!AE:AE,'EPA Export Aggregation'!$A:$A,$B6,'EPA Export Aggregation'!$D:$D,$A$1)*IF($A6="CH4",About!$D$58,IF($A6="N2O",About!$D$59,1))</f>
        <v>80.778036033088895</v>
      </c>
      <c r="AC6">
        <f>SUMIFS('EPA Export Aggregation'!AF:AF,'EPA Export Aggregation'!$A:$A,$B6,'EPA Export Aggregation'!$D:$D,$A$1)*IF($A6="CH4",About!$D$58,IF($A6="N2O",About!$D$59,1))</f>
        <v>84.419204870658604</v>
      </c>
      <c r="AD6">
        <f>SUMIFS('EPA Export Aggregation'!AG:AG,'EPA Export Aggregation'!$A:$A,$B6,'EPA Export Aggregation'!$D:$D,$A$1)*IF($A6="CH4",About!$D$58,IF($A6="N2O",About!$D$59,1))</f>
        <v>83.615392820353307</v>
      </c>
      <c r="AE6">
        <f>SUMIFS('EPA Export Aggregation'!AH:AH,'EPA Export Aggregation'!$A:$A,$B6,'EPA Export Aggregation'!$D:$D,$A$1)*IF($A6="CH4",About!$D$58,IF($A6="N2O",About!$D$59,1))</f>
        <v>86.466416155558505</v>
      </c>
      <c r="AF6">
        <f>SUMIFS('EPA Export Aggregation'!AI:AI,'EPA Export Aggregation'!$A:$A,$B6,'EPA Export Aggregation'!$D:$D,$A$1)*IF($A6="CH4",About!$D$58,IF($A6="N2O",About!$D$59,1))</f>
        <v>86.941450538934902</v>
      </c>
      <c r="AG6">
        <f>SUMIFS('EPA Export Aggregation'!AJ:AJ,'EPA Export Aggregation'!$A:$A,$B6,'EPA Export Aggregation'!$D:$D,$A$1)*IF($A6="CH4",About!$D$58,IF($A6="N2O",About!$D$59,1))</f>
        <v>78.1371927800962</v>
      </c>
      <c r="AH6">
        <f>SUMIFS('EPA Export Aggregation'!AK:AK,'EPA Export Aggregation'!$A:$A,$B6,'EPA Export Aggregation'!$D:$D,$A$1)*IF($A6="CH4",About!$D$58,IF($A6="N2O",About!$D$59,1))</f>
        <v>74.089417577413201</v>
      </c>
    </row>
    <row r="7" spans="1:34" x14ac:dyDescent="0.45">
      <c r="A7" s="413" t="s">
        <v>2215</v>
      </c>
      <c r="B7" s="414" t="s">
        <v>4204</v>
      </c>
      <c r="C7">
        <f>SUMIFS('EPA Export Aggregation'!F:F,'EPA Export Aggregation'!$A:$A,$B7,'EPA Export Aggregation'!$D:$D,$A$1)*IF($A7="CH4",About!$D$58,IF($A7="N2O",About!$D$59,1))</f>
        <v>3.1214975914131999</v>
      </c>
      <c r="D7">
        <f>SUMIFS('EPA Export Aggregation'!G:G,'EPA Export Aggregation'!$A:$A,$B7,'EPA Export Aggregation'!$D:$D,$A$1)*IF($A7="CH4",About!$D$58,IF($A7="N2O",About!$D$59,1))</f>
        <v>3.2231816355780998</v>
      </c>
      <c r="E7">
        <f>SUMIFS('EPA Export Aggregation'!H:H,'EPA Export Aggregation'!$A:$A,$B7,'EPA Export Aggregation'!$D:$D,$A$1)*IF($A7="CH4",About!$D$58,IF($A7="N2O",About!$D$59,1))</f>
        <v>3.2928503914457998</v>
      </c>
      <c r="F7">
        <f>SUMIFS('EPA Export Aggregation'!I:I,'EPA Export Aggregation'!$A:$A,$B7,'EPA Export Aggregation'!$D:$D,$A$1)*IF($A7="CH4",About!$D$58,IF($A7="N2O",About!$D$59,1))</f>
        <v>3.2614327714039999</v>
      </c>
      <c r="G7">
        <f>SUMIFS('EPA Export Aggregation'!J:J,'EPA Export Aggregation'!$A:$A,$B7,'EPA Export Aggregation'!$D:$D,$A$1)*IF($A7="CH4",About!$D$58,IF($A7="N2O",About!$D$59,1))</f>
        <v>3.0746257594625002</v>
      </c>
      <c r="H7">
        <f>SUMIFS('EPA Export Aggregation'!K:K,'EPA Export Aggregation'!$A:$A,$B7,'EPA Export Aggregation'!$D:$D,$A$1)*IF($A7="CH4",About!$D$58,IF($A7="N2O",About!$D$59,1))</f>
        <v>3.0223692038993999</v>
      </c>
      <c r="I7">
        <f>SUMIFS('EPA Export Aggregation'!L:L,'EPA Export Aggregation'!$A:$A,$B7,'EPA Export Aggregation'!$D:$D,$A$1)*IF($A7="CH4",About!$D$58,IF($A7="N2O",About!$D$59,1))</f>
        <v>3.3077656225555998</v>
      </c>
      <c r="J7">
        <f>SUMIFS('EPA Export Aggregation'!M:M,'EPA Export Aggregation'!$A:$A,$B7,'EPA Export Aggregation'!$D:$D,$A$1)*IF($A7="CH4",About!$D$58,IF($A7="N2O",About!$D$59,1))</f>
        <v>3.3919174505015999</v>
      </c>
      <c r="K7">
        <f>SUMIFS('EPA Export Aggregation'!N:N,'EPA Export Aggregation'!$A:$A,$B7,'EPA Export Aggregation'!$D:$D,$A$1)*IF($A7="CH4",About!$D$58,IF($A7="N2O",About!$D$59,1))</f>
        <v>3.0082484716792002</v>
      </c>
      <c r="L7">
        <f>SUMIFS('EPA Export Aggregation'!O:O,'EPA Export Aggregation'!$A:$A,$B7,'EPA Export Aggregation'!$D:$D,$A$1)*IF($A7="CH4",About!$D$58,IF($A7="N2O",About!$D$59,1))</f>
        <v>2.9142449902926</v>
      </c>
      <c r="M7">
        <f>SUMIFS('EPA Export Aggregation'!P:P,'EPA Export Aggregation'!$A:$A,$B7,'EPA Export Aggregation'!$D:$D,$A$1)*IF($A7="CH4",About!$D$58,IF($A7="N2O",About!$D$59,1))</f>
        <v>3.2958868721972001</v>
      </c>
      <c r="N7">
        <f>SUMIFS('EPA Export Aggregation'!Q:Q,'EPA Export Aggregation'!$A:$A,$B7,'EPA Export Aggregation'!$D:$D,$A$1)*IF($A7="CH4",About!$D$58,IF($A7="N2O",About!$D$59,1))</f>
        <v>3.1098523766819999</v>
      </c>
      <c r="O7">
        <f>SUMIFS('EPA Export Aggregation'!R:R,'EPA Export Aggregation'!$A:$A,$B7,'EPA Export Aggregation'!$D:$D,$A$1)*IF($A7="CH4",About!$D$58,IF($A7="N2O",About!$D$59,1))</f>
        <v>2.9342477314008999</v>
      </c>
      <c r="P7">
        <f>SUMIFS('EPA Export Aggregation'!S:S,'EPA Export Aggregation'!$A:$A,$B7,'EPA Export Aggregation'!$D:$D,$A$1)*IF($A7="CH4",About!$D$58,IF($A7="N2O",About!$D$59,1))</f>
        <v>2.7819423440466999</v>
      </c>
      <c r="Q7">
        <f>SUMIFS('EPA Export Aggregation'!T:T,'EPA Export Aggregation'!$A:$A,$B7,'EPA Export Aggregation'!$D:$D,$A$1)*IF($A7="CH4",About!$D$58,IF($A7="N2O",About!$D$59,1))</f>
        <v>2.5165459602373002</v>
      </c>
      <c r="R7">
        <f>SUMIFS('EPA Export Aggregation'!U:U,'EPA Export Aggregation'!$A:$A,$B7,'EPA Export Aggregation'!$D:$D,$A$1)*IF($A7="CH4",About!$D$58,IF($A7="N2O",About!$D$59,1))</f>
        <v>2.4877202097826001</v>
      </c>
      <c r="S7">
        <f>SUMIFS('EPA Export Aggregation'!V:V,'EPA Export Aggregation'!$A:$A,$B7,'EPA Export Aggregation'!$D:$D,$A$1)*IF($A7="CH4",About!$D$58,IF($A7="N2O",About!$D$59,1))</f>
        <v>2.0568424619640999</v>
      </c>
      <c r="T7">
        <f>SUMIFS('EPA Export Aggregation'!W:W,'EPA Export Aggregation'!$A:$A,$B7,'EPA Export Aggregation'!$D:$D,$A$1)*IF($A7="CH4",About!$D$58,IF($A7="N2O",About!$D$59,1))</f>
        <v>2.1734502169530998</v>
      </c>
      <c r="U7">
        <f>SUMIFS('EPA Export Aggregation'!X:X,'EPA Export Aggregation'!$A:$A,$B7,'EPA Export Aggregation'!$D:$D,$A$1)*IF($A7="CH4",About!$D$58,IF($A7="N2O",About!$D$59,1))</f>
        <v>2.2224668094528002</v>
      </c>
      <c r="V7">
        <f>SUMIFS('EPA Export Aggregation'!Y:Y,'EPA Export Aggregation'!$A:$A,$B7,'EPA Export Aggregation'!$D:$D,$A$1)*IF($A7="CH4",About!$D$58,IF($A7="N2O",About!$D$59,1))</f>
        <v>2.2026707027260999</v>
      </c>
      <c r="W7">
        <f>SUMIFS('EPA Export Aggregation'!Z:Z,'EPA Export Aggregation'!$A:$A,$B7,'EPA Export Aggregation'!$D:$D,$A$1)*IF($A7="CH4",About!$D$58,IF($A7="N2O",About!$D$59,1))</f>
        <v>2.6564880926544001</v>
      </c>
      <c r="X7">
        <f>SUMIFS('EPA Export Aggregation'!AA:AA,'EPA Export Aggregation'!$A:$A,$B7,'EPA Export Aggregation'!$D:$D,$A$1)*IF($A7="CH4",About!$D$58,IF($A7="N2O",About!$D$59,1))</f>
        <v>2.3004268085170998</v>
      </c>
      <c r="Y7">
        <f>SUMIFS('EPA Export Aggregation'!AB:AB,'EPA Export Aggregation'!$A:$A,$B7,'EPA Export Aggregation'!$D:$D,$A$1)*IF($A7="CH4",About!$D$58,IF($A7="N2O",About!$D$59,1))</f>
        <v>1.8225352476743</v>
      </c>
      <c r="Z7">
        <f>SUMIFS('EPA Export Aggregation'!AC:AC,'EPA Export Aggregation'!$A:$A,$B7,'EPA Export Aggregation'!$D:$D,$A$1)*IF($A7="CH4",About!$D$58,IF($A7="N2O",About!$D$59,1))</f>
        <v>2.206564159554</v>
      </c>
      <c r="AA7">
        <f>SUMIFS('EPA Export Aggregation'!AD:AD,'EPA Export Aggregation'!$A:$A,$B7,'EPA Export Aggregation'!$D:$D,$A$1)*IF($A7="CH4",About!$D$58,IF($A7="N2O",About!$D$59,1))</f>
        <v>2.5522038300685002</v>
      </c>
      <c r="AB7">
        <f>SUMIFS('EPA Export Aggregation'!AE:AE,'EPA Export Aggregation'!$A:$A,$B7,'EPA Export Aggregation'!$D:$D,$A$1)*IF($A7="CH4",About!$D$58,IF($A7="N2O",About!$D$59,1))</f>
        <v>2.1097259919377001</v>
      </c>
      <c r="AC7">
        <f>SUMIFS('EPA Export Aggregation'!AF:AF,'EPA Export Aggregation'!$A:$A,$B7,'EPA Export Aggregation'!$D:$D,$A$1)*IF($A7="CH4",About!$D$58,IF($A7="N2O",About!$D$59,1))</f>
        <v>1.8028345429709001</v>
      </c>
      <c r="AD7">
        <f>SUMIFS('EPA Export Aggregation'!AG:AG,'EPA Export Aggregation'!$A:$A,$B7,'EPA Export Aggregation'!$D:$D,$A$1)*IF($A7="CH4",About!$D$58,IF($A7="N2O",About!$D$59,1))</f>
        <v>1.6750599480545001</v>
      </c>
      <c r="AE7">
        <f>SUMIFS('EPA Export Aggregation'!AH:AH,'EPA Export Aggregation'!$A:$A,$B7,'EPA Export Aggregation'!$D:$D,$A$1)*IF($A7="CH4",About!$D$58,IF($A7="N2O",About!$D$59,1))</f>
        <v>2.1508797846743</v>
      </c>
      <c r="AF7">
        <f>SUMIFS('EPA Export Aggregation'!AI:AI,'EPA Export Aggregation'!$A:$A,$B7,'EPA Export Aggregation'!$D:$D,$A$1)*IF($A7="CH4",About!$D$58,IF($A7="N2O",About!$D$59,1))</f>
        <v>2.0590423278371</v>
      </c>
      <c r="AG7">
        <f>SUMIFS('EPA Export Aggregation'!AJ:AJ,'EPA Export Aggregation'!$A:$A,$B7,'EPA Export Aggregation'!$D:$D,$A$1)*IF($A7="CH4",About!$D$58,IF($A7="N2O",About!$D$59,1))</f>
        <v>1.8529781713889999</v>
      </c>
      <c r="AH7">
        <f>SUMIFS('EPA Export Aggregation'!AK:AK,'EPA Export Aggregation'!$A:$A,$B7,'EPA Export Aggregation'!$D:$D,$A$1)*IF($A7="CH4",About!$D$58,IF($A7="N2O",About!$D$59,1))</f>
        <v>2.0847103741046999</v>
      </c>
    </row>
    <row r="8" spans="1:34" x14ac:dyDescent="0.45">
      <c r="A8" s="413" t="s">
        <v>2215</v>
      </c>
      <c r="B8" s="414" t="s">
        <v>4206</v>
      </c>
      <c r="C8">
        <f>SUMIFS('EPA Export Aggregation'!F:F,'EPA Export Aggregation'!$A:$A,$B8,'EPA Export Aggregation'!$D:$D,$A$1)*IF($A8="CH4",About!$D$58,IF($A8="N2O",About!$D$59,1))</f>
        <v>1.9483729199713</v>
      </c>
      <c r="D8">
        <f>SUMIFS('EPA Export Aggregation'!G:G,'EPA Export Aggregation'!$A:$A,$B8,'EPA Export Aggregation'!$D:$D,$A$1)*IF($A8="CH4",About!$D$58,IF($A8="N2O",About!$D$59,1))</f>
        <v>2.0286886310605001</v>
      </c>
      <c r="E8">
        <f>SUMIFS('EPA Export Aggregation'!H:H,'EPA Export Aggregation'!$A:$A,$B8,'EPA Export Aggregation'!$D:$D,$A$1)*IF($A8="CH4",About!$D$58,IF($A8="N2O",About!$D$59,1))</f>
        <v>1.9784492924042001</v>
      </c>
      <c r="F8">
        <f>SUMIFS('EPA Export Aggregation'!I:I,'EPA Export Aggregation'!$A:$A,$B8,'EPA Export Aggregation'!$D:$D,$A$1)*IF($A8="CH4",About!$D$58,IF($A8="N2O",About!$D$59,1))</f>
        <v>1.7568916325634001</v>
      </c>
      <c r="G8">
        <f>SUMIFS('EPA Export Aggregation'!J:J,'EPA Export Aggregation'!$A:$A,$B8,'EPA Export Aggregation'!$D:$D,$A$1)*IF($A8="CH4",About!$D$58,IF($A8="N2O",About!$D$59,1))</f>
        <v>1.7066648242169999</v>
      </c>
      <c r="H8">
        <f>SUMIFS('EPA Export Aggregation'!K:K,'EPA Export Aggregation'!$A:$A,$B8,'EPA Export Aggregation'!$D:$D,$A$1)*IF($A8="CH4",About!$D$58,IF($A8="N2O",About!$D$59,1))</f>
        <v>1.4964887770130999</v>
      </c>
      <c r="I8">
        <f>SUMIFS('EPA Export Aggregation'!L:L,'EPA Export Aggregation'!$A:$A,$B8,'EPA Export Aggregation'!$D:$D,$A$1)*IF($A8="CH4",About!$D$58,IF($A8="N2O",About!$D$59,1))</f>
        <v>1.5700015576454001</v>
      </c>
      <c r="J8">
        <f>SUMIFS('EPA Export Aggregation'!M:M,'EPA Export Aggregation'!$A:$A,$B8,'EPA Export Aggregation'!$D:$D,$A$1)*IF($A8="CH4",About!$D$58,IF($A8="N2O",About!$D$59,1))</f>
        <v>1.7544883034645999</v>
      </c>
      <c r="K8">
        <f>SUMIFS('EPA Export Aggregation'!N:N,'EPA Export Aggregation'!$A:$A,$B8,'EPA Export Aggregation'!$D:$D,$A$1)*IF($A8="CH4",About!$D$58,IF($A8="N2O",About!$D$59,1))</f>
        <v>1.615164311017</v>
      </c>
      <c r="L8">
        <f>SUMIFS('EPA Export Aggregation'!O:O,'EPA Export Aggregation'!$A:$A,$B8,'EPA Export Aggregation'!$D:$D,$A$1)*IF($A8="CH4",About!$D$58,IF($A8="N2O",About!$D$59,1))</f>
        <v>1.7306518119101</v>
      </c>
      <c r="M8">
        <f>SUMIFS('EPA Export Aggregation'!P:P,'EPA Export Aggregation'!$A:$A,$B8,'EPA Export Aggregation'!$D:$D,$A$1)*IF($A8="CH4",About!$D$58,IF($A8="N2O",About!$D$59,1))</f>
        <v>3.1152780528426001</v>
      </c>
      <c r="N8">
        <f>SUMIFS('EPA Export Aggregation'!Q:Q,'EPA Export Aggregation'!$A:$A,$B8,'EPA Export Aggregation'!$D:$D,$A$1)*IF($A8="CH4",About!$D$58,IF($A8="N2O",About!$D$59,1))</f>
        <v>2.0804894445187001</v>
      </c>
      <c r="O8">
        <f>SUMIFS('EPA Export Aggregation'!R:R,'EPA Export Aggregation'!$A:$A,$B8,'EPA Export Aggregation'!$D:$D,$A$1)*IF($A8="CH4",About!$D$58,IF($A8="N2O",About!$D$59,1))</f>
        <v>2.0627562924601999</v>
      </c>
      <c r="P8">
        <f>SUMIFS('EPA Export Aggregation'!S:S,'EPA Export Aggregation'!$A:$A,$B8,'EPA Export Aggregation'!$D:$D,$A$1)*IF($A8="CH4",About!$D$58,IF($A8="N2O",About!$D$59,1))</f>
        <v>2.7626492653014001</v>
      </c>
      <c r="Q8">
        <f>SUMIFS('EPA Export Aggregation'!T:T,'EPA Export Aggregation'!$A:$A,$B8,'EPA Export Aggregation'!$D:$D,$A$1)*IF($A8="CH4",About!$D$58,IF($A8="N2O",About!$D$59,1))</f>
        <v>2.4532123054273001</v>
      </c>
      <c r="R8">
        <f>SUMIFS('EPA Export Aggregation'!U:U,'EPA Export Aggregation'!$A:$A,$B8,'EPA Export Aggregation'!$D:$D,$A$1)*IF($A8="CH4",About!$D$58,IF($A8="N2O",About!$D$59,1))</f>
        <v>2.4150038035971</v>
      </c>
      <c r="S8">
        <f>SUMIFS('EPA Export Aggregation'!V:V,'EPA Export Aggregation'!$A:$A,$B8,'EPA Export Aggregation'!$D:$D,$A$1)*IF($A8="CH4",About!$D$58,IF($A8="N2O",About!$D$59,1))</f>
        <v>1.4847024585663999</v>
      </c>
      <c r="T8">
        <f>SUMIFS('EPA Export Aggregation'!W:W,'EPA Export Aggregation'!$A:$A,$B8,'EPA Export Aggregation'!$D:$D,$A$1)*IF($A8="CH4",About!$D$58,IF($A8="N2O",About!$D$59,1))</f>
        <v>4.5907269679910998</v>
      </c>
      <c r="U8">
        <f>SUMIFS('EPA Export Aggregation'!X:X,'EPA Export Aggregation'!$A:$A,$B8,'EPA Export Aggregation'!$D:$D,$A$1)*IF($A8="CH4",About!$D$58,IF($A8="N2O",About!$D$59,1))</f>
        <v>1.5776645933361</v>
      </c>
      <c r="V8">
        <f>SUMIFS('EPA Export Aggregation'!Y:Y,'EPA Export Aggregation'!$A:$A,$B8,'EPA Export Aggregation'!$D:$D,$A$1)*IF($A8="CH4",About!$D$58,IF($A8="N2O",About!$D$59,1))</f>
        <v>1.9979045380663001</v>
      </c>
      <c r="W8">
        <f>SUMIFS('EPA Export Aggregation'!Z:Z,'EPA Export Aggregation'!$A:$A,$B8,'EPA Export Aggregation'!$D:$D,$A$1)*IF($A8="CH4",About!$D$58,IF($A8="N2O",About!$D$59,1))</f>
        <v>1.9624024810698</v>
      </c>
      <c r="X8">
        <f>SUMIFS('EPA Export Aggregation'!AA:AA,'EPA Export Aggregation'!$A:$A,$B8,'EPA Export Aggregation'!$D:$D,$A$1)*IF($A8="CH4",About!$D$58,IF($A8="N2O",About!$D$59,1))</f>
        <v>1.9143157914483999</v>
      </c>
      <c r="Y8">
        <f>SUMIFS('EPA Export Aggregation'!AB:AB,'EPA Export Aggregation'!$A:$A,$B8,'EPA Export Aggregation'!$D:$D,$A$1)*IF($A8="CH4",About!$D$58,IF($A8="N2O",About!$D$59,1))</f>
        <v>1.8328186797396</v>
      </c>
      <c r="Z8">
        <f>SUMIFS('EPA Export Aggregation'!AC:AC,'EPA Export Aggregation'!$A:$A,$B8,'EPA Export Aggregation'!$D:$D,$A$1)*IF($A8="CH4",About!$D$58,IF($A8="N2O",About!$D$59,1))</f>
        <v>1.8127298121855</v>
      </c>
      <c r="AA8">
        <f>SUMIFS('EPA Export Aggregation'!AD:AD,'EPA Export Aggregation'!$A:$A,$B8,'EPA Export Aggregation'!$D:$D,$A$1)*IF($A8="CH4",About!$D$58,IF($A8="N2O",About!$D$59,1))</f>
        <v>1.9821297902835</v>
      </c>
      <c r="AB8">
        <f>SUMIFS('EPA Export Aggregation'!AE:AE,'EPA Export Aggregation'!$A:$A,$B8,'EPA Export Aggregation'!$D:$D,$A$1)*IF($A8="CH4",About!$D$58,IF($A8="N2O",About!$D$59,1))</f>
        <v>2.2402343115252998</v>
      </c>
      <c r="AC8">
        <f>SUMIFS('EPA Export Aggregation'!AF:AF,'EPA Export Aggregation'!$A:$A,$B8,'EPA Export Aggregation'!$D:$D,$A$1)*IF($A8="CH4",About!$D$58,IF($A8="N2O",About!$D$59,1))</f>
        <v>2.1628362212204002</v>
      </c>
      <c r="AD8">
        <f>SUMIFS('EPA Export Aggregation'!AG:AG,'EPA Export Aggregation'!$A:$A,$B8,'EPA Export Aggregation'!$D:$D,$A$1)*IF($A8="CH4",About!$D$58,IF($A8="N2O",About!$D$59,1))</f>
        <v>2.1336102058219999</v>
      </c>
      <c r="AE8">
        <f>SUMIFS('EPA Export Aggregation'!AH:AH,'EPA Export Aggregation'!$A:$A,$B8,'EPA Export Aggregation'!$D:$D,$A$1)*IF($A8="CH4",About!$D$58,IF($A8="N2O",About!$D$59,1))</f>
        <v>2.3886361832002998</v>
      </c>
      <c r="AF8">
        <f>SUMIFS('EPA Export Aggregation'!AI:AI,'EPA Export Aggregation'!$A:$A,$B8,'EPA Export Aggregation'!$D:$D,$A$1)*IF($A8="CH4",About!$D$58,IF($A8="N2O",About!$D$59,1))</f>
        <v>2.3374432390041999</v>
      </c>
      <c r="AG8">
        <f>SUMIFS('EPA Export Aggregation'!AJ:AJ,'EPA Export Aggregation'!$A:$A,$B8,'EPA Export Aggregation'!$D:$D,$A$1)*IF($A8="CH4",About!$D$58,IF($A8="N2O",About!$D$59,1))</f>
        <v>2.1997932188656999</v>
      </c>
      <c r="AH8">
        <f>SUMIFS('EPA Export Aggregation'!AK:AK,'EPA Export Aggregation'!$A:$A,$B8,'EPA Export Aggregation'!$D:$D,$A$1)*IF($A8="CH4",About!$D$58,IF($A8="N2O",About!$D$59,1))</f>
        <v>2.2570948279228999</v>
      </c>
    </row>
    <row r="9" spans="1:34" x14ac:dyDescent="0.45">
      <c r="A9" s="413" t="s">
        <v>2215</v>
      </c>
      <c r="B9" s="414" t="s">
        <v>4216</v>
      </c>
      <c r="C9">
        <f>SUMIFS('EPA Export Aggregation'!F:F,'EPA Export Aggregation'!$A:$A,$B9,'EPA Export Aggregation'!$D:$D,$A$1)*IF($A9="CH4",About!$D$58,IF($A9="N2O",About!$D$59,1))</f>
        <v>18.5012181415131</v>
      </c>
      <c r="D9">
        <f>SUMIFS('EPA Export Aggregation'!G:G,'EPA Export Aggregation'!$A:$A,$B9,'EPA Export Aggregation'!$D:$D,$A$1)*IF($A9="CH4",About!$D$58,IF($A9="N2O",About!$D$59,1))</f>
        <v>19.854126509011</v>
      </c>
      <c r="E9">
        <f>SUMIFS('EPA Export Aggregation'!H:H,'EPA Export Aggregation'!$A:$A,$B9,'EPA Export Aggregation'!$D:$D,$A$1)*IF($A9="CH4",About!$D$58,IF($A9="N2O",About!$D$59,1))</f>
        <v>20.813905292024899</v>
      </c>
      <c r="F9">
        <f>SUMIFS('EPA Export Aggregation'!I:I,'EPA Export Aggregation'!$A:$A,$B9,'EPA Export Aggregation'!$D:$D,$A$1)*IF($A9="CH4",About!$D$58,IF($A9="N2O",About!$D$59,1))</f>
        <v>19.127469894822202</v>
      </c>
      <c r="G9">
        <f>SUMIFS('EPA Export Aggregation'!J:J,'EPA Export Aggregation'!$A:$A,$B9,'EPA Export Aggregation'!$D:$D,$A$1)*IF($A9="CH4",About!$D$58,IF($A9="N2O",About!$D$59,1))</f>
        <v>21.202483027148201</v>
      </c>
      <c r="H9">
        <f>SUMIFS('EPA Export Aggregation'!K:K,'EPA Export Aggregation'!$A:$A,$B9,'EPA Export Aggregation'!$D:$D,$A$1)*IF($A9="CH4",About!$D$58,IF($A9="N2O",About!$D$59,1))</f>
        <v>19.754332238609699</v>
      </c>
      <c r="I9">
        <f>SUMIFS('EPA Export Aggregation'!L:L,'EPA Export Aggregation'!$A:$A,$B9,'EPA Export Aggregation'!$D:$D,$A$1)*IF($A9="CH4",About!$D$58,IF($A9="N2O",About!$D$59,1))</f>
        <v>19.207037487949901</v>
      </c>
      <c r="J9">
        <f>SUMIFS('EPA Export Aggregation'!M:M,'EPA Export Aggregation'!$A:$A,$B9,'EPA Export Aggregation'!$D:$D,$A$1)*IF($A9="CH4",About!$D$58,IF($A9="N2O",About!$D$59,1))</f>
        <v>20.755586021439601</v>
      </c>
      <c r="K9">
        <f>SUMIFS('EPA Export Aggregation'!N:N,'EPA Export Aggregation'!$A:$A,$B9,'EPA Export Aggregation'!$D:$D,$A$1)*IF($A9="CH4",About!$D$58,IF($A9="N2O",About!$D$59,1))</f>
        <v>20.9341022419752</v>
      </c>
      <c r="L9">
        <f>SUMIFS('EPA Export Aggregation'!O:O,'EPA Export Aggregation'!$A:$A,$B9,'EPA Export Aggregation'!$D:$D,$A$1)*IF($A9="CH4",About!$D$58,IF($A9="N2O",About!$D$59,1))</f>
        <v>24.758778722220001</v>
      </c>
      <c r="M9">
        <f>SUMIFS('EPA Export Aggregation'!P:P,'EPA Export Aggregation'!$A:$A,$B9,'EPA Export Aggregation'!$D:$D,$A$1)*IF($A9="CH4",About!$D$58,IF($A9="N2O",About!$D$59,1))</f>
        <v>22.3265192258817</v>
      </c>
      <c r="N9">
        <f>SUMIFS('EPA Export Aggregation'!Q:Q,'EPA Export Aggregation'!$A:$A,$B9,'EPA Export Aggregation'!$D:$D,$A$1)*IF($A9="CH4",About!$D$58,IF($A9="N2O",About!$D$59,1))</f>
        <v>20.045283333866099</v>
      </c>
      <c r="O9">
        <f>SUMIFS('EPA Export Aggregation'!R:R,'EPA Export Aggregation'!$A:$A,$B9,'EPA Export Aggregation'!$D:$D,$A$1)*IF($A9="CH4",About!$D$58,IF($A9="N2O",About!$D$59,1))</f>
        <v>19.221296816893702</v>
      </c>
      <c r="P9">
        <f>SUMIFS('EPA Export Aggregation'!S:S,'EPA Export Aggregation'!$A:$A,$B9,'EPA Export Aggregation'!$D:$D,$A$1)*IF($A9="CH4",About!$D$58,IF($A9="N2O",About!$D$59,1))</f>
        <v>17.869703931910799</v>
      </c>
      <c r="Q9">
        <f>SUMIFS('EPA Export Aggregation'!T:T,'EPA Export Aggregation'!$A:$A,$B9,'EPA Export Aggregation'!$D:$D,$A$1)*IF($A9="CH4",About!$D$58,IF($A9="N2O",About!$D$59,1))</f>
        <v>20.268578467649601</v>
      </c>
      <c r="R9">
        <f>SUMIFS('EPA Export Aggregation'!U:U,'EPA Export Aggregation'!$A:$A,$B9,'EPA Export Aggregation'!$D:$D,$A$1)*IF($A9="CH4",About!$D$58,IF($A9="N2O",About!$D$59,1))</f>
        <v>20.219471519955899</v>
      </c>
      <c r="S9">
        <f>SUMIFS('EPA Export Aggregation'!V:V,'EPA Export Aggregation'!$A:$A,$B9,'EPA Export Aggregation'!$D:$D,$A$1)*IF($A9="CH4",About!$D$58,IF($A9="N2O",About!$D$59,1))</f>
        <v>21.622519028467501</v>
      </c>
      <c r="T9">
        <f>SUMIFS('EPA Export Aggregation'!W:W,'EPA Export Aggregation'!$A:$A,$B9,'EPA Export Aggregation'!$D:$D,$A$1)*IF($A9="CH4",About!$D$58,IF($A9="N2O",About!$D$59,1))</f>
        <v>24.461770002545201</v>
      </c>
      <c r="U9">
        <f>SUMIFS('EPA Export Aggregation'!X:X,'EPA Export Aggregation'!$A:$A,$B9,'EPA Export Aggregation'!$D:$D,$A$1)*IF($A9="CH4",About!$D$58,IF($A9="N2O",About!$D$59,1))</f>
        <v>28.884505875078101</v>
      </c>
      <c r="V9">
        <f>SUMIFS('EPA Export Aggregation'!Y:Y,'EPA Export Aggregation'!$A:$A,$B9,'EPA Export Aggregation'!$D:$D,$A$1)*IF($A9="CH4",About!$D$58,IF($A9="N2O",About!$D$59,1))</f>
        <v>22.963904355399801</v>
      </c>
      <c r="W9">
        <f>SUMIFS('EPA Export Aggregation'!Z:Z,'EPA Export Aggregation'!$A:$A,$B9,'EPA Export Aggregation'!$D:$D,$A$1)*IF($A9="CH4",About!$D$58,IF($A9="N2O",About!$D$59,1))</f>
        <v>20.5850724359717</v>
      </c>
      <c r="X9">
        <f>SUMIFS('EPA Export Aggregation'!AA:AA,'EPA Export Aggregation'!$A:$A,$B9,'EPA Export Aggregation'!$D:$D,$A$1)*IF($A9="CH4",About!$D$58,IF($A9="N2O",About!$D$59,1))</f>
        <v>18.6603422427408</v>
      </c>
      <c r="Y9">
        <f>SUMIFS('EPA Export Aggregation'!AB:AB,'EPA Export Aggregation'!$A:$A,$B9,'EPA Export Aggregation'!$D:$D,$A$1)*IF($A9="CH4",About!$D$58,IF($A9="N2O",About!$D$59,1))</f>
        <v>16.0099998720004</v>
      </c>
      <c r="Z9">
        <f>SUMIFS('EPA Export Aggregation'!AC:AC,'EPA Export Aggregation'!$A:$A,$B9,'EPA Export Aggregation'!$D:$D,$A$1)*IF($A9="CH4",About!$D$58,IF($A9="N2O",About!$D$59,1))</f>
        <v>16.989637661579199</v>
      </c>
      <c r="AA9">
        <f>SUMIFS('EPA Export Aggregation'!AD:AD,'EPA Export Aggregation'!$A:$A,$B9,'EPA Export Aggregation'!$D:$D,$A$1)*IF($A9="CH4",About!$D$58,IF($A9="N2O",About!$D$59,1))</f>
        <v>17.7312242772107</v>
      </c>
      <c r="AB9">
        <f>SUMIFS('EPA Export Aggregation'!AE:AE,'EPA Export Aggregation'!$A:$A,$B9,'EPA Export Aggregation'!$D:$D,$A$1)*IF($A9="CH4",About!$D$58,IF($A9="N2O",About!$D$59,1))</f>
        <v>18.332938982353699</v>
      </c>
      <c r="AC9">
        <f>SUMIFS('EPA Export Aggregation'!AF:AF,'EPA Export Aggregation'!$A:$A,$B9,'EPA Export Aggregation'!$D:$D,$A$1)*IF($A9="CH4",About!$D$58,IF($A9="N2O",About!$D$59,1))</f>
        <v>16.929931740357599</v>
      </c>
      <c r="AD9">
        <f>SUMIFS('EPA Export Aggregation'!AG:AG,'EPA Export Aggregation'!$A:$A,$B9,'EPA Export Aggregation'!$D:$D,$A$1)*IF($A9="CH4",About!$D$58,IF($A9="N2O",About!$D$59,1))</f>
        <v>20.917435305058898</v>
      </c>
      <c r="AE9">
        <f>SUMIFS('EPA Export Aggregation'!AH:AH,'EPA Export Aggregation'!$A:$A,$B9,'EPA Export Aggregation'!$D:$D,$A$1)*IF($A9="CH4",About!$D$58,IF($A9="N2O",About!$D$59,1))</f>
        <v>22.515714473847499</v>
      </c>
      <c r="AF9">
        <f>SUMIFS('EPA Export Aggregation'!AI:AI,'EPA Export Aggregation'!$A:$A,$B9,'EPA Export Aggregation'!$D:$D,$A$1)*IF($A9="CH4",About!$D$58,IF($A9="N2O",About!$D$59,1))</f>
        <v>22.616058140753701</v>
      </c>
      <c r="AG9">
        <f>SUMIFS('EPA Export Aggregation'!AJ:AJ,'EPA Export Aggregation'!$A:$A,$B9,'EPA Export Aggregation'!$D:$D,$A$1)*IF($A9="CH4",About!$D$58,IF($A9="N2O",About!$D$59,1))</f>
        <v>24.622962329354198</v>
      </c>
      <c r="AH9">
        <f>SUMIFS('EPA Export Aggregation'!AK:AK,'EPA Export Aggregation'!$A:$A,$B9,'EPA Export Aggregation'!$D:$D,$A$1)*IF($A9="CH4",About!$D$58,IF($A9="N2O",About!$D$59,1))</f>
        <v>27.675271438412</v>
      </c>
    </row>
    <row r="10" spans="1:34" x14ac:dyDescent="0.45">
      <c r="A10" s="413" t="s">
        <v>2215</v>
      </c>
      <c r="B10" s="414" t="s">
        <v>4225</v>
      </c>
      <c r="C10">
        <f>SUMIFS('EPA Export Aggregation'!F:F,'EPA Export Aggregation'!$A:$A,$B10,'EPA Export Aggregation'!$D:$D,$A$1)*IF($A10="CH4",About!$D$58,IF($A10="N2O",About!$D$59,1))</f>
        <v>3.6173400676037999</v>
      </c>
      <c r="D10">
        <f>SUMIFS('EPA Export Aggregation'!G:G,'EPA Export Aggregation'!$A:$A,$B10,'EPA Export Aggregation'!$D:$D,$A$1)*IF($A10="CH4",About!$D$58,IF($A10="N2O",About!$D$59,1))</f>
        <v>3.3384598651925002</v>
      </c>
      <c r="E10">
        <f>SUMIFS('EPA Export Aggregation'!H:H,'EPA Export Aggregation'!$A:$A,$B10,'EPA Export Aggregation'!$D:$D,$A$1)*IF($A10="CH4",About!$D$58,IF($A10="N2O",About!$D$59,1))</f>
        <v>3.2140106842668001</v>
      </c>
      <c r="F10">
        <f>SUMIFS('EPA Export Aggregation'!I:I,'EPA Export Aggregation'!$A:$A,$B10,'EPA Export Aggregation'!$D:$D,$A$1)*IF($A10="CH4",About!$D$58,IF($A10="N2O",About!$D$59,1))</f>
        <v>3.1399572876286999</v>
      </c>
      <c r="G10">
        <f>SUMIFS('EPA Export Aggregation'!J:J,'EPA Export Aggregation'!$A:$A,$B10,'EPA Export Aggregation'!$D:$D,$A$1)*IF($A10="CH4",About!$D$58,IF($A10="N2O",About!$D$59,1))</f>
        <v>3.0920585043070998</v>
      </c>
      <c r="H10">
        <f>SUMIFS('EPA Export Aggregation'!K:K,'EPA Export Aggregation'!$A:$A,$B10,'EPA Export Aggregation'!$D:$D,$A$1)*IF($A10="CH4",About!$D$58,IF($A10="N2O",About!$D$59,1))</f>
        <v>2.9779861507391998</v>
      </c>
      <c r="I10">
        <f>SUMIFS('EPA Export Aggregation'!L:L,'EPA Export Aggregation'!$A:$A,$B10,'EPA Export Aggregation'!$D:$D,$A$1)*IF($A10="CH4",About!$D$58,IF($A10="N2O",About!$D$59,1))</f>
        <v>2.5460161818645002</v>
      </c>
      <c r="J10">
        <f>SUMIFS('EPA Export Aggregation'!M:M,'EPA Export Aggregation'!$A:$A,$B10,'EPA Export Aggregation'!$D:$D,$A$1)*IF($A10="CH4",About!$D$58,IF($A10="N2O",About!$D$59,1))</f>
        <v>2.3159856516770998</v>
      </c>
      <c r="K10">
        <f>SUMIFS('EPA Export Aggregation'!N:N,'EPA Export Aggregation'!$A:$A,$B10,'EPA Export Aggregation'!$D:$D,$A$1)*IF($A10="CH4",About!$D$58,IF($A10="N2O",About!$D$59,1))</f>
        <v>2.1371618212600998</v>
      </c>
      <c r="L10">
        <f>SUMIFS('EPA Export Aggregation'!O:O,'EPA Export Aggregation'!$A:$A,$B10,'EPA Export Aggregation'!$D:$D,$A$1)*IF($A10="CH4",About!$D$58,IF($A10="N2O",About!$D$59,1))</f>
        <v>2.053567757398</v>
      </c>
      <c r="M10">
        <f>SUMIFS('EPA Export Aggregation'!P:P,'EPA Export Aggregation'!$A:$A,$B10,'EPA Export Aggregation'!$D:$D,$A$1)*IF($A10="CH4",About!$D$58,IF($A10="N2O",About!$D$59,1))</f>
        <v>2.0557614233604999</v>
      </c>
      <c r="N10">
        <f>SUMIFS('EPA Export Aggregation'!Q:Q,'EPA Export Aggregation'!$A:$A,$B10,'EPA Export Aggregation'!$D:$D,$A$1)*IF($A10="CH4",About!$D$58,IF($A10="N2O",About!$D$59,1))</f>
        <v>2.0012365989424001</v>
      </c>
      <c r="O10">
        <f>SUMIFS('EPA Export Aggregation'!R:R,'EPA Export Aggregation'!$A:$A,$B10,'EPA Export Aggregation'!$D:$D,$A$1)*IF($A10="CH4",About!$D$58,IF($A10="N2O",About!$D$59,1))</f>
        <v>1.9047000455009</v>
      </c>
      <c r="P10">
        <f>SUMIFS('EPA Export Aggregation'!S:S,'EPA Export Aggregation'!$A:$A,$B10,'EPA Export Aggregation'!$D:$D,$A$1)*IF($A10="CH4",About!$D$58,IF($A10="N2O",About!$D$59,1))</f>
        <v>1.8080839236018</v>
      </c>
      <c r="Q10">
        <f>SUMIFS('EPA Export Aggregation'!T:T,'EPA Export Aggregation'!$A:$A,$B10,'EPA Export Aggregation'!$D:$D,$A$1)*IF($A10="CH4",About!$D$58,IF($A10="N2O",About!$D$59,1))</f>
        <v>1.8139662900528</v>
      </c>
      <c r="R10">
        <f>SUMIFS('EPA Export Aggregation'!U:U,'EPA Export Aggregation'!$A:$A,$B10,'EPA Export Aggregation'!$D:$D,$A$1)*IF($A10="CH4",About!$D$58,IF($A10="N2O",About!$D$59,1))</f>
        <v>1.7048726977427</v>
      </c>
      <c r="S10">
        <f>SUMIFS('EPA Export Aggregation'!V:V,'EPA Export Aggregation'!$A:$A,$B10,'EPA Export Aggregation'!$D:$D,$A$1)*IF($A10="CH4",About!$D$58,IF($A10="N2O",About!$D$59,1))</f>
        <v>1.7245142032887999</v>
      </c>
      <c r="T10">
        <f>SUMIFS('EPA Export Aggregation'!W:W,'EPA Export Aggregation'!$A:$A,$B10,'EPA Export Aggregation'!$D:$D,$A$1)*IF($A10="CH4",About!$D$58,IF($A10="N2O",About!$D$59,1))</f>
        <v>1.7020787460147999</v>
      </c>
      <c r="U10">
        <f>SUMIFS('EPA Export Aggregation'!X:X,'EPA Export Aggregation'!$A:$A,$B10,'EPA Export Aggregation'!$D:$D,$A$1)*IF($A10="CH4",About!$D$58,IF($A10="N2O",About!$D$59,1))</f>
        <v>1.6304495815016</v>
      </c>
      <c r="V10">
        <f>SUMIFS('EPA Export Aggregation'!Y:Y,'EPA Export Aggregation'!$A:$A,$B10,'EPA Export Aggregation'!$D:$D,$A$1)*IF($A10="CH4",About!$D$58,IF($A10="N2O",About!$D$59,1))</f>
        <v>1.8027007127387999</v>
      </c>
      <c r="W10">
        <f>SUMIFS('EPA Export Aggregation'!Z:Z,'EPA Export Aggregation'!$A:$A,$B10,'EPA Export Aggregation'!$D:$D,$A$1)*IF($A10="CH4",About!$D$58,IF($A10="N2O",About!$D$59,1))</f>
        <v>2.4951500869779002</v>
      </c>
      <c r="X10">
        <f>SUMIFS('EPA Export Aggregation'!AA:AA,'EPA Export Aggregation'!$A:$A,$B10,'EPA Export Aggregation'!$D:$D,$A$1)*IF($A10="CH4",About!$D$58,IF($A10="N2O",About!$D$59,1))</f>
        <v>3.2468109909077998</v>
      </c>
      <c r="Y10">
        <f>SUMIFS('EPA Export Aggregation'!AB:AB,'EPA Export Aggregation'!$A:$A,$B10,'EPA Export Aggregation'!$D:$D,$A$1)*IF($A10="CH4",About!$D$58,IF($A10="N2O",About!$D$59,1))</f>
        <v>2.8099014114034002</v>
      </c>
      <c r="Z10">
        <f>SUMIFS('EPA Export Aggregation'!AC:AC,'EPA Export Aggregation'!$A:$A,$B10,'EPA Export Aggregation'!$D:$D,$A$1)*IF($A10="CH4",About!$D$58,IF($A10="N2O",About!$D$59,1))</f>
        <v>2.3090350282275001</v>
      </c>
      <c r="AA10">
        <f>SUMIFS('EPA Export Aggregation'!AD:AD,'EPA Export Aggregation'!$A:$A,$B10,'EPA Export Aggregation'!$D:$D,$A$1)*IF($A10="CH4",About!$D$58,IF($A10="N2O",About!$D$59,1))</f>
        <v>1.8881975273192999</v>
      </c>
      <c r="AB10">
        <f>SUMIFS('EPA Export Aggregation'!AE:AE,'EPA Export Aggregation'!$A:$A,$B10,'EPA Export Aggregation'!$D:$D,$A$1)*IF($A10="CH4",About!$D$58,IF($A10="N2O",About!$D$59,1))</f>
        <v>1.6466487650042001</v>
      </c>
      <c r="AC10">
        <f>SUMIFS('EPA Export Aggregation'!AF:AF,'EPA Export Aggregation'!$A:$A,$B10,'EPA Export Aggregation'!$D:$D,$A$1)*IF($A10="CH4",About!$D$58,IF($A10="N2O",About!$D$59,1))</f>
        <v>1.689693977388</v>
      </c>
      <c r="AD10">
        <f>SUMIFS('EPA Export Aggregation'!AG:AG,'EPA Export Aggregation'!$A:$A,$B10,'EPA Export Aggregation'!$D:$D,$A$1)*IF($A10="CH4",About!$D$58,IF($A10="N2O",About!$D$59,1))</f>
        <v>2.0332236861591002</v>
      </c>
      <c r="AE10">
        <f>SUMIFS('EPA Export Aggregation'!AH:AH,'EPA Export Aggregation'!$A:$A,$B10,'EPA Export Aggregation'!$D:$D,$A$1)*IF($A10="CH4",About!$D$58,IF($A10="N2O",About!$D$59,1))</f>
        <v>2.4815723152854998</v>
      </c>
      <c r="AF10">
        <f>SUMIFS('EPA Export Aggregation'!AI:AI,'EPA Export Aggregation'!$A:$A,$B10,'EPA Export Aggregation'!$D:$D,$A$1)*IF($A10="CH4",About!$D$58,IF($A10="N2O",About!$D$59,1))</f>
        <v>3.0495459095017998</v>
      </c>
      <c r="AG10">
        <f>SUMIFS('EPA Export Aggregation'!AJ:AJ,'EPA Export Aggregation'!$A:$A,$B10,'EPA Export Aggregation'!$D:$D,$A$1)*IF($A10="CH4",About!$D$58,IF($A10="N2O",About!$D$59,1))</f>
        <v>2.7925402910027999</v>
      </c>
      <c r="AH10">
        <f>SUMIFS('EPA Export Aggregation'!AK:AK,'EPA Export Aggregation'!$A:$A,$B10,'EPA Export Aggregation'!$D:$D,$A$1)*IF($A10="CH4",About!$D$58,IF($A10="N2O",About!$D$59,1))</f>
        <v>2.8098512692802999</v>
      </c>
    </row>
    <row r="11" spans="1:34" x14ac:dyDescent="0.4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4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2215</v>
      </c>
      <c r="B13" s="414" t="s">
        <v>4235</v>
      </c>
      <c r="C13">
        <f>SUMIFS('EPA Export Aggregation'!F:F,'EPA Export Aggregation'!$A:$A,$B13,'EPA Export Aggregation'!$D:$D,$A$1)*IF($A13="CH4",About!$D$58,IF($A13="N2O",About!$D$59,1))</f>
        <v>0.1038079904259</v>
      </c>
      <c r="D13">
        <f>SUMIFS('EPA Export Aggregation'!G:G,'EPA Export Aggregation'!$A:$A,$B13,'EPA Export Aggregation'!$D:$D,$A$1)*IF($A13="CH4",About!$D$58,IF($A13="N2O",About!$D$59,1))</f>
        <v>9.2898292576800004E-2</v>
      </c>
      <c r="E13">
        <f>SUMIFS('EPA Export Aggregation'!H:H,'EPA Export Aggregation'!$A:$A,$B13,'EPA Export Aggregation'!$D:$D,$A$1)*IF($A13="CH4",About!$D$58,IF($A13="N2O",About!$D$59,1))</f>
        <v>9.1557602880000005E-2</v>
      </c>
      <c r="F13">
        <f>SUMIFS('EPA Export Aggregation'!I:I,'EPA Export Aggregation'!$A:$A,$B13,'EPA Export Aggregation'!$D:$D,$A$1)*IF($A13="CH4",About!$D$58,IF($A13="N2O",About!$D$59,1))</f>
        <v>8.4562798722399996E-2</v>
      </c>
      <c r="G13">
        <f>SUMIFS('EPA Export Aggregation'!J:J,'EPA Export Aggregation'!$A:$A,$B13,'EPA Export Aggregation'!$D:$D,$A$1)*IF($A13="CH4",About!$D$58,IF($A13="N2O",About!$D$59,1))</f>
        <v>8.8714414522099994E-2</v>
      </c>
      <c r="H13">
        <f>SUMIFS('EPA Export Aggregation'!K:K,'EPA Export Aggregation'!$A:$A,$B13,'EPA Export Aggregation'!$D:$D,$A$1)*IF($A13="CH4",About!$D$58,IF($A13="N2O",About!$D$59,1))</f>
        <v>0.1190380258327</v>
      </c>
      <c r="I13">
        <f>SUMIFS('EPA Export Aggregation'!L:L,'EPA Export Aggregation'!$A:$A,$B13,'EPA Export Aggregation'!$D:$D,$A$1)*IF($A13="CH4",About!$D$58,IF($A13="N2O",About!$D$59,1))</f>
        <v>0.12797900531129999</v>
      </c>
      <c r="J13">
        <f>SUMIFS('EPA Export Aggregation'!M:M,'EPA Export Aggregation'!$A:$A,$B13,'EPA Export Aggregation'!$D:$D,$A$1)*IF($A13="CH4",About!$D$58,IF($A13="N2O",About!$D$59,1))</f>
        <v>0.1228739795223</v>
      </c>
      <c r="K13">
        <f>SUMIFS('EPA Export Aggregation'!N:N,'EPA Export Aggregation'!$A:$A,$B13,'EPA Export Aggregation'!$D:$D,$A$1)*IF($A13="CH4",About!$D$58,IF($A13="N2O",About!$D$59,1))</f>
        <v>0.12446890825280001</v>
      </c>
      <c r="L13">
        <f>SUMIFS('EPA Export Aggregation'!O:O,'EPA Export Aggregation'!$A:$A,$B13,'EPA Export Aggregation'!$D:$D,$A$1)*IF($A13="CH4",About!$D$58,IF($A13="N2O",About!$D$59,1))</f>
        <v>0.1360220498659</v>
      </c>
      <c r="M13">
        <f>SUMIFS('EPA Export Aggregation'!P:P,'EPA Export Aggregation'!$A:$A,$B13,'EPA Export Aggregation'!$D:$D,$A$1)*IF($A13="CH4",About!$D$58,IF($A13="N2O",About!$D$59,1))</f>
        <v>8.9989410990599997E-2</v>
      </c>
      <c r="N13">
        <f>SUMIFS('EPA Export Aggregation'!Q:Q,'EPA Export Aggregation'!$A:$A,$B13,'EPA Export Aggregation'!$D:$D,$A$1)*IF($A13="CH4",About!$D$58,IF($A13="N2O",About!$D$59,1))</f>
        <v>9.2585816023899994E-2</v>
      </c>
      <c r="O13">
        <f>SUMIFS('EPA Export Aggregation'!R:R,'EPA Export Aggregation'!$A:$A,$B13,'EPA Export Aggregation'!$D:$D,$A$1)*IF($A13="CH4",About!$D$58,IF($A13="N2O",About!$D$59,1))</f>
        <v>9.6774525592499994E-2</v>
      </c>
      <c r="P13">
        <f>SUMIFS('EPA Export Aggregation'!S:S,'EPA Export Aggregation'!$A:$A,$B13,'EPA Export Aggregation'!$D:$D,$A$1)*IF($A13="CH4",About!$D$58,IF($A13="N2O",About!$D$59,1))</f>
        <v>7.4771524132E-2</v>
      </c>
      <c r="Q13">
        <f>SUMIFS('EPA Export Aggregation'!T:T,'EPA Export Aggregation'!$A:$A,$B13,'EPA Export Aggregation'!$D:$D,$A$1)*IF($A13="CH4",About!$D$58,IF($A13="N2O",About!$D$59,1))</f>
        <v>0.1025524168572</v>
      </c>
      <c r="R13">
        <f>SUMIFS('EPA Export Aggregation'!U:U,'EPA Export Aggregation'!$A:$A,$B13,'EPA Export Aggregation'!$D:$D,$A$1)*IF($A13="CH4",About!$D$58,IF($A13="N2O",About!$D$59,1))</f>
        <v>0.1138959938993</v>
      </c>
      <c r="S13">
        <f>SUMIFS('EPA Export Aggregation'!V:V,'EPA Export Aggregation'!$A:$A,$B13,'EPA Export Aggregation'!$D:$D,$A$1)*IF($A13="CH4",About!$D$58,IF($A13="N2O",About!$D$59,1))</f>
        <v>0.1217211850259</v>
      </c>
      <c r="T13">
        <f>SUMIFS('EPA Export Aggregation'!W:W,'EPA Export Aggregation'!$A:$A,$B13,'EPA Export Aggregation'!$D:$D,$A$1)*IF($A13="CH4",About!$D$58,IF($A13="N2O",About!$D$59,1))</f>
        <v>0.11270757308730001</v>
      </c>
      <c r="U13">
        <f>SUMIFS('EPA Export Aggregation'!X:X,'EPA Export Aggregation'!$A:$A,$B13,'EPA Export Aggregation'!$D:$D,$A$1)*IF($A13="CH4",About!$D$58,IF($A13="N2O",About!$D$59,1))</f>
        <v>9.6429997821899996E-2</v>
      </c>
      <c r="V13">
        <f>SUMIFS('EPA Export Aggregation'!Y:Y,'EPA Export Aggregation'!$A:$A,$B13,'EPA Export Aggregation'!$D:$D,$A$1)*IF($A13="CH4",About!$D$58,IF($A13="N2O",About!$D$59,1))</f>
        <v>0.12500109259770001</v>
      </c>
      <c r="W13">
        <f>SUMIFS('EPA Export Aggregation'!Z:Z,'EPA Export Aggregation'!$A:$A,$B13,'EPA Export Aggregation'!$D:$D,$A$1)*IF($A13="CH4",About!$D$58,IF($A13="N2O",About!$D$59,1))</f>
        <v>0.1539107920145</v>
      </c>
      <c r="X13">
        <f>SUMIFS('EPA Export Aggregation'!AA:AA,'EPA Export Aggregation'!$A:$A,$B13,'EPA Export Aggregation'!$D:$D,$A$1)*IF($A13="CH4",About!$D$58,IF($A13="N2O",About!$D$59,1))</f>
        <v>0.14092993792030001</v>
      </c>
      <c r="Y13">
        <f>SUMIFS('EPA Export Aggregation'!AB:AB,'EPA Export Aggregation'!$A:$A,$B13,'EPA Export Aggregation'!$D:$D,$A$1)*IF($A13="CH4",About!$D$58,IF($A13="N2O",About!$D$59,1))</f>
        <v>0.12939073171250001</v>
      </c>
      <c r="Z13">
        <f>SUMIFS('EPA Export Aggregation'!AC:AC,'EPA Export Aggregation'!$A:$A,$B13,'EPA Export Aggregation'!$D:$D,$A$1)*IF($A13="CH4",About!$D$58,IF($A13="N2O",About!$D$59,1))</f>
        <v>0.1575133674966</v>
      </c>
      <c r="AA13">
        <f>SUMIFS('EPA Export Aggregation'!AD:AD,'EPA Export Aggregation'!$A:$A,$B13,'EPA Export Aggregation'!$D:$D,$A$1)*IF($A13="CH4",About!$D$58,IF($A13="N2O",About!$D$59,1))</f>
        <v>0.18136099449429999</v>
      </c>
      <c r="AB13">
        <f>SUMIFS('EPA Export Aggregation'!AE:AE,'EPA Export Aggregation'!$A:$A,$B13,'EPA Export Aggregation'!$D:$D,$A$1)*IF($A13="CH4",About!$D$58,IF($A13="N2O",About!$D$59,1))</f>
        <v>0.17460299784700001</v>
      </c>
      <c r="AC13">
        <f>SUMIFS('EPA Export Aggregation'!AF:AF,'EPA Export Aggregation'!$A:$A,$B13,'EPA Export Aggregation'!$D:$D,$A$1)*IF($A13="CH4",About!$D$58,IF($A13="N2O",About!$D$59,1))</f>
        <v>0.1548648818791</v>
      </c>
      <c r="AD13">
        <f>SUMIFS('EPA Export Aggregation'!AG:AG,'EPA Export Aggregation'!$A:$A,$B13,'EPA Export Aggregation'!$D:$D,$A$1)*IF($A13="CH4",About!$D$58,IF($A13="N2O",About!$D$59,1))</f>
        <v>0.14026780468059999</v>
      </c>
      <c r="AE13">
        <f>SUMIFS('EPA Export Aggregation'!AH:AH,'EPA Export Aggregation'!$A:$A,$B13,'EPA Export Aggregation'!$D:$D,$A$1)*IF($A13="CH4",About!$D$58,IF($A13="N2O",About!$D$59,1))</f>
        <v>0.1037823585257</v>
      </c>
      <c r="AF13">
        <f>SUMIFS('EPA Export Aggregation'!AI:AI,'EPA Export Aggregation'!$A:$A,$B13,'EPA Export Aggregation'!$D:$D,$A$1)*IF($A13="CH4",About!$D$58,IF($A13="N2O",About!$D$59,1))</f>
        <v>0.1182004063589</v>
      </c>
      <c r="AG13">
        <f>SUMIFS('EPA Export Aggregation'!AJ:AJ,'EPA Export Aggregation'!$A:$A,$B13,'EPA Export Aggregation'!$D:$D,$A$1)*IF($A13="CH4",About!$D$58,IF($A13="N2O",About!$D$59,1))</f>
        <v>0.11656215471509999</v>
      </c>
      <c r="AH13">
        <f>SUMIFS('EPA Export Aggregation'!AK:AK,'EPA Export Aggregation'!$A:$A,$B13,'EPA Export Aggregation'!$D:$D,$A$1)*IF($A13="CH4",About!$D$58,IF($A13="N2O",About!$D$59,1))</f>
        <v>0.10958037762760001</v>
      </c>
    </row>
    <row r="14" spans="1:34" x14ac:dyDescent="0.4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6.7616910830100005E-2</v>
      </c>
      <c r="J14">
        <f>SUMIFS('EPA Export Aggregation'!M:M,'EPA Export Aggregation'!$A:$A,$B14,'EPA Export Aggregation'!$D:$D,$A$1)*IF($A14="CH4",About!$D$58,IF($A14="N2O",About!$D$59,1))</f>
        <v>7.0514601158100002E-2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6.67222668391E-2</v>
      </c>
      <c r="M14">
        <f>SUMIFS('EPA Export Aggregation'!P:P,'EPA Export Aggregation'!$A:$A,$B14,'EPA Export Aggregation'!$D:$D,$A$1)*IF($A14="CH4",About!$D$58,IF($A14="N2O",About!$D$59,1))</f>
        <v>5.9154830641899997E-2</v>
      </c>
      <c r="N14">
        <f>SUMIFS('EPA Export Aggregation'!Q:Q,'EPA Export Aggregation'!$A:$A,$B14,'EPA Export Aggregation'!$D:$D,$A$1)*IF($A14="CH4",About!$D$58,IF($A14="N2O",About!$D$59,1))</f>
        <v>5.5638816012700001E-2</v>
      </c>
      <c r="O14">
        <f>SUMIFS('EPA Export Aggregation'!R:R,'EPA Export Aggregation'!$A:$A,$B14,'EPA Export Aggregation'!$D:$D,$A$1)*IF($A14="CH4",About!$D$58,IF($A14="N2O",About!$D$59,1))</f>
        <v>5.4026903173100001E-2</v>
      </c>
      <c r="P14">
        <f>SUMIFS('EPA Export Aggregation'!S:S,'EPA Export Aggregation'!$A:$A,$B14,'EPA Export Aggregation'!$D:$D,$A$1)*IF($A14="CH4",About!$D$58,IF($A14="N2O",About!$D$59,1))</f>
        <v>5.1873342814600001E-2</v>
      </c>
      <c r="Q14">
        <f>SUMIFS('EPA Export Aggregation'!T:T,'EPA Export Aggregation'!$A:$A,$B14,'EPA Export Aggregation'!$D:$D,$A$1)*IF($A14="CH4",About!$D$58,IF($A14="N2O",About!$D$59,1))</f>
        <v>5.0983731946500001E-2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4.7648723657500003E-2</v>
      </c>
      <c r="X14">
        <f>SUMIFS('EPA Export Aggregation'!AA:AA,'EPA Export Aggregation'!$A:$A,$B14,'EPA Export Aggregation'!$D:$D,$A$1)*IF($A14="CH4",About!$D$58,IF($A14="N2O",About!$D$59,1))</f>
        <v>4.57099183152E-2</v>
      </c>
      <c r="Y14">
        <f>SUMIFS('EPA Export Aggregation'!AB:AB,'EPA Export Aggregation'!$A:$A,$B14,'EPA Export Aggregation'!$D:$D,$A$1)*IF($A14="CH4",About!$D$58,IF($A14="N2O",About!$D$59,1))</f>
        <v>4.4643515917399998E-2</v>
      </c>
      <c r="Z14">
        <f>SUMIFS('EPA Export Aggregation'!AC:AC,'EPA Export Aggregation'!$A:$A,$B14,'EPA Export Aggregation'!$D:$D,$A$1)*IF($A14="CH4",About!$D$58,IF($A14="N2O",About!$D$59,1))</f>
        <v>4.1115071389400001E-2</v>
      </c>
      <c r="AA14">
        <f>SUMIFS('EPA Export Aggregation'!AD:AD,'EPA Export Aggregation'!$A:$A,$B14,'EPA Export Aggregation'!$D:$D,$A$1)*IF($A14="CH4",About!$D$58,IF($A14="N2O",About!$D$59,1))</f>
        <v>3.92891749326E-2</v>
      </c>
      <c r="AB14">
        <f>SUMIFS('EPA Export Aggregation'!AE:AE,'EPA Export Aggregation'!$A:$A,$B14,'EPA Export Aggregation'!$D:$D,$A$1)*IF($A14="CH4",About!$D$58,IF($A14="N2O",About!$D$59,1))</f>
        <v>4.3348101825100002E-2</v>
      </c>
      <c r="AC14">
        <f>SUMIFS('EPA Export Aggregation'!AF:AF,'EPA Export Aggregation'!$A:$A,$B14,'EPA Export Aggregation'!$D:$D,$A$1)*IF($A14="CH4",About!$D$58,IF($A14="N2O",About!$D$59,1))</f>
        <v>4.1661170769399999E-2</v>
      </c>
      <c r="AD14">
        <f>SUMIFS('EPA Export Aggregation'!AG:AG,'EPA Export Aggregation'!$A:$A,$B14,'EPA Export Aggregation'!$D:$D,$A$1)*IF($A14="CH4",About!$D$58,IF($A14="N2O",About!$D$59,1))</f>
        <v>4.17162993361E-2</v>
      </c>
      <c r="AE14">
        <f>SUMIFS('EPA Export Aggregation'!AH:AH,'EPA Export Aggregation'!$A:$A,$B14,'EPA Export Aggregation'!$D:$D,$A$1)*IF($A14="CH4",About!$D$58,IF($A14="N2O",About!$D$59,1))</f>
        <v>3.21774133634E-2</v>
      </c>
      <c r="AF14">
        <f>SUMIFS('EPA Export Aggregation'!AI:AI,'EPA Export Aggregation'!$A:$A,$B14,'EPA Export Aggregation'!$D:$D,$A$1)*IF($A14="CH4",About!$D$58,IF($A14="N2O",About!$D$59,1))</f>
        <v>2.29434483419E-2</v>
      </c>
      <c r="AG14">
        <f>SUMIFS('EPA Export Aggregation'!AJ:AJ,'EPA Export Aggregation'!$A:$A,$B14,'EPA Export Aggregation'!$D:$D,$A$1)*IF($A14="CH4",About!$D$58,IF($A14="N2O",About!$D$59,1))</f>
        <v>1.8696223430199999E-2</v>
      </c>
      <c r="AH14">
        <f>SUMIFS('EPA Export Aggregation'!AK:AK,'EPA Export Aggregation'!$A:$A,$B14,'EPA Export Aggregation'!$D:$D,$A$1)*IF($A14="CH4",About!$D$58,IF($A14="N2O",About!$D$59,1))</f>
        <v>1.2870417580500001E-2</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2.4512320267700002E-2</v>
      </c>
      <c r="D16">
        <f>SUMIFS('EPA Export Aggregation'!G:G,'EPA Export Aggregation'!$A:$A,$B16,'EPA Export Aggregation'!$D:$D,$A$1)*IF($A16="CH4",About!$D$58,IF($A16="N2O",About!$D$59,1))</f>
        <v>2.4329414962300001E-2</v>
      </c>
      <c r="E16">
        <f>SUMIFS('EPA Export Aggregation'!H:H,'EPA Export Aggregation'!$A:$A,$B16,'EPA Export Aggregation'!$D:$D,$A$1)*IF($A16="CH4",About!$D$58,IF($A16="N2O",About!$D$59,1))</f>
        <v>2.41127450439E-2</v>
      </c>
      <c r="F16">
        <f>SUMIFS('EPA Export Aggregation'!I:I,'EPA Export Aggregation'!$A:$A,$B16,'EPA Export Aggregation'!$D:$D,$A$1)*IF($A16="CH4",About!$D$58,IF($A16="N2O",About!$D$59,1))</f>
        <v>2.4044790050000001E-2</v>
      </c>
      <c r="G16">
        <f>SUMIFS('EPA Export Aggregation'!J:J,'EPA Export Aggregation'!$A:$A,$B16,'EPA Export Aggregation'!$D:$D,$A$1)*IF($A16="CH4",About!$D$58,IF($A16="N2O",About!$D$59,1))</f>
        <v>2.4030428962899999E-2</v>
      </c>
      <c r="H16">
        <f>SUMIFS('EPA Export Aggregation'!K:K,'EPA Export Aggregation'!$A:$A,$B16,'EPA Export Aggregation'!$D:$D,$A$1)*IF($A16="CH4",About!$D$58,IF($A16="N2O",About!$D$59,1))</f>
        <v>2.3933687813199999E-2</v>
      </c>
      <c r="I16">
        <f>SUMIFS('EPA Export Aggregation'!L:L,'EPA Export Aggregation'!$A:$A,$B16,'EPA Export Aggregation'!$D:$D,$A$1)*IF($A16="CH4",About!$D$58,IF($A16="N2O",About!$D$59,1))</f>
        <v>2.3902419308100002E-2</v>
      </c>
      <c r="J16">
        <f>SUMIFS('EPA Export Aggregation'!M:M,'EPA Export Aggregation'!$A:$A,$B16,'EPA Export Aggregation'!$D:$D,$A$1)*IF($A16="CH4",About!$D$58,IF($A16="N2O",About!$D$59,1))</f>
        <v>2.3709904333899998E-2</v>
      </c>
      <c r="K16">
        <f>SUMIFS('EPA Export Aggregation'!N:N,'EPA Export Aggregation'!$A:$A,$B16,'EPA Export Aggregation'!$D:$D,$A$1)*IF($A16="CH4",About!$D$58,IF($A16="N2O",About!$D$59,1))</f>
        <v>2.349149616E-2</v>
      </c>
      <c r="L16">
        <f>SUMIFS('EPA Export Aggregation'!O:O,'EPA Export Aggregation'!$A:$A,$B16,'EPA Export Aggregation'!$D:$D,$A$1)*IF($A16="CH4",About!$D$58,IF($A16="N2O",About!$D$59,1))</f>
        <v>2.3298527478899999E-2</v>
      </c>
      <c r="M16">
        <f>SUMIFS('EPA Export Aggregation'!P:P,'EPA Export Aggregation'!$A:$A,$B16,'EPA Export Aggregation'!$D:$D,$A$1)*IF($A16="CH4",About!$D$58,IF($A16="N2O",About!$D$59,1))</f>
        <v>2.30789860155E-2</v>
      </c>
      <c r="N16">
        <f>SUMIFS('EPA Export Aggregation'!Q:Q,'EPA Export Aggregation'!$A:$A,$B16,'EPA Export Aggregation'!$D:$D,$A$1)*IF($A16="CH4",About!$D$58,IF($A16="N2O",About!$D$59,1))</f>
        <v>1.3835862029400001E-2</v>
      </c>
      <c r="O16">
        <f>SUMIFS('EPA Export Aggregation'!R:R,'EPA Export Aggregation'!$A:$A,$B16,'EPA Export Aggregation'!$D:$D,$A$1)*IF($A16="CH4",About!$D$58,IF($A16="N2O",About!$D$59,1))</f>
        <v>1.6137838451099999E-2</v>
      </c>
      <c r="P16">
        <f>SUMIFS('EPA Export Aggregation'!S:S,'EPA Export Aggregation'!$A:$A,$B16,'EPA Export Aggregation'!$D:$D,$A$1)*IF($A16="CH4",About!$D$58,IF($A16="N2O",About!$D$59,1))</f>
        <v>2.0962972170899999E-2</v>
      </c>
      <c r="Q16">
        <f>SUMIFS('EPA Export Aggregation'!T:T,'EPA Export Aggregation'!$A:$A,$B16,'EPA Export Aggregation'!$D:$D,$A$1)*IF($A16="CH4",About!$D$58,IF($A16="N2O",About!$D$59,1))</f>
        <v>1.93010842415E-2</v>
      </c>
      <c r="R16">
        <f>SUMIFS('EPA Export Aggregation'!U:U,'EPA Export Aggregation'!$A:$A,$B16,'EPA Export Aggregation'!$D:$D,$A$1)*IF($A16="CH4",About!$D$58,IF($A16="N2O",About!$D$59,1))</f>
        <v>2.0992234322300001E-2</v>
      </c>
      <c r="S16">
        <f>SUMIFS('EPA Export Aggregation'!V:V,'EPA Export Aggregation'!$A:$A,$B16,'EPA Export Aggregation'!$D:$D,$A$1)*IF($A16="CH4",About!$D$58,IF($A16="N2O",About!$D$59,1))</f>
        <v>2.50007378312E-2</v>
      </c>
      <c r="T16">
        <f>SUMIFS('EPA Export Aggregation'!W:W,'EPA Export Aggregation'!$A:$A,$B16,'EPA Export Aggregation'!$D:$D,$A$1)*IF($A16="CH4",About!$D$58,IF($A16="N2O",About!$D$59,1))</f>
        <v>2.75332267075E-2</v>
      </c>
      <c r="U16">
        <f>SUMIFS('EPA Export Aggregation'!X:X,'EPA Export Aggregation'!$A:$A,$B16,'EPA Export Aggregation'!$D:$D,$A$1)*IF($A16="CH4",About!$D$58,IF($A16="N2O",About!$D$59,1))</f>
        <v>2.6385057137300001E-2</v>
      </c>
      <c r="V16">
        <f>SUMIFS('EPA Export Aggregation'!Y:Y,'EPA Export Aggregation'!$A:$A,$B16,'EPA Export Aggregation'!$D:$D,$A$1)*IF($A16="CH4",About!$D$58,IF($A16="N2O",About!$D$59,1))</f>
        <v>2.5929821941900001E-2</v>
      </c>
      <c r="W16">
        <f>SUMIFS('EPA Export Aggregation'!Z:Z,'EPA Export Aggregation'!$A:$A,$B16,'EPA Export Aggregation'!$D:$D,$A$1)*IF($A16="CH4",About!$D$58,IF($A16="N2O",About!$D$59,1))</f>
        <v>6.4162911602300005E-2</v>
      </c>
      <c r="X16">
        <f>SUMIFS('EPA Export Aggregation'!AA:AA,'EPA Export Aggregation'!$A:$A,$B16,'EPA Export Aggregation'!$D:$D,$A$1)*IF($A16="CH4",About!$D$58,IF($A16="N2O",About!$D$59,1))</f>
        <v>5.91949519459E-2</v>
      </c>
      <c r="Y16">
        <f>SUMIFS('EPA Export Aggregation'!AB:AB,'EPA Export Aggregation'!$A:$A,$B16,'EPA Export Aggregation'!$D:$D,$A$1)*IF($A16="CH4",About!$D$58,IF($A16="N2O",About!$D$59,1))</f>
        <v>5.8183419817200002E-2</v>
      </c>
      <c r="Z16">
        <f>SUMIFS('EPA Export Aggregation'!AC:AC,'EPA Export Aggregation'!$A:$A,$B16,'EPA Export Aggregation'!$D:$D,$A$1)*IF($A16="CH4",About!$D$58,IF($A16="N2O",About!$D$59,1))</f>
        <v>6.0529787183900001E-2</v>
      </c>
      <c r="AA16">
        <f>SUMIFS('EPA Export Aggregation'!AD:AD,'EPA Export Aggregation'!$A:$A,$B16,'EPA Export Aggregation'!$D:$D,$A$1)*IF($A16="CH4",About!$D$58,IF($A16="N2O",About!$D$59,1))</f>
        <v>6.4452217054300001E-2</v>
      </c>
      <c r="AB16">
        <f>SUMIFS('EPA Export Aggregation'!AE:AE,'EPA Export Aggregation'!$A:$A,$B16,'EPA Export Aggregation'!$D:$D,$A$1)*IF($A16="CH4",About!$D$58,IF($A16="N2O",About!$D$59,1))</f>
        <v>7.1027651795399993E-2</v>
      </c>
      <c r="AC16">
        <f>SUMIFS('EPA Export Aggregation'!AF:AF,'EPA Export Aggregation'!$A:$A,$B16,'EPA Export Aggregation'!$D:$D,$A$1)*IF($A16="CH4",About!$D$58,IF($A16="N2O",About!$D$59,1))</f>
        <v>6.6455522598900002E-2</v>
      </c>
      <c r="AD16">
        <f>SUMIFS('EPA Export Aggregation'!AG:AG,'EPA Export Aggregation'!$A:$A,$B16,'EPA Export Aggregation'!$D:$D,$A$1)*IF($A16="CH4",About!$D$58,IF($A16="N2O",About!$D$59,1))</f>
        <v>6.5096706616899994E-2</v>
      </c>
      <c r="AE16">
        <f>SUMIFS('EPA Export Aggregation'!AH:AH,'EPA Export Aggregation'!$A:$A,$B16,'EPA Export Aggregation'!$D:$D,$A$1)*IF($A16="CH4",About!$D$58,IF($A16="N2O",About!$D$59,1))</f>
        <v>5.83042046291E-2</v>
      </c>
      <c r="AF16">
        <f>SUMIFS('EPA Export Aggregation'!AI:AI,'EPA Export Aggregation'!$A:$A,$B16,'EPA Export Aggregation'!$D:$D,$A$1)*IF($A16="CH4",About!$D$58,IF($A16="N2O",About!$D$59,1))</f>
        <v>6.8351696469399995E-2</v>
      </c>
      <c r="AG16">
        <f>SUMIFS('EPA Export Aggregation'!AJ:AJ,'EPA Export Aggregation'!$A:$A,$B16,'EPA Export Aggregation'!$D:$D,$A$1)*IF($A16="CH4",About!$D$58,IF($A16="N2O",About!$D$59,1))</f>
        <v>6.8972164507900002E-2</v>
      </c>
      <c r="AH16">
        <f>SUMIFS('EPA Export Aggregation'!AK:AK,'EPA Export Aggregation'!$A:$A,$B16,'EPA Export Aggregation'!$D:$D,$A$1)*IF($A16="CH4",About!$D$58,IF($A16="N2O",About!$D$59,1))</f>
        <v>6.8768792092500003E-2</v>
      </c>
    </row>
    <row r="17" spans="1:34" x14ac:dyDescent="0.4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0.22909568244590001</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3.28557716374E-2</v>
      </c>
      <c r="Q17">
        <f>SUMIFS('EPA Export Aggregation'!T:T,'EPA Export Aggregation'!$A:$A,$B17,'EPA Export Aggregation'!$D:$D,$A$1)*IF($A17="CH4",About!$D$58,IF($A17="N2O",About!$D$59,1))</f>
        <v>7.4294189957900006E-2</v>
      </c>
      <c r="R17">
        <f>SUMIFS('EPA Export Aggregation'!U:U,'EPA Export Aggregation'!$A:$A,$B17,'EPA Export Aggregation'!$D:$D,$A$1)*IF($A17="CH4",About!$D$58,IF($A17="N2O",About!$D$59,1))</f>
        <v>8.9808564629500001E-2</v>
      </c>
      <c r="S17">
        <f>SUMIFS('EPA Export Aggregation'!V:V,'EPA Export Aggregation'!$A:$A,$B17,'EPA Export Aggregation'!$D:$D,$A$1)*IF($A17="CH4",About!$D$58,IF($A17="N2O",About!$D$59,1))</f>
        <v>9.96533208133E-2</v>
      </c>
      <c r="T17">
        <f>SUMIFS('EPA Export Aggregation'!W:W,'EPA Export Aggregation'!$A:$A,$B17,'EPA Export Aggregation'!$D:$D,$A$1)*IF($A17="CH4",About!$D$58,IF($A17="N2O",About!$D$59,1))</f>
        <v>9.8268022421300005E-2</v>
      </c>
      <c r="U17">
        <f>SUMIFS('EPA Export Aggregation'!X:X,'EPA Export Aggregation'!$A:$A,$B17,'EPA Export Aggregation'!$D:$D,$A$1)*IF($A17="CH4",About!$D$58,IF($A17="N2O",About!$D$59,1))</f>
        <v>9.5053746080500004E-2</v>
      </c>
      <c r="V17">
        <f>SUMIFS('EPA Export Aggregation'!Y:Y,'EPA Export Aggregation'!$A:$A,$B17,'EPA Export Aggregation'!$D:$D,$A$1)*IF($A17="CH4",About!$D$58,IF($A17="N2O",About!$D$59,1))</f>
        <v>2.1734252936600001E-2</v>
      </c>
      <c r="W17">
        <f>SUMIFS('EPA Export Aggregation'!Z:Z,'EPA Export Aggregation'!$A:$A,$B17,'EPA Export Aggregation'!$D:$D,$A$1)*IF($A17="CH4",About!$D$58,IF($A17="N2O",About!$D$59,1))</f>
        <v>2.0241889460900001E-2</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8.5365411649499998E-2</v>
      </c>
      <c r="E18" s="415">
        <f>SUMIFS('EPA Export Aggregation'!H:H,'EPA Export Aggregation'!$A:$A,$B18,'EPA Export Aggregation'!$D:$D,$A$1)*IF($A18="CH4",About!$D$58,IF($A18="N2O",About!$D$59,1))</f>
        <v>9.3020105820099994E-2</v>
      </c>
      <c r="F18" s="415">
        <f>SUMIFS('EPA Export Aggregation'!I:I,'EPA Export Aggregation'!$A:$A,$B18,'EPA Export Aggregation'!$D:$D,$A$1)*IF($A18="CH4",About!$D$58,IF($A18="N2O",About!$D$59,1))</f>
        <v>0.1150472064266</v>
      </c>
      <c r="G18" s="415">
        <f>SUMIFS('EPA Export Aggregation'!J:J,'EPA Export Aggregation'!$A:$A,$B18,'EPA Export Aggregation'!$D:$D,$A$1)*IF($A18="CH4",About!$D$58,IF($A18="N2O",About!$D$59,1))</f>
        <v>0.12397328278729999</v>
      </c>
      <c r="H18" s="415">
        <f>SUMIFS('EPA Export Aggregation'!K:K,'EPA Export Aggregation'!$A:$A,$B18,'EPA Export Aggregation'!$D:$D,$A$1)*IF($A18="CH4",About!$D$58,IF($A18="N2O",About!$D$59,1))</f>
        <v>0.12397328278729999</v>
      </c>
      <c r="I18" s="415">
        <f>SUMIFS('EPA Export Aggregation'!L:L,'EPA Export Aggregation'!$A:$A,$B18,'EPA Export Aggregation'!$D:$D,$A$1)*IF($A18="CH4",About!$D$58,IF($A18="N2O",About!$D$59,1))</f>
        <v>0.1195275209869</v>
      </c>
      <c r="J18" s="415">
        <f>SUMIFS('EPA Export Aggregation'!M:M,'EPA Export Aggregation'!$A:$A,$B18,'EPA Export Aggregation'!$D:$D,$A$1)*IF($A18="CH4",About!$D$58,IF($A18="N2O",About!$D$59,1))</f>
        <v>0.1324533767146</v>
      </c>
      <c r="K18" s="415">
        <f>SUMIFS('EPA Export Aggregation'!N:N,'EPA Export Aggregation'!$A:$A,$B18,'EPA Export Aggregation'!$D:$D,$A$1)*IF($A18="CH4",About!$D$58,IF($A18="N2O",About!$D$59,1))</f>
        <v>0.1347367697595</v>
      </c>
      <c r="L18" s="415">
        <f>SUMIFS('EPA Export Aggregation'!O:O,'EPA Export Aggregation'!$A:$A,$B18,'EPA Export Aggregation'!$D:$D,$A$1)*IF($A18="CH4",About!$D$58,IF($A18="N2O",About!$D$59,1))</f>
        <v>0.14246657071730001</v>
      </c>
      <c r="M18" s="415">
        <f>SUMIFS('EPA Export Aggregation'!P:P,'EPA Export Aggregation'!$A:$A,$B18,'EPA Export Aggregation'!$D:$D,$A$1)*IF($A18="CH4",About!$D$58,IF($A18="N2O",About!$D$59,1))</f>
        <v>0.14273285078039999</v>
      </c>
      <c r="N18" s="415">
        <f>SUMIFS('EPA Export Aggregation'!Q:Q,'EPA Export Aggregation'!$A:$A,$B18,'EPA Export Aggregation'!$D:$D,$A$1)*IF($A18="CH4",About!$D$58,IF($A18="N2O",About!$D$59,1))</f>
        <v>0.15700710696449999</v>
      </c>
      <c r="O18" s="415">
        <f>SUMIFS('EPA Export Aggregation'!R:R,'EPA Export Aggregation'!$A:$A,$B18,'EPA Export Aggregation'!$D:$D,$A$1)*IF($A18="CH4",About!$D$58,IF($A18="N2O",About!$D$59,1))</f>
        <v>0.16879252784480001</v>
      </c>
      <c r="P18" s="415">
        <f>SUMIFS('EPA Export Aggregation'!S:S,'EPA Export Aggregation'!$A:$A,$B18,'EPA Export Aggregation'!$D:$D,$A$1)*IF($A18="CH4",About!$D$58,IF($A18="N2O",About!$D$59,1))</f>
        <v>0.1533564786113</v>
      </c>
      <c r="Q18" s="415">
        <f>SUMIFS('EPA Export Aggregation'!T:T,'EPA Export Aggregation'!$A:$A,$B18,'EPA Export Aggregation'!$D:$D,$A$1)*IF($A18="CH4",About!$D$58,IF($A18="N2O",About!$D$59,1))</f>
        <v>0.18296643445220001</v>
      </c>
      <c r="R18" s="415">
        <f>SUMIFS('EPA Export Aggregation'!U:U,'EPA Export Aggregation'!$A:$A,$B18,'EPA Export Aggregation'!$D:$D,$A$1)*IF($A18="CH4",About!$D$58,IF($A18="N2O",About!$D$59,1))</f>
        <v>0.1725847811448</v>
      </c>
      <c r="S18" s="415">
        <f>SUMIFS('EPA Export Aggregation'!V:V,'EPA Export Aggregation'!$A:$A,$B18,'EPA Export Aggregation'!$D:$D,$A$1)*IF($A18="CH4",About!$D$58,IF($A18="N2O",About!$D$59,1))</f>
        <v>0.1649395692308</v>
      </c>
      <c r="T18" s="415">
        <f>SUMIFS('EPA Export Aggregation'!W:W,'EPA Export Aggregation'!$A:$A,$B18,'EPA Export Aggregation'!$D:$D,$A$1)*IF($A18="CH4",About!$D$58,IF($A18="N2O",About!$D$59,1))</f>
        <v>0.17336713846150001</v>
      </c>
      <c r="U18" s="415">
        <f>SUMIFS('EPA Export Aggregation'!X:X,'EPA Export Aggregation'!$A:$A,$B18,'EPA Export Aggregation'!$D:$D,$A$1)*IF($A18="CH4",About!$D$58,IF($A18="N2O",About!$D$59,1))</f>
        <v>0.16253169230770001</v>
      </c>
      <c r="V18" s="415">
        <f>SUMIFS('EPA Export Aggregation'!Y:Y,'EPA Export Aggregation'!$A:$A,$B18,'EPA Export Aggregation'!$D:$D,$A$1)*IF($A18="CH4",About!$D$58,IF($A18="N2O",About!$D$59,1))</f>
        <v>0.1642574744027</v>
      </c>
      <c r="W18" s="415">
        <f>SUMIFS('EPA Export Aggregation'!Z:Z,'EPA Export Aggregation'!$A:$A,$B18,'EPA Export Aggregation'!$D:$D,$A$1)*IF($A18="CH4",About!$D$58,IF($A18="N2O",About!$D$59,1))</f>
        <v>0.21780289585830001</v>
      </c>
      <c r="X18" s="415">
        <f>SUMIFS('EPA Export Aggregation'!AA:AA,'EPA Export Aggregation'!$A:$A,$B18,'EPA Export Aggregation'!$D:$D,$A$1)*IF($A18="CH4",About!$D$58,IF($A18="N2O",About!$D$59,1))</f>
        <v>0.2109617776638</v>
      </c>
      <c r="Y18" s="415">
        <f>SUMIFS('EPA Export Aggregation'!AB:AB,'EPA Export Aggregation'!$A:$A,$B18,'EPA Export Aggregation'!$D:$D,$A$1)*IF($A18="CH4",About!$D$58,IF($A18="N2O",About!$D$59,1))</f>
        <v>0.22024893076800001</v>
      </c>
      <c r="Z18" s="415">
        <f>SUMIFS('EPA Export Aggregation'!AC:AC,'EPA Export Aggregation'!$A:$A,$B18,'EPA Export Aggregation'!$D:$D,$A$1)*IF($A18="CH4",About!$D$58,IF($A18="N2O",About!$D$59,1))</f>
        <v>0.21579658617780001</v>
      </c>
      <c r="AA18" s="415">
        <f>SUMIFS('EPA Export Aggregation'!AD:AD,'EPA Export Aggregation'!$A:$A,$B18,'EPA Export Aggregation'!$D:$D,$A$1)*IF($A18="CH4",About!$D$58,IF($A18="N2O",About!$D$59,1))</f>
        <v>0.19355421734639999</v>
      </c>
      <c r="AB18" s="415">
        <f>SUMIFS('EPA Export Aggregation'!AE:AE,'EPA Export Aggregation'!$A:$A,$B18,'EPA Export Aggregation'!$D:$D,$A$1)*IF($A18="CH4",About!$D$58,IF($A18="N2O",About!$D$59,1))</f>
        <v>0.1958589835258</v>
      </c>
      <c r="AC18" s="415">
        <f>SUMIFS('EPA Export Aggregation'!AF:AF,'EPA Export Aggregation'!$A:$A,$B18,'EPA Export Aggregation'!$D:$D,$A$1)*IF($A18="CH4",About!$D$58,IF($A18="N2O",About!$D$59,1))</f>
        <v>0.1923019487349</v>
      </c>
      <c r="AD18" s="415">
        <f>SUMIFS('EPA Export Aggregation'!AG:AG,'EPA Export Aggregation'!$A:$A,$B18,'EPA Export Aggregation'!$D:$D,$A$1)*IF($A18="CH4",About!$D$58,IF($A18="N2O",About!$D$59,1))</f>
        <v>0.20229330242349999</v>
      </c>
      <c r="AE18" s="415">
        <f>SUMIFS('EPA Export Aggregation'!AH:AH,'EPA Export Aggregation'!$A:$A,$B18,'EPA Export Aggregation'!$D:$D,$A$1)*IF($A18="CH4",About!$D$58,IF($A18="N2O",About!$D$59,1))</f>
        <v>0.20920314863389999</v>
      </c>
      <c r="AF18" s="415">
        <f>SUMIFS('EPA Export Aggregation'!AI:AI,'EPA Export Aggregation'!$A:$A,$B18,'EPA Export Aggregation'!$D:$D,$A$1)*IF($A18="CH4",About!$D$58,IF($A18="N2O",About!$D$59,1))</f>
        <v>0.22786333958009999</v>
      </c>
      <c r="AG18" s="415">
        <f>SUMIFS('EPA Export Aggregation'!AJ:AJ,'EPA Export Aggregation'!$A:$A,$B18,'EPA Export Aggregation'!$D:$D,$A$1)*IF($A18="CH4",About!$D$58,IF($A18="N2O",About!$D$59,1))</f>
        <v>0.16516478399260001</v>
      </c>
      <c r="AH18" s="415">
        <f>SUMIFS('EPA Export Aggregation'!AK:AK,'EPA Export Aggregation'!$A:$A,$B18,'EPA Export Aggregation'!$D:$D,$A$1)*IF($A18="CH4",About!$D$58,IF($A18="N2O",About!$D$59,1))</f>
        <v>0.19457910776189999</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0.252992220283</v>
      </c>
      <c r="D20">
        <f>SUMIFS('EPA Export Aggregation'!G:G,'EPA Export Aggregation'!$A:$A,$B20,'EPA Export Aggregation'!$D:$D,$A$1)*IF($A20="CH4",About!$D$58,IF($A20="N2O",About!$D$59,1))</f>
        <v>0.23004963414509999</v>
      </c>
      <c r="E20">
        <f>SUMIFS('EPA Export Aggregation'!H:H,'EPA Export Aggregation'!$A:$A,$B20,'EPA Export Aggregation'!$D:$D,$A$1)*IF($A20="CH4",About!$D$58,IF($A20="N2O",About!$D$59,1))</f>
        <v>0.23476056778730001</v>
      </c>
      <c r="F20">
        <f>SUMIFS('EPA Export Aggregation'!I:I,'EPA Export Aggregation'!$A:$A,$B20,'EPA Export Aggregation'!$D:$D,$A$1)*IF($A20="CH4",About!$D$58,IF($A20="N2O",About!$D$59,1))</f>
        <v>0.22635758455589999</v>
      </c>
      <c r="G20">
        <f>SUMIFS('EPA Export Aggregation'!J:J,'EPA Export Aggregation'!$A:$A,$B20,'EPA Export Aggregation'!$D:$D,$A$1)*IF($A20="CH4",About!$D$58,IF($A20="N2O",About!$D$59,1))</f>
        <v>0.22805701523239999</v>
      </c>
      <c r="H20">
        <f>SUMIFS('EPA Export Aggregation'!K:K,'EPA Export Aggregation'!$A:$A,$B20,'EPA Export Aggregation'!$D:$D,$A$1)*IF($A20="CH4",About!$D$58,IF($A20="N2O",About!$D$59,1))</f>
        <v>0.23779464227819999</v>
      </c>
      <c r="I20">
        <f>SUMIFS('EPA Export Aggregation'!L:L,'EPA Export Aggregation'!$A:$A,$B20,'EPA Export Aggregation'!$D:$D,$A$1)*IF($A20="CH4",About!$D$58,IF($A20="N2O",About!$D$59,1))</f>
        <v>0.23480033612660001</v>
      </c>
      <c r="J20">
        <f>SUMIFS('EPA Export Aggregation'!M:M,'EPA Export Aggregation'!$A:$A,$B20,'EPA Export Aggregation'!$D:$D,$A$1)*IF($A20="CH4",About!$D$58,IF($A20="N2O",About!$D$59,1))</f>
        <v>0.2394252883245</v>
      </c>
      <c r="K20">
        <f>SUMIFS('EPA Export Aggregation'!N:N,'EPA Export Aggregation'!$A:$A,$B20,'EPA Export Aggregation'!$D:$D,$A$1)*IF($A20="CH4",About!$D$58,IF($A20="N2O",About!$D$59,1))</f>
        <v>0.30207436842899998</v>
      </c>
      <c r="L20">
        <f>SUMIFS('EPA Export Aggregation'!O:O,'EPA Export Aggregation'!$A:$A,$B20,'EPA Export Aggregation'!$D:$D,$A$1)*IF($A20="CH4",About!$D$58,IF($A20="N2O",About!$D$59,1))</f>
        <v>0.37288876810159999</v>
      </c>
      <c r="M20">
        <f>SUMIFS('EPA Export Aggregation'!P:P,'EPA Export Aggregation'!$A:$A,$B20,'EPA Export Aggregation'!$D:$D,$A$1)*IF($A20="CH4",About!$D$58,IF($A20="N2O",About!$D$59,1))</f>
        <v>0.53639635414380005</v>
      </c>
      <c r="N20">
        <f>SUMIFS('EPA Export Aggregation'!Q:Q,'EPA Export Aggregation'!$A:$A,$B20,'EPA Export Aggregation'!$D:$D,$A$1)*IF($A20="CH4",About!$D$58,IF($A20="N2O",About!$D$59,1))</f>
        <v>0.76603640016520003</v>
      </c>
      <c r="O20">
        <f>SUMIFS('EPA Export Aggregation'!R:R,'EPA Export Aggregation'!$A:$A,$B20,'EPA Export Aggregation'!$D:$D,$A$1)*IF($A20="CH4",About!$D$58,IF($A20="N2O",About!$D$59,1))</f>
        <v>1.0076375518616001</v>
      </c>
      <c r="P20">
        <f>SUMIFS('EPA Export Aggregation'!S:S,'EPA Export Aggregation'!$A:$A,$B20,'EPA Export Aggregation'!$D:$D,$A$1)*IF($A20="CH4",About!$D$58,IF($A20="N2O",About!$D$59,1))</f>
        <v>0.76732757716879996</v>
      </c>
      <c r="Q20">
        <f>SUMIFS('EPA Export Aggregation'!T:T,'EPA Export Aggregation'!$A:$A,$B20,'EPA Export Aggregation'!$D:$D,$A$1)*IF($A20="CH4",About!$D$58,IF($A20="N2O",About!$D$59,1))</f>
        <v>0.48372630847480003</v>
      </c>
      <c r="R20">
        <f>SUMIFS('EPA Export Aggregation'!U:U,'EPA Export Aggregation'!$A:$A,$B20,'EPA Export Aggregation'!$D:$D,$A$1)*IF($A20="CH4",About!$D$58,IF($A20="N2O",About!$D$59,1))</f>
        <v>0.27297912027740001</v>
      </c>
      <c r="S20">
        <f>SUMIFS('EPA Export Aggregation'!V:V,'EPA Export Aggregation'!$A:$A,$B20,'EPA Export Aggregation'!$D:$D,$A$1)*IF($A20="CH4",About!$D$58,IF($A20="N2O",About!$D$59,1))</f>
        <v>0.1340320486454</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3.73665476224E-2</v>
      </c>
      <c r="X20">
        <f>SUMIFS('EPA Export Aggregation'!AA:AA,'EPA Export Aggregation'!$A:$A,$B20,'EPA Export Aggregation'!$D:$D,$A$1)*IF($A20="CH4",About!$D$58,IF($A20="N2O",About!$D$59,1))</f>
        <v>3.5341636003399998E-2</v>
      </c>
      <c r="Y20">
        <f>SUMIFS('EPA Export Aggregation'!AB:AB,'EPA Export Aggregation'!$A:$A,$B20,'EPA Export Aggregation'!$D:$D,$A$1)*IF($A20="CH4",About!$D$58,IF($A20="N2O",About!$D$59,1))</f>
        <v>3.2970166616499999E-2</v>
      </c>
      <c r="Z20">
        <f>SUMIFS('EPA Export Aggregation'!AC:AC,'EPA Export Aggregation'!$A:$A,$B20,'EPA Export Aggregation'!$D:$D,$A$1)*IF($A20="CH4",About!$D$58,IF($A20="N2O",About!$D$59,1))</f>
        <v>3.8768294909099998E-2</v>
      </c>
      <c r="AA20">
        <f>SUMIFS('EPA Export Aggregation'!AD:AD,'EPA Export Aggregation'!$A:$A,$B20,'EPA Export Aggregation'!$D:$D,$A$1)*IF($A20="CH4",About!$D$58,IF($A20="N2O",About!$D$59,1))</f>
        <v>2.3811910726500001E-2</v>
      </c>
      <c r="AB20">
        <f>SUMIFS('EPA Export Aggregation'!AE:AE,'EPA Export Aggregation'!$A:$A,$B20,'EPA Export Aggregation'!$D:$D,$A$1)*IF($A20="CH4",About!$D$58,IF($A20="N2O",About!$D$59,1))</f>
        <v>3.28470615795E-2</v>
      </c>
      <c r="AC20">
        <f>SUMIFS('EPA Export Aggregation'!AF:AF,'EPA Export Aggregation'!$A:$A,$B20,'EPA Export Aggregation'!$D:$D,$A$1)*IF($A20="CH4",About!$D$58,IF($A20="N2O",About!$D$59,1))</f>
        <v>2.6463500283599999E-2</v>
      </c>
      <c r="AD20">
        <f>SUMIFS('EPA Export Aggregation'!AG:AG,'EPA Export Aggregation'!$A:$A,$B20,'EPA Export Aggregation'!$D:$D,$A$1)*IF($A20="CH4",About!$D$58,IF($A20="N2O",About!$D$59,1))</f>
        <v>2.9879753911799999E-2</v>
      </c>
      <c r="AE20">
        <f>SUMIFS('EPA Export Aggregation'!AH:AH,'EPA Export Aggregation'!$A:$A,$B20,'EPA Export Aggregation'!$D:$D,$A$1)*IF($A20="CH4",About!$D$58,IF($A20="N2O",About!$D$59,1))</f>
        <v>3.3835159365399999E-2</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5.7901584386803</v>
      </c>
      <c r="D22">
        <f>SUMIFS('EPA Export Aggregation'!G:G,'EPA Export Aggregation'!$A:$A,$B22,'EPA Export Aggregation'!$D:$D,$A$1)*IF($A22="CH4",About!$D$58,IF($A22="N2O",About!$D$59,1))</f>
        <v>5.9237092893075003</v>
      </c>
      <c r="E22">
        <f>SUMIFS('EPA Export Aggregation'!H:H,'EPA Export Aggregation'!$A:$A,$B22,'EPA Export Aggregation'!$D:$D,$A$1)*IF($A22="CH4",About!$D$58,IF($A22="N2O",About!$D$59,1))</f>
        <v>6.1021402623865004</v>
      </c>
      <c r="F22">
        <f>SUMIFS('EPA Export Aggregation'!I:I,'EPA Export Aggregation'!$A:$A,$B22,'EPA Export Aggregation'!$D:$D,$A$1)*IF($A22="CH4",About!$D$58,IF($A22="N2O",About!$D$59,1))</f>
        <v>5.7469610110391001</v>
      </c>
      <c r="G22">
        <f>SUMIFS('EPA Export Aggregation'!J:J,'EPA Export Aggregation'!$A:$A,$B22,'EPA Export Aggregation'!$D:$D,$A$1)*IF($A22="CH4",About!$D$58,IF($A22="N2O",About!$D$59,1))</f>
        <v>6.2306249736646997</v>
      </c>
      <c r="H22">
        <f>SUMIFS('EPA Export Aggregation'!K:K,'EPA Export Aggregation'!$A:$A,$B22,'EPA Export Aggregation'!$D:$D,$A$1)*IF($A22="CH4",About!$D$58,IF($A22="N2O",About!$D$59,1))</f>
        <v>5.7834526001482001</v>
      </c>
      <c r="I22">
        <f>SUMIFS('EPA Export Aggregation'!L:L,'EPA Export Aggregation'!$A:$A,$B22,'EPA Export Aggregation'!$D:$D,$A$1)*IF($A22="CH4",About!$D$58,IF($A22="N2O",About!$D$59,1))</f>
        <v>5.8400158033445999</v>
      </c>
      <c r="J22">
        <f>SUMIFS('EPA Export Aggregation'!M:M,'EPA Export Aggregation'!$A:$A,$B22,'EPA Export Aggregation'!$D:$D,$A$1)*IF($A22="CH4",About!$D$58,IF($A22="N2O",About!$D$59,1))</f>
        <v>5.6804251422689997</v>
      </c>
      <c r="K22">
        <f>SUMIFS('EPA Export Aggregation'!N:N,'EPA Export Aggregation'!$A:$A,$B22,'EPA Export Aggregation'!$D:$D,$A$1)*IF($A22="CH4",About!$D$58,IF($A22="N2O",About!$D$59,1))</f>
        <v>5.6745860380332998</v>
      </c>
      <c r="L22">
        <f>SUMIFS('EPA Export Aggregation'!O:O,'EPA Export Aggregation'!$A:$A,$B22,'EPA Export Aggregation'!$D:$D,$A$1)*IF($A22="CH4",About!$D$58,IF($A22="N2O",About!$D$59,1))</f>
        <v>5.0734725392752997</v>
      </c>
      <c r="M22">
        <f>SUMIFS('EPA Export Aggregation'!P:P,'EPA Export Aggregation'!$A:$A,$B22,'EPA Export Aggregation'!$D:$D,$A$1)*IF($A22="CH4",About!$D$58,IF($A22="N2O",About!$D$59,1))</f>
        <v>4.5119436059079003</v>
      </c>
      <c r="N22">
        <f>SUMIFS('EPA Export Aggregation'!Q:Q,'EPA Export Aggregation'!$A:$A,$B22,'EPA Export Aggregation'!$D:$D,$A$1)*IF($A22="CH4",About!$D$58,IF($A22="N2O",About!$D$59,1))</f>
        <v>3.4790530918722</v>
      </c>
      <c r="O22">
        <f>SUMIFS('EPA Export Aggregation'!R:R,'EPA Export Aggregation'!$A:$A,$B22,'EPA Export Aggregation'!$D:$D,$A$1)*IF($A22="CH4",About!$D$58,IF($A22="N2O",About!$D$59,1))</f>
        <v>3.8189664115906998</v>
      </c>
      <c r="P22">
        <f>SUMIFS('EPA Export Aggregation'!S:S,'EPA Export Aggregation'!$A:$A,$B22,'EPA Export Aggregation'!$D:$D,$A$1)*IF($A22="CH4",About!$D$58,IF($A22="N2O",About!$D$59,1))</f>
        <v>3.2091715036053001</v>
      </c>
      <c r="Q22">
        <f>SUMIFS('EPA Export Aggregation'!T:T,'EPA Export Aggregation'!$A:$A,$B22,'EPA Export Aggregation'!$D:$D,$A$1)*IF($A22="CH4",About!$D$58,IF($A22="N2O",About!$D$59,1))</f>
        <v>3.5880255662585001</v>
      </c>
      <c r="R22">
        <f>SUMIFS('EPA Export Aggregation'!U:U,'EPA Export Aggregation'!$A:$A,$B22,'EPA Export Aggregation'!$D:$D,$A$1)*IF($A22="CH4",About!$D$58,IF($A22="N2O",About!$D$59,1))</f>
        <v>2.9287149526162999</v>
      </c>
      <c r="S22">
        <f>SUMIFS('EPA Export Aggregation'!V:V,'EPA Export Aggregation'!$A:$A,$B22,'EPA Export Aggregation'!$D:$D,$A$1)*IF($A22="CH4",About!$D$58,IF($A22="N2O",About!$D$59,1))</f>
        <v>3.0239761512542001</v>
      </c>
      <c r="T22">
        <f>SUMIFS('EPA Export Aggregation'!W:W,'EPA Export Aggregation'!$A:$A,$B22,'EPA Export Aggregation'!$D:$D,$A$1)*IF($A22="CH4",About!$D$58,IF($A22="N2O",About!$D$59,1))</f>
        <v>2.4839560499370998</v>
      </c>
      <c r="U22">
        <f>SUMIFS('EPA Export Aggregation'!X:X,'EPA Export Aggregation'!$A:$A,$B22,'EPA Export Aggregation'!$D:$D,$A$1)*IF($A22="CH4",About!$D$58,IF($A22="N2O",About!$D$59,1))</f>
        <v>2.3445473105116998</v>
      </c>
      <c r="V22">
        <f>SUMIFS('EPA Export Aggregation'!Y:Y,'EPA Export Aggregation'!$A:$A,$B22,'EPA Export Aggregation'!$D:$D,$A$1)*IF($A22="CH4",About!$D$58,IF($A22="N2O",About!$D$59,1))</f>
        <v>2.6048271483180998</v>
      </c>
      <c r="W22">
        <f>SUMIFS('EPA Export Aggregation'!Z:Z,'EPA Export Aggregation'!$A:$A,$B22,'EPA Export Aggregation'!$D:$D,$A$1)*IF($A22="CH4",About!$D$58,IF($A22="N2O",About!$D$59,1))</f>
        <v>2.7127097917045999</v>
      </c>
      <c r="X22">
        <f>SUMIFS('EPA Export Aggregation'!AA:AA,'EPA Export Aggregation'!$A:$A,$B22,'EPA Export Aggregation'!$D:$D,$A$1)*IF($A22="CH4",About!$D$58,IF($A22="N2O",About!$D$59,1))</f>
        <v>2.1632775130870998</v>
      </c>
      <c r="Y22">
        <f>SUMIFS('EPA Export Aggregation'!AB:AB,'EPA Export Aggregation'!$A:$A,$B22,'EPA Export Aggregation'!$D:$D,$A$1)*IF($A22="CH4",About!$D$58,IF($A22="N2O",About!$D$59,1))</f>
        <v>2.8221270525893001</v>
      </c>
      <c r="Z22">
        <f>SUMIFS('EPA Export Aggregation'!AC:AC,'EPA Export Aggregation'!$A:$A,$B22,'EPA Export Aggregation'!$D:$D,$A$1)*IF($A22="CH4",About!$D$58,IF($A22="N2O",About!$D$59,1))</f>
        <v>2.9772606805796</v>
      </c>
      <c r="AA22">
        <f>SUMIFS('EPA Export Aggregation'!AD:AD,'EPA Export Aggregation'!$A:$A,$B22,'EPA Export Aggregation'!$D:$D,$A$1)*IF($A22="CH4",About!$D$58,IF($A22="N2O",About!$D$59,1))</f>
        <v>3.2001860085208</v>
      </c>
      <c r="AB22">
        <f>SUMIFS('EPA Export Aggregation'!AE:AE,'EPA Export Aggregation'!$A:$A,$B22,'EPA Export Aggregation'!$D:$D,$A$1)*IF($A22="CH4",About!$D$58,IF($A22="N2O",About!$D$59,1))</f>
        <v>3.1996722311763999</v>
      </c>
      <c r="AC22">
        <f>SUMIFS('EPA Export Aggregation'!AF:AF,'EPA Export Aggregation'!$A:$A,$B22,'EPA Export Aggregation'!$D:$D,$A$1)*IF($A22="CH4",About!$D$58,IF($A22="N2O",About!$D$59,1))</f>
        <v>3.4426456885430001</v>
      </c>
      <c r="AD22">
        <f>SUMIFS('EPA Export Aggregation'!AG:AG,'EPA Export Aggregation'!$A:$A,$B22,'EPA Export Aggregation'!$D:$D,$A$1)*IF($A22="CH4",About!$D$58,IF($A22="N2O",About!$D$59,1))</f>
        <v>4.2576419705667004</v>
      </c>
      <c r="AE22">
        <f>SUMIFS('EPA Export Aggregation'!AH:AH,'EPA Export Aggregation'!$A:$A,$B22,'EPA Export Aggregation'!$D:$D,$A$1)*IF($A22="CH4",About!$D$58,IF($A22="N2O",About!$D$59,1))</f>
        <v>3.8888188859375998</v>
      </c>
      <c r="AF22">
        <f>SUMIFS('EPA Export Aggregation'!AI:AI,'EPA Export Aggregation'!$A:$A,$B22,'EPA Export Aggregation'!$D:$D,$A$1)*IF($A22="CH4",About!$D$58,IF($A22="N2O",About!$D$59,1))</f>
        <v>3.9659613300768002</v>
      </c>
      <c r="AG22">
        <f>SUMIFS('EPA Export Aggregation'!AJ:AJ,'EPA Export Aggregation'!$A:$A,$B22,'EPA Export Aggregation'!$D:$D,$A$1)*IF($A22="CH4",About!$D$58,IF($A22="N2O",About!$D$59,1))</f>
        <v>3.9578227580047001</v>
      </c>
      <c r="AH22">
        <f>SUMIFS('EPA Export Aggregation'!AK:AK,'EPA Export Aggregation'!$A:$A,$B22,'EPA Export Aggregation'!$D:$D,$A$1)*IF($A22="CH4",About!$D$58,IF($A22="N2O",About!$D$59,1))</f>
        <v>3.7476246436252998</v>
      </c>
    </row>
    <row r="23" spans="1:34" x14ac:dyDescent="0.45">
      <c r="A23" s="413" t="s">
        <v>2215</v>
      </c>
      <c r="B23" s="414" t="s">
        <v>4241</v>
      </c>
      <c r="C23">
        <f>SUMIFS('EPA Export Aggregation'!F:F,'EPA Export Aggregation'!$A:$A,$B23,'EPA Export Aggregation'!$D:$D,$A$1)*IF($A23="CH4",About!$D$58,IF($A23="N2O",About!$D$59,1))</f>
        <v>6.3021563945100001E-2</v>
      </c>
      <c r="D23">
        <f>SUMIFS('EPA Export Aggregation'!G:G,'EPA Export Aggregation'!$A:$A,$B23,'EPA Export Aggregation'!$D:$D,$A$1)*IF($A23="CH4",About!$D$58,IF($A23="N2O",About!$D$59,1))</f>
        <v>5.7970956240800002E-2</v>
      </c>
      <c r="E23">
        <f>SUMIFS('EPA Export Aggregation'!H:H,'EPA Export Aggregation'!$A:$A,$B23,'EPA Export Aggregation'!$D:$D,$A$1)*IF($A23="CH4",About!$D$58,IF($A23="N2O",About!$D$59,1))</f>
        <v>6.3673845960599995E-2</v>
      </c>
      <c r="F23">
        <f>SUMIFS('EPA Export Aggregation'!I:I,'EPA Export Aggregation'!$A:$A,$B23,'EPA Export Aggregation'!$D:$D,$A$1)*IF($A23="CH4",About!$D$58,IF($A23="N2O",About!$D$59,1))</f>
        <v>7.4731079956300003E-2</v>
      </c>
      <c r="G23">
        <f>SUMIFS('EPA Export Aggregation'!J:J,'EPA Export Aggregation'!$A:$A,$B23,'EPA Export Aggregation'!$D:$D,$A$1)*IF($A23="CH4",About!$D$58,IF($A23="N2O",About!$D$59,1))</f>
        <v>6.9468096502199997E-2</v>
      </c>
      <c r="H23">
        <f>SUMIFS('EPA Export Aggregation'!K:K,'EPA Export Aggregation'!$A:$A,$B23,'EPA Export Aggregation'!$D:$D,$A$1)*IF($A23="CH4",About!$D$58,IF($A23="N2O",About!$D$59,1))</f>
        <v>6.8923311557699998E-2</v>
      </c>
      <c r="I23">
        <f>SUMIFS('EPA Export Aggregation'!L:L,'EPA Export Aggregation'!$A:$A,$B23,'EPA Export Aggregation'!$D:$D,$A$1)*IF($A23="CH4",About!$D$58,IF($A23="N2O",About!$D$59,1))</f>
        <v>6.2082748843200003E-2</v>
      </c>
      <c r="J23">
        <f>SUMIFS('EPA Export Aggregation'!M:M,'EPA Export Aggregation'!$A:$A,$B23,'EPA Export Aggregation'!$D:$D,$A$1)*IF($A23="CH4",About!$D$58,IF($A23="N2O",About!$D$59,1))</f>
        <v>6.2803057088800004E-2</v>
      </c>
      <c r="K23">
        <f>SUMIFS('EPA Export Aggregation'!N:N,'EPA Export Aggregation'!$A:$A,$B23,'EPA Export Aggregation'!$D:$D,$A$1)*IF($A23="CH4",About!$D$58,IF($A23="N2O",About!$D$59,1))</f>
        <v>7.6821480245900006E-2</v>
      </c>
      <c r="L23">
        <f>SUMIFS('EPA Export Aggregation'!O:O,'EPA Export Aggregation'!$A:$A,$B23,'EPA Export Aggregation'!$D:$D,$A$1)*IF($A23="CH4",About!$D$58,IF($A23="N2O",About!$D$59,1))</f>
        <v>7.3243792925499998E-2</v>
      </c>
      <c r="M23">
        <f>SUMIFS('EPA Export Aggregation'!P:P,'EPA Export Aggregation'!$A:$A,$B23,'EPA Export Aggregation'!$D:$D,$A$1)*IF($A23="CH4",About!$D$58,IF($A23="N2O",About!$D$59,1))</f>
        <v>6.6065854951799993E-2</v>
      </c>
      <c r="N23">
        <f>SUMIFS('EPA Export Aggregation'!Q:Q,'EPA Export Aggregation'!$A:$A,$B23,'EPA Export Aggregation'!$D:$D,$A$1)*IF($A23="CH4",About!$D$58,IF($A23="N2O",About!$D$59,1))</f>
        <v>6.3051497743099996E-2</v>
      </c>
      <c r="O23">
        <f>SUMIFS('EPA Export Aggregation'!R:R,'EPA Export Aggregation'!$A:$A,$B23,'EPA Export Aggregation'!$D:$D,$A$1)*IF($A23="CH4",About!$D$58,IF($A23="N2O",About!$D$59,1))</f>
        <v>5.7016643064799997E-2</v>
      </c>
      <c r="P23">
        <f>SUMIFS('EPA Export Aggregation'!S:S,'EPA Export Aggregation'!$A:$A,$B23,'EPA Export Aggregation'!$D:$D,$A$1)*IF($A23="CH4",About!$D$58,IF($A23="N2O",About!$D$59,1))</f>
        <v>5.4648238981599997E-2</v>
      </c>
      <c r="Q23">
        <f>SUMIFS('EPA Export Aggregation'!T:T,'EPA Export Aggregation'!$A:$A,$B23,'EPA Export Aggregation'!$D:$D,$A$1)*IF($A23="CH4",About!$D$58,IF($A23="N2O",About!$D$59,1))</f>
        <v>5.6293446561099997E-2</v>
      </c>
      <c r="R23">
        <f>SUMIFS('EPA Export Aggregation'!U:U,'EPA Export Aggregation'!$A:$A,$B23,'EPA Export Aggregation'!$D:$D,$A$1)*IF($A23="CH4",About!$D$58,IF($A23="N2O",About!$D$59,1))</f>
        <v>5.57772493998E-2</v>
      </c>
      <c r="S23">
        <f>SUMIFS('EPA Export Aggregation'!V:V,'EPA Export Aggregation'!$A:$A,$B23,'EPA Export Aggregation'!$D:$D,$A$1)*IF($A23="CH4",About!$D$58,IF($A23="N2O",About!$D$59,1))</f>
        <v>5.0042119961599997E-2</v>
      </c>
      <c r="T23">
        <f>SUMIFS('EPA Export Aggregation'!W:W,'EPA Export Aggregation'!$A:$A,$B23,'EPA Export Aggregation'!$D:$D,$A$1)*IF($A23="CH4",About!$D$58,IF($A23="N2O",About!$D$59,1))</f>
        <v>7.0827967324600005E-2</v>
      </c>
      <c r="U23">
        <f>SUMIFS('EPA Export Aggregation'!X:X,'EPA Export Aggregation'!$A:$A,$B23,'EPA Export Aggregation'!$D:$D,$A$1)*IF($A23="CH4",About!$D$58,IF($A23="N2O",About!$D$59,1))</f>
        <v>5.8492442579900002E-2</v>
      </c>
      <c r="V23">
        <f>SUMIFS('EPA Export Aggregation'!Y:Y,'EPA Export Aggregation'!$A:$A,$B23,'EPA Export Aggregation'!$D:$D,$A$1)*IF($A23="CH4",About!$D$58,IF($A23="N2O",About!$D$59,1))</f>
        <v>4.9511768579500001E-2</v>
      </c>
      <c r="W23">
        <f>SUMIFS('EPA Export Aggregation'!Z:Z,'EPA Export Aggregation'!$A:$A,$B23,'EPA Export Aggregation'!$D:$D,$A$1)*IF($A23="CH4",About!$D$58,IF($A23="N2O",About!$D$59,1))</f>
        <v>6.8583726704499998E-2</v>
      </c>
      <c r="X23">
        <f>SUMIFS('EPA Export Aggregation'!AA:AA,'EPA Export Aggregation'!$A:$A,$B23,'EPA Export Aggregation'!$D:$D,$A$1)*IF($A23="CH4",About!$D$58,IF($A23="N2O",About!$D$59,1))</f>
        <v>7.3841513998699995E-2</v>
      </c>
      <c r="Y23">
        <f>SUMIFS('EPA Export Aggregation'!AB:AB,'EPA Export Aggregation'!$A:$A,$B23,'EPA Export Aggregation'!$D:$D,$A$1)*IF($A23="CH4",About!$D$58,IF($A23="N2O",About!$D$59,1))</f>
        <v>6.9773544333300005E-2</v>
      </c>
      <c r="Z23">
        <f>SUMIFS('EPA Export Aggregation'!AC:AC,'EPA Export Aggregation'!$A:$A,$B23,'EPA Export Aggregation'!$D:$D,$A$1)*IF($A23="CH4",About!$D$58,IF($A23="N2O",About!$D$59,1))</f>
        <v>6.5862239865199998E-2</v>
      </c>
      <c r="AA23">
        <f>SUMIFS('EPA Export Aggregation'!AD:AD,'EPA Export Aggregation'!$A:$A,$B23,'EPA Export Aggregation'!$D:$D,$A$1)*IF($A23="CH4",About!$D$58,IF($A23="N2O",About!$D$59,1))</f>
        <v>2.6073680197100001E-2</v>
      </c>
      <c r="AB23">
        <f>SUMIFS('EPA Export Aggregation'!AE:AE,'EPA Export Aggregation'!$A:$A,$B23,'EPA Export Aggregation'!$D:$D,$A$1)*IF($A23="CH4",About!$D$58,IF($A23="N2O",About!$D$59,1))</f>
        <v>6.6520539022299999E-2</v>
      </c>
      <c r="AC23">
        <f>SUMIFS('EPA Export Aggregation'!AF:AF,'EPA Export Aggregation'!$A:$A,$B23,'EPA Export Aggregation'!$D:$D,$A$1)*IF($A23="CH4",About!$D$58,IF($A23="N2O",About!$D$59,1))</f>
        <v>7.5753432725900002E-2</v>
      </c>
      <c r="AD23">
        <f>SUMIFS('EPA Export Aggregation'!AG:AG,'EPA Export Aggregation'!$A:$A,$B23,'EPA Export Aggregation'!$D:$D,$A$1)*IF($A23="CH4",About!$D$58,IF($A23="N2O",About!$D$59,1))</f>
        <v>7.3353952600899996E-2</v>
      </c>
      <c r="AE23">
        <f>SUMIFS('EPA Export Aggregation'!AH:AH,'EPA Export Aggregation'!$A:$A,$B23,'EPA Export Aggregation'!$D:$D,$A$1)*IF($A23="CH4",About!$D$58,IF($A23="N2O",About!$D$59,1))</f>
        <v>8.6264722273500002E-2</v>
      </c>
      <c r="AF23">
        <f>SUMIFS('EPA Export Aggregation'!AI:AI,'EPA Export Aggregation'!$A:$A,$B23,'EPA Export Aggregation'!$D:$D,$A$1)*IF($A23="CH4",About!$D$58,IF($A23="N2O",About!$D$59,1))</f>
        <v>8.6370630500199996E-2</v>
      </c>
      <c r="AG23">
        <f>SUMIFS('EPA Export Aggregation'!AJ:AJ,'EPA Export Aggregation'!$A:$A,$B23,'EPA Export Aggregation'!$D:$D,$A$1)*IF($A23="CH4",About!$D$58,IF($A23="N2O",About!$D$59,1))</f>
        <v>8.0688764435999996E-2</v>
      </c>
      <c r="AH23">
        <f>SUMIFS('EPA Export Aggregation'!AK:AK,'EPA Export Aggregation'!$A:$A,$B23,'EPA Export Aggregation'!$D:$D,$A$1)*IF($A23="CH4",About!$D$58,IF($A23="N2O",About!$D$59,1))</f>
        <v>6.8758493065099999E-2</v>
      </c>
    </row>
    <row r="24" spans="1:34" x14ac:dyDescent="0.45">
      <c r="A24" s="413" t="s">
        <v>2215</v>
      </c>
      <c r="B24" s="414" t="s">
        <v>4257</v>
      </c>
      <c r="C24" s="415">
        <f>SUMIFS('EPA Export Aggregation'!F:F,'EPA Export Aggregation'!$A:$A,$B24,'EPA Export Aggregation'!$D:$D,$A$1)*IF($A24="CH4",About!$D$58,IF($A24="N2O",About!$D$59,1))</f>
        <v>0.2389048000406</v>
      </c>
      <c r="D24" s="415">
        <f>SUMIFS('EPA Export Aggregation'!G:G,'EPA Export Aggregation'!$A:$A,$B24,'EPA Export Aggregation'!$D:$D,$A$1)*IF($A24="CH4",About!$D$58,IF($A24="N2O",About!$D$59,1))</f>
        <v>0.16959365712409999</v>
      </c>
      <c r="E24" s="415">
        <f>SUMIFS('EPA Export Aggregation'!H:H,'EPA Export Aggregation'!$A:$A,$B24,'EPA Export Aggregation'!$D:$D,$A$1)*IF($A24="CH4",About!$D$58,IF($A24="N2O",About!$D$59,1))</f>
        <v>0.2051109030652</v>
      </c>
      <c r="F24" s="415">
        <f>SUMIFS('EPA Export Aggregation'!I:I,'EPA Export Aggregation'!$A:$A,$B24,'EPA Export Aggregation'!$D:$D,$A$1)*IF($A24="CH4",About!$D$58,IF($A24="N2O",About!$D$59,1))</f>
        <v>0.16187759251129999</v>
      </c>
      <c r="G24" s="415">
        <f>SUMIFS('EPA Export Aggregation'!J:J,'EPA Export Aggregation'!$A:$A,$B24,'EPA Export Aggregation'!$D:$D,$A$1)*IF($A24="CH4",About!$D$58,IF($A24="N2O",About!$D$59,1))</f>
        <v>0.1987174781162</v>
      </c>
      <c r="H24" s="415">
        <f>SUMIFS('EPA Export Aggregation'!K:K,'EPA Export Aggregation'!$A:$A,$B24,'EPA Export Aggregation'!$D:$D,$A$1)*IF($A24="CH4",About!$D$58,IF($A24="N2O",About!$D$59,1))</f>
        <v>0.2073786760154</v>
      </c>
      <c r="I24" s="415">
        <f>SUMIFS('EPA Export Aggregation'!L:L,'EPA Export Aggregation'!$A:$A,$B24,'EPA Export Aggregation'!$D:$D,$A$1)*IF($A24="CH4",About!$D$58,IF($A24="N2O",About!$D$59,1))</f>
        <v>0.23906165646290001</v>
      </c>
      <c r="J24" s="415">
        <f>SUMIFS('EPA Export Aggregation'!M:M,'EPA Export Aggregation'!$A:$A,$B24,'EPA Export Aggregation'!$D:$D,$A$1)*IF($A24="CH4",About!$D$58,IF($A24="N2O",About!$D$59,1))</f>
        <v>0.2251011019642</v>
      </c>
      <c r="K24" s="415">
        <f>SUMIFS('EPA Export Aggregation'!N:N,'EPA Export Aggregation'!$A:$A,$B24,'EPA Export Aggregation'!$D:$D,$A$1)*IF($A24="CH4",About!$D$58,IF($A24="N2O",About!$D$59,1))</f>
        <v>0.2281062775777</v>
      </c>
      <c r="L24" s="415">
        <f>SUMIFS('EPA Export Aggregation'!O:O,'EPA Export Aggregation'!$A:$A,$B24,'EPA Export Aggregation'!$D:$D,$A$1)*IF($A24="CH4",About!$D$58,IF($A24="N2O",About!$D$59,1))</f>
        <v>0.19578638573769999</v>
      </c>
      <c r="M24" s="415">
        <f>SUMIFS('EPA Export Aggregation'!P:P,'EPA Export Aggregation'!$A:$A,$B24,'EPA Export Aggregation'!$D:$D,$A$1)*IF($A24="CH4",About!$D$58,IF($A24="N2O",About!$D$59,1))</f>
        <v>0.1843396323714</v>
      </c>
      <c r="N24" s="415">
        <f>SUMIFS('EPA Export Aggregation'!Q:Q,'EPA Export Aggregation'!$A:$A,$B24,'EPA Export Aggregation'!$D:$D,$A$1)*IF($A24="CH4",About!$D$58,IF($A24="N2O",About!$D$59,1))</f>
        <v>0.1797660105693</v>
      </c>
      <c r="O24" s="415">
        <f>SUMIFS('EPA Export Aggregation'!R:R,'EPA Export Aggregation'!$A:$A,$B24,'EPA Export Aggregation'!$D:$D,$A$1)*IF($A24="CH4",About!$D$58,IF($A24="N2O",About!$D$59,1))</f>
        <v>0.15631781126639999</v>
      </c>
      <c r="P24" s="415">
        <f>SUMIFS('EPA Export Aggregation'!S:S,'EPA Export Aggregation'!$A:$A,$B24,'EPA Export Aggregation'!$D:$D,$A$1)*IF($A24="CH4",About!$D$58,IF($A24="N2O",About!$D$59,1))</f>
        <v>2.8061538461499998E-2</v>
      </c>
      <c r="Q24" s="415">
        <f>SUMIFS('EPA Export Aggregation'!T:T,'EPA Export Aggregation'!$A:$A,$B24,'EPA Export Aggregation'!$D:$D,$A$1)*IF($A24="CH4",About!$D$58,IF($A24="N2O",About!$D$59,1))</f>
        <v>3.72619047619E-2</v>
      </c>
      <c r="R24" s="415">
        <f>SUMIFS('EPA Export Aggregation'!U:U,'EPA Export Aggregation'!$A:$A,$B24,'EPA Export Aggregation'!$D:$D,$A$1)*IF($A24="CH4",About!$D$58,IF($A24="N2O",About!$D$59,1))</f>
        <v>3.9199523809500002E-2</v>
      </c>
      <c r="S24" s="415">
        <f>SUMIFS('EPA Export Aggregation'!V:V,'EPA Export Aggregation'!$A:$A,$B24,'EPA Export Aggregation'!$D:$D,$A$1)*IF($A24="CH4",About!$D$58,IF($A24="N2O",About!$D$59,1))</f>
        <v>9.6725445958499995E-2</v>
      </c>
      <c r="T24" s="415">
        <f>SUMIFS('EPA Export Aggregation'!W:W,'EPA Export Aggregation'!$A:$A,$B24,'EPA Export Aggregation'!$D:$D,$A$1)*IF($A24="CH4",About!$D$58,IF($A24="N2O",About!$D$59,1))</f>
        <v>0.1068765244184</v>
      </c>
      <c r="U24" s="415">
        <f>SUMIFS('EPA Export Aggregation'!X:X,'EPA Export Aggregation'!$A:$A,$B24,'EPA Export Aggregation'!$D:$D,$A$1)*IF($A24="CH4",About!$D$58,IF($A24="N2O",About!$D$59,1))</f>
        <v>0.1055224363958</v>
      </c>
      <c r="V24" s="415">
        <f>SUMIFS('EPA Export Aggregation'!Y:Y,'EPA Export Aggregation'!$A:$A,$B24,'EPA Export Aggregation'!$D:$D,$A$1)*IF($A24="CH4",About!$D$58,IF($A24="N2O",About!$D$59,1))</f>
        <v>8.3264006848599997E-2</v>
      </c>
      <c r="W24" s="415">
        <f>SUMIFS('EPA Export Aggregation'!Z:Z,'EPA Export Aggregation'!$A:$A,$B24,'EPA Export Aggregation'!$D:$D,$A$1)*IF($A24="CH4",About!$D$58,IF($A24="N2O",About!$D$59,1))</f>
        <v>8.2949671788900003E-2</v>
      </c>
      <c r="X24" s="415">
        <f>SUMIFS('EPA Export Aggregation'!AA:AA,'EPA Export Aggregation'!$A:$A,$B24,'EPA Export Aggregation'!$D:$D,$A$1)*IF($A24="CH4",About!$D$58,IF($A24="N2O",About!$D$59,1))</f>
        <v>0.1336778918305</v>
      </c>
      <c r="Y24" s="415">
        <f>SUMIFS('EPA Export Aggregation'!AB:AB,'EPA Export Aggregation'!$A:$A,$B24,'EPA Export Aggregation'!$D:$D,$A$1)*IF($A24="CH4",About!$D$58,IF($A24="N2O",About!$D$59,1))</f>
        <v>0.15082628913089999</v>
      </c>
      <c r="Z24" s="415">
        <f>SUMIFS('EPA Export Aggregation'!AC:AC,'EPA Export Aggregation'!$A:$A,$B24,'EPA Export Aggregation'!$D:$D,$A$1)*IF($A24="CH4",About!$D$58,IF($A24="N2O",About!$D$59,1))</f>
        <v>0.1329532297952</v>
      </c>
      <c r="AA24" s="415">
        <f>SUMIFS('EPA Export Aggregation'!AD:AD,'EPA Export Aggregation'!$A:$A,$B24,'EPA Export Aggregation'!$D:$D,$A$1)*IF($A24="CH4",About!$D$58,IF($A24="N2O",About!$D$59,1))</f>
        <v>0.1129783644513</v>
      </c>
      <c r="AB24" s="415">
        <f>SUMIFS('EPA Export Aggregation'!AE:AE,'EPA Export Aggregation'!$A:$A,$B24,'EPA Export Aggregation'!$D:$D,$A$1)*IF($A24="CH4",About!$D$58,IF($A24="N2O",About!$D$59,1))</f>
        <v>0.1335587239912</v>
      </c>
      <c r="AC24" s="415">
        <f>SUMIFS('EPA Export Aggregation'!AF:AF,'EPA Export Aggregation'!$A:$A,$B24,'EPA Export Aggregation'!$D:$D,$A$1)*IF($A24="CH4",About!$D$58,IF($A24="N2O",About!$D$59,1))</f>
        <v>0.107211742488</v>
      </c>
      <c r="AD24" s="415">
        <f>SUMIFS('EPA Export Aggregation'!AG:AG,'EPA Export Aggregation'!$A:$A,$B24,'EPA Export Aggregation'!$D:$D,$A$1)*IF($A24="CH4",About!$D$58,IF($A24="N2O",About!$D$59,1))</f>
        <v>0.14782703441219999</v>
      </c>
      <c r="AE24" s="415">
        <f>SUMIFS('EPA Export Aggregation'!AH:AH,'EPA Export Aggregation'!$A:$A,$B24,'EPA Export Aggregation'!$D:$D,$A$1)*IF($A24="CH4",About!$D$58,IF($A24="N2O",About!$D$59,1))</f>
        <v>0.17578785821369999</v>
      </c>
      <c r="AF24" s="415">
        <f>SUMIFS('EPA Export Aggregation'!AI:AI,'EPA Export Aggregation'!$A:$A,$B24,'EPA Export Aggregation'!$D:$D,$A$1)*IF($A24="CH4",About!$D$58,IF($A24="N2O",About!$D$59,1))</f>
        <v>0.14456626187630001</v>
      </c>
      <c r="AG24" s="415">
        <f>SUMIFS('EPA Export Aggregation'!AJ:AJ,'EPA Export Aggregation'!$A:$A,$B24,'EPA Export Aggregation'!$D:$D,$A$1)*IF($A24="CH4",About!$D$58,IF($A24="N2O",About!$D$59,1))</f>
        <v>0.17915387050949999</v>
      </c>
      <c r="AH24" s="415">
        <f>SUMIFS('EPA Export Aggregation'!AK:AK,'EPA Export Aggregation'!$A:$A,$B24,'EPA Export Aggregation'!$D:$D,$A$1)*IF($A24="CH4",About!$D$58,IF($A24="N2O",About!$D$59,1))</f>
        <v>0.1490785074648</v>
      </c>
    </row>
    <row r="25" spans="1:34" x14ac:dyDescent="0.45">
      <c r="A25" s="413" t="s">
        <v>2215</v>
      </c>
      <c r="B25" s="414" t="s">
        <v>4227</v>
      </c>
      <c r="C25">
        <f>SUMIFS('EPA Export Aggregation'!F:F,'EPA Export Aggregation'!$A:$A,$B25,'EPA Export Aggregation'!$D:$D,$A$1)*IF($A25="CH4",About!$D$58,IF($A25="N2O",About!$D$59,1))</f>
        <v>6.2795303714427</v>
      </c>
      <c r="D25">
        <f>SUMIFS('EPA Export Aggregation'!G:G,'EPA Export Aggregation'!$A:$A,$B25,'EPA Export Aggregation'!$D:$D,$A$1)*IF($A25="CH4",About!$D$58,IF($A25="N2O",About!$D$59,1))</f>
        <v>6.6430444738689003</v>
      </c>
      <c r="E25">
        <f>SUMIFS('EPA Export Aggregation'!H:H,'EPA Export Aggregation'!$A:$A,$B25,'EPA Export Aggregation'!$D:$D,$A$1)*IF($A25="CH4",About!$D$58,IF($A25="N2O",About!$D$59,1))</f>
        <v>6.7877305917769997</v>
      </c>
      <c r="F25">
        <f>SUMIFS('EPA Export Aggregation'!I:I,'EPA Export Aggregation'!$A:$A,$B25,'EPA Export Aggregation'!$D:$D,$A$1)*IF($A25="CH4",About!$D$58,IF($A25="N2O",About!$D$59,1))</f>
        <v>7.0626416825492004</v>
      </c>
      <c r="G25">
        <f>SUMIFS('EPA Export Aggregation'!J:J,'EPA Export Aggregation'!$A:$A,$B25,'EPA Export Aggregation'!$D:$D,$A$1)*IF($A25="CH4",About!$D$58,IF($A25="N2O",About!$D$59,1))</f>
        <v>7.4181333453083997</v>
      </c>
      <c r="H25">
        <f>SUMIFS('EPA Export Aggregation'!K:K,'EPA Export Aggregation'!$A:$A,$B25,'EPA Export Aggregation'!$D:$D,$A$1)*IF($A25="CH4",About!$D$58,IF($A25="N2O",About!$D$59,1))</f>
        <v>8.0320349212632003</v>
      </c>
      <c r="I25">
        <f>SUMIFS('EPA Export Aggregation'!L:L,'EPA Export Aggregation'!$A:$A,$B25,'EPA Export Aggregation'!$D:$D,$A$1)*IF($A25="CH4",About!$D$58,IF($A25="N2O",About!$D$59,1))</f>
        <v>8.2929716178246995</v>
      </c>
      <c r="J25">
        <f>SUMIFS('EPA Export Aggregation'!M:M,'EPA Export Aggregation'!$A:$A,$B25,'EPA Export Aggregation'!$D:$D,$A$1)*IF($A25="CH4",About!$D$58,IF($A25="N2O",About!$D$59,1))</f>
        <v>8.8367422146995001</v>
      </c>
      <c r="K25">
        <f>SUMIFS('EPA Export Aggregation'!N:N,'EPA Export Aggregation'!$A:$A,$B25,'EPA Export Aggregation'!$D:$D,$A$1)*IF($A25="CH4",About!$D$58,IF($A25="N2O",About!$D$59,1))</f>
        <v>8.8745504342667001</v>
      </c>
      <c r="L25">
        <f>SUMIFS('EPA Export Aggregation'!O:O,'EPA Export Aggregation'!$A:$A,$B25,'EPA Export Aggregation'!$D:$D,$A$1)*IF($A25="CH4",About!$D$58,IF($A25="N2O",About!$D$59,1))</f>
        <v>8.7336897623320002</v>
      </c>
      <c r="M25">
        <f>SUMIFS('EPA Export Aggregation'!P:P,'EPA Export Aggregation'!$A:$A,$B25,'EPA Export Aggregation'!$D:$D,$A$1)*IF($A25="CH4",About!$D$58,IF($A25="N2O",About!$D$59,1))</f>
        <v>8.4204269210787999</v>
      </c>
      <c r="N25">
        <f>SUMIFS('EPA Export Aggregation'!Q:Q,'EPA Export Aggregation'!$A:$A,$B25,'EPA Export Aggregation'!$D:$D,$A$1)*IF($A25="CH4",About!$D$58,IF($A25="N2O",About!$D$59,1))</f>
        <v>6.9832795086069996</v>
      </c>
      <c r="O25">
        <f>SUMIFS('EPA Export Aggregation'!R:R,'EPA Export Aggregation'!$A:$A,$B25,'EPA Export Aggregation'!$D:$D,$A$1)*IF($A25="CH4",About!$D$58,IF($A25="N2O",About!$D$59,1))</f>
        <v>7.0120932917904</v>
      </c>
      <c r="P25">
        <f>SUMIFS('EPA Export Aggregation'!S:S,'EPA Export Aggregation'!$A:$A,$B25,'EPA Export Aggregation'!$D:$D,$A$1)*IF($A25="CH4",About!$D$58,IF($A25="N2O",About!$D$59,1))</f>
        <v>7.0274654390290001</v>
      </c>
      <c r="Q25">
        <f>SUMIFS('EPA Export Aggregation'!T:T,'EPA Export Aggregation'!$A:$A,$B25,'EPA Export Aggregation'!$D:$D,$A$1)*IF($A25="CH4",About!$D$58,IF($A25="N2O",About!$D$59,1))</f>
        <v>7.9777446134802998</v>
      </c>
      <c r="R25">
        <f>SUMIFS('EPA Export Aggregation'!U:U,'EPA Export Aggregation'!$A:$A,$B25,'EPA Export Aggregation'!$D:$D,$A$1)*IF($A25="CH4",About!$D$58,IF($A25="N2O",About!$D$59,1))</f>
        <v>7.3911256845965996</v>
      </c>
      <c r="S25">
        <f>SUMIFS('EPA Export Aggregation'!V:V,'EPA Export Aggregation'!$A:$A,$B25,'EPA Export Aggregation'!$D:$D,$A$1)*IF($A25="CH4",About!$D$58,IF($A25="N2O",About!$D$59,1))</f>
        <v>7.3845246435831999</v>
      </c>
      <c r="T25">
        <f>SUMIFS('EPA Export Aggregation'!W:W,'EPA Export Aggregation'!$A:$A,$B25,'EPA Export Aggregation'!$D:$D,$A$1)*IF($A25="CH4",About!$D$58,IF($A25="N2O",About!$D$59,1))</f>
        <v>7.5138495627437001</v>
      </c>
      <c r="U25">
        <f>SUMIFS('EPA Export Aggregation'!X:X,'EPA Export Aggregation'!$A:$A,$B25,'EPA Export Aggregation'!$D:$D,$A$1)*IF($A25="CH4",About!$D$58,IF($A25="N2O",About!$D$59,1))</f>
        <v>6.7098449070374997</v>
      </c>
      <c r="V25">
        <f>SUMIFS('EPA Export Aggregation'!Y:Y,'EPA Export Aggregation'!$A:$A,$B25,'EPA Export Aggregation'!$D:$D,$A$1)*IF($A25="CH4",About!$D$58,IF($A25="N2O",About!$D$59,1))</f>
        <v>6.3717931967353003</v>
      </c>
      <c r="W25">
        <f>SUMIFS('EPA Export Aggregation'!Z:Z,'EPA Export Aggregation'!$A:$A,$B25,'EPA Export Aggregation'!$D:$D,$A$1)*IF($A25="CH4",About!$D$58,IF($A25="N2O",About!$D$59,1))</f>
        <v>7.5203101391498004</v>
      </c>
      <c r="X25">
        <f>SUMIFS('EPA Export Aggregation'!AA:AA,'EPA Export Aggregation'!$A:$A,$B25,'EPA Export Aggregation'!$D:$D,$A$1)*IF($A25="CH4",About!$D$58,IF($A25="N2O",About!$D$59,1))</f>
        <v>7.3638845928011998</v>
      </c>
      <c r="Y25">
        <f>SUMIFS('EPA Export Aggregation'!AB:AB,'EPA Export Aggregation'!$A:$A,$B25,'EPA Export Aggregation'!$D:$D,$A$1)*IF($A25="CH4",About!$D$58,IF($A25="N2O",About!$D$59,1))</f>
        <v>7.3202969738623</v>
      </c>
      <c r="Z25">
        <f>SUMIFS('EPA Export Aggregation'!AC:AC,'EPA Export Aggregation'!$A:$A,$B25,'EPA Export Aggregation'!$D:$D,$A$1)*IF($A25="CH4",About!$D$58,IF($A25="N2O",About!$D$59,1))</f>
        <v>7.2323910132132001</v>
      </c>
      <c r="AA25">
        <f>SUMIFS('EPA Export Aggregation'!AD:AD,'EPA Export Aggregation'!$A:$A,$B25,'EPA Export Aggregation'!$D:$D,$A$1)*IF($A25="CH4",About!$D$58,IF($A25="N2O",About!$D$59,1))</f>
        <v>7.2843895482957999</v>
      </c>
      <c r="AB25">
        <f>SUMIFS('EPA Export Aggregation'!AE:AE,'EPA Export Aggregation'!$A:$A,$B25,'EPA Export Aggregation'!$D:$D,$A$1)*IF($A25="CH4",About!$D$58,IF($A25="N2O",About!$D$59,1))</f>
        <v>8.0382470518557998</v>
      </c>
      <c r="AC25">
        <f>SUMIFS('EPA Export Aggregation'!AF:AF,'EPA Export Aggregation'!$A:$A,$B25,'EPA Export Aggregation'!$D:$D,$A$1)*IF($A25="CH4",About!$D$58,IF($A25="N2O",About!$D$59,1))</f>
        <v>8.2420357878356008</v>
      </c>
      <c r="AD25">
        <f>SUMIFS('EPA Export Aggregation'!AG:AG,'EPA Export Aggregation'!$A:$A,$B25,'EPA Export Aggregation'!$D:$D,$A$1)*IF($A25="CH4",About!$D$58,IF($A25="N2O",About!$D$59,1))</f>
        <v>8.3583511888698006</v>
      </c>
      <c r="AE25">
        <f>SUMIFS('EPA Export Aggregation'!AH:AH,'EPA Export Aggregation'!$A:$A,$B25,'EPA Export Aggregation'!$D:$D,$A$1)*IF($A25="CH4",About!$D$58,IF($A25="N2O",About!$D$59,1))</f>
        <v>8.1208596254711995</v>
      </c>
      <c r="AF25">
        <f>SUMIFS('EPA Export Aggregation'!AI:AI,'EPA Export Aggregation'!$A:$A,$B25,'EPA Export Aggregation'!$D:$D,$A$1)*IF($A25="CH4",About!$D$58,IF($A25="N2O",About!$D$59,1))</f>
        <v>8.6934245467582993</v>
      </c>
      <c r="AG25">
        <f>SUMIFS('EPA Export Aggregation'!AJ:AJ,'EPA Export Aggregation'!$A:$A,$B25,'EPA Export Aggregation'!$D:$D,$A$1)*IF($A25="CH4",About!$D$58,IF($A25="N2O",About!$D$59,1))</f>
        <v>9.0526016983769004</v>
      </c>
      <c r="AH25">
        <f>SUMIFS('EPA Export Aggregation'!AK:AK,'EPA Export Aggregation'!$A:$A,$B25,'EPA Export Aggregation'!$D:$D,$A$1)*IF($A25="CH4",About!$D$58,IF($A25="N2O",About!$D$59,1))</f>
        <v>10.2996029517663</v>
      </c>
    </row>
    <row r="26" spans="1:34" x14ac:dyDescent="0.45">
      <c r="A26" s="413" t="s">
        <v>2215</v>
      </c>
      <c r="B26" s="414" t="s">
        <v>4261</v>
      </c>
      <c r="C26">
        <f>SUMIFS('EPA Export Aggregation'!F:F,'EPA Export Aggregation'!$A:$A,$B26,'EPA Export Aggregation'!$D:$D,$A$1)*IF($A26="CH4",About!$D$58,IF($A26="N2O",About!$D$59,1))</f>
        <v>1.2131117683E-3</v>
      </c>
      <c r="D26">
        <f>SUMIFS('EPA Export Aggregation'!G:G,'EPA Export Aggregation'!$A:$A,$B26,'EPA Export Aggregation'!$D:$D,$A$1)*IF($A26="CH4",About!$D$58,IF($A26="N2O",About!$D$59,1))</f>
        <v>8.9915534129999999E-4</v>
      </c>
      <c r="E26">
        <f>SUMIFS('EPA Export Aggregation'!H:H,'EPA Export Aggregation'!$A:$A,$B26,'EPA Export Aggregation'!$D:$D,$A$1)*IF($A26="CH4",About!$D$58,IF($A26="N2O",About!$D$59,1))</f>
        <v>1.0932116175000001E-3</v>
      </c>
      <c r="F26">
        <f>SUMIFS('EPA Export Aggregation'!I:I,'EPA Export Aggregation'!$A:$A,$B26,'EPA Export Aggregation'!$D:$D,$A$1)*IF($A26="CH4",About!$D$58,IF($A26="N2O",About!$D$59,1))</f>
        <v>1.2018584545E-3</v>
      </c>
      <c r="G26">
        <f>SUMIFS('EPA Export Aggregation'!J:J,'EPA Export Aggregation'!$A:$A,$B26,'EPA Export Aggregation'!$D:$D,$A$1)*IF($A26="CH4",About!$D$58,IF($A26="N2O",About!$D$59,1))</f>
        <v>1.2472659856999999E-3</v>
      </c>
      <c r="H26">
        <f>SUMIFS('EPA Export Aggregation'!K:K,'EPA Export Aggregation'!$A:$A,$B26,'EPA Export Aggregation'!$D:$D,$A$1)*IF($A26="CH4",About!$D$58,IF($A26="N2O",About!$D$59,1))</f>
        <v>1.6747572506E-3</v>
      </c>
      <c r="I26">
        <f>SUMIFS('EPA Export Aggregation'!L:L,'EPA Export Aggregation'!$A:$A,$B26,'EPA Export Aggregation'!$D:$D,$A$1)*IF($A26="CH4",About!$D$58,IF($A26="N2O",About!$D$59,1))</f>
        <v>1.8548066829999999E-3</v>
      </c>
      <c r="J26">
        <f>SUMIFS('EPA Export Aggregation'!M:M,'EPA Export Aggregation'!$A:$A,$B26,'EPA Export Aggregation'!$D:$D,$A$1)*IF($A26="CH4",About!$D$58,IF($A26="N2O",About!$D$59,1))</f>
        <v>2.2917751477999999E-3</v>
      </c>
      <c r="K26">
        <f>SUMIFS('EPA Export Aggregation'!N:N,'EPA Export Aggregation'!$A:$A,$B26,'EPA Export Aggregation'!$D:$D,$A$1)*IF($A26="CH4",About!$D$58,IF($A26="N2O",About!$D$59,1))</f>
        <v>2.5927369491999998E-3</v>
      </c>
      <c r="L26">
        <f>SUMIFS('EPA Export Aggregation'!O:O,'EPA Export Aggregation'!$A:$A,$B26,'EPA Export Aggregation'!$D:$D,$A$1)*IF($A26="CH4",About!$D$58,IF($A26="N2O",About!$D$59,1))</f>
        <v>1.6761828088000001E-3</v>
      </c>
      <c r="M26">
        <f>SUMIFS('EPA Export Aggregation'!P:P,'EPA Export Aggregation'!$A:$A,$B26,'EPA Export Aggregation'!$D:$D,$A$1)*IF($A26="CH4",About!$D$58,IF($A26="N2O",About!$D$59,1))</f>
        <v>1.8211836015999999E-3</v>
      </c>
      <c r="N26">
        <f>SUMIFS('EPA Export Aggregation'!Q:Q,'EPA Export Aggregation'!$A:$A,$B26,'EPA Export Aggregation'!$D:$D,$A$1)*IF($A26="CH4",About!$D$58,IF($A26="N2O",About!$D$59,1))</f>
        <v>1.3163028094E-3</v>
      </c>
      <c r="O26">
        <f>SUMIFS('EPA Export Aggregation'!R:R,'EPA Export Aggregation'!$A:$A,$B26,'EPA Export Aggregation'!$D:$D,$A$1)*IF($A26="CH4",About!$D$58,IF($A26="N2O",About!$D$59,1))</f>
        <v>1.5354169663E-3</v>
      </c>
      <c r="P26">
        <f>SUMIFS('EPA Export Aggregation'!S:S,'EPA Export Aggregation'!$A:$A,$B26,'EPA Export Aggregation'!$D:$D,$A$1)*IF($A26="CH4",About!$D$58,IF($A26="N2O",About!$D$59,1))</f>
        <v>1.6120209694E-3</v>
      </c>
      <c r="Q26">
        <f>SUMIFS('EPA Export Aggregation'!T:T,'EPA Export Aggregation'!$A:$A,$B26,'EPA Export Aggregation'!$D:$D,$A$1)*IF($A26="CH4",About!$D$58,IF($A26="N2O",About!$D$59,1))</f>
        <v>1.9357959533999999E-3</v>
      </c>
      <c r="R26">
        <f>SUMIFS('EPA Export Aggregation'!U:U,'EPA Export Aggregation'!$A:$A,$B26,'EPA Export Aggregation'!$D:$D,$A$1)*IF($A26="CH4",About!$D$58,IF($A26="N2O",About!$D$59,1))</f>
        <v>1.8484601911000001E-3</v>
      </c>
      <c r="S26">
        <f>SUMIFS('EPA Export Aggregation'!V:V,'EPA Export Aggregation'!$A:$A,$B26,'EPA Export Aggregation'!$D:$D,$A$1)*IF($A26="CH4",About!$D$58,IF($A26="N2O",About!$D$59,1))</f>
        <v>1.5633841386000001E-3</v>
      </c>
      <c r="T26">
        <f>SUMIFS('EPA Export Aggregation'!W:W,'EPA Export Aggregation'!$A:$A,$B26,'EPA Export Aggregation'!$D:$D,$A$1)*IF($A26="CH4",About!$D$58,IF($A26="N2O",About!$D$59,1))</f>
        <v>1.4160243915000001E-3</v>
      </c>
      <c r="U26">
        <f>SUMIFS('EPA Export Aggregation'!X:X,'EPA Export Aggregation'!$A:$A,$B26,'EPA Export Aggregation'!$D:$D,$A$1)*IF($A26="CH4",About!$D$58,IF($A26="N2O",About!$D$59,1))</f>
        <v>1.1467407286999999E-3</v>
      </c>
      <c r="V26">
        <f>SUMIFS('EPA Export Aggregation'!Y:Y,'EPA Export Aggregation'!$A:$A,$B26,'EPA Export Aggregation'!$D:$D,$A$1)*IF($A26="CH4",About!$D$58,IF($A26="N2O",About!$D$59,1))</f>
        <v>7.3306589830000001E-4</v>
      </c>
      <c r="W26">
        <f>SUMIFS('EPA Export Aggregation'!Z:Z,'EPA Export Aggregation'!$A:$A,$B26,'EPA Export Aggregation'!$D:$D,$A$1)*IF($A26="CH4",About!$D$58,IF($A26="N2O",About!$D$59,1))</f>
        <v>1.2320739568000001E-3</v>
      </c>
      <c r="X26">
        <f>SUMIFS('EPA Export Aggregation'!AA:AA,'EPA Export Aggregation'!$A:$A,$B26,'EPA Export Aggregation'!$D:$D,$A$1)*IF($A26="CH4",About!$D$58,IF($A26="N2O",About!$D$59,1))</f>
        <v>1.0859084838999999E-3</v>
      </c>
      <c r="Y26">
        <f>SUMIFS('EPA Export Aggregation'!AB:AB,'EPA Export Aggregation'!$A:$A,$B26,'EPA Export Aggregation'!$D:$D,$A$1)*IF($A26="CH4",About!$D$58,IF($A26="N2O",About!$D$59,1))</f>
        <v>9.0952615199999995E-4</v>
      </c>
      <c r="Z26">
        <f>SUMIFS('EPA Export Aggregation'!AC:AC,'EPA Export Aggregation'!$A:$A,$B26,'EPA Export Aggregation'!$D:$D,$A$1)*IF($A26="CH4",About!$D$58,IF($A26="N2O",About!$D$59,1))</f>
        <v>1.0654235804E-3</v>
      </c>
      <c r="AA26">
        <f>SUMIFS('EPA Export Aggregation'!AD:AD,'EPA Export Aggregation'!$A:$A,$B26,'EPA Export Aggregation'!$D:$D,$A$1)*IF($A26="CH4",About!$D$58,IF($A26="N2O",About!$D$59,1))</f>
        <v>1.1153944897E-3</v>
      </c>
      <c r="AB26">
        <f>SUMIFS('EPA Export Aggregation'!AE:AE,'EPA Export Aggregation'!$A:$A,$B26,'EPA Export Aggregation'!$D:$D,$A$1)*IF($A26="CH4",About!$D$58,IF($A26="N2O",About!$D$59,1))</f>
        <v>1.2132540795000001E-3</v>
      </c>
      <c r="AC26">
        <f>SUMIFS('EPA Export Aggregation'!AF:AF,'EPA Export Aggregation'!$A:$A,$B26,'EPA Export Aggregation'!$D:$D,$A$1)*IF($A26="CH4",About!$D$58,IF($A26="N2O",About!$D$59,1))</f>
        <v>1.1190030644E-3</v>
      </c>
      <c r="AD26">
        <f>SUMIFS('EPA Export Aggregation'!AG:AG,'EPA Export Aggregation'!$A:$A,$B26,'EPA Export Aggregation'!$D:$D,$A$1)*IF($A26="CH4",About!$D$58,IF($A26="N2O",About!$D$59,1))</f>
        <v>1.2776113264E-3</v>
      </c>
      <c r="AE26">
        <f>SUMIFS('EPA Export Aggregation'!AH:AH,'EPA Export Aggregation'!$A:$A,$B26,'EPA Export Aggregation'!$D:$D,$A$1)*IF($A26="CH4",About!$D$58,IF($A26="N2O",About!$D$59,1))</f>
        <v>1.3080371304E-3</v>
      </c>
      <c r="AF26">
        <f>SUMIFS('EPA Export Aggregation'!AI:AI,'EPA Export Aggregation'!$A:$A,$B26,'EPA Export Aggregation'!$D:$D,$A$1)*IF($A26="CH4",About!$D$58,IF($A26="N2O",About!$D$59,1))</f>
        <v>1.1760908519000001E-3</v>
      </c>
      <c r="AG26">
        <f>SUMIFS('EPA Export Aggregation'!AJ:AJ,'EPA Export Aggregation'!$A:$A,$B26,'EPA Export Aggregation'!$D:$D,$A$1)*IF($A26="CH4",About!$D$58,IF($A26="N2O",About!$D$59,1))</f>
        <v>8.6793258990000002E-4</v>
      </c>
      <c r="AH26">
        <f>SUMIFS('EPA Export Aggregation'!AK:AK,'EPA Export Aggregation'!$A:$A,$B26,'EPA Export Aggregation'!$D:$D,$A$1)*IF($A26="CH4",About!$D$58,IF($A26="N2O",About!$D$59,1))</f>
        <v>1.10856863E-3</v>
      </c>
    </row>
    <row r="27" spans="1:34" x14ac:dyDescent="0.45">
      <c r="A27" s="413" t="s">
        <v>2215</v>
      </c>
      <c r="B27" s="414" t="s">
        <v>4259</v>
      </c>
      <c r="C27">
        <f>SUMIFS('EPA Export Aggregation'!F:F,'EPA Export Aggregation'!$A:$A,$B27,'EPA Export Aggregation'!$D:$D,$A$1)*IF($A27="CH4",About!$D$58,IF($A27="N2O",About!$D$59,1))</f>
        <v>2.0186509321099999E-2</v>
      </c>
      <c r="D27">
        <f>SUMIFS('EPA Export Aggregation'!G:G,'EPA Export Aggregation'!$A:$A,$B27,'EPA Export Aggregation'!$D:$D,$A$1)*IF($A27="CH4",About!$D$58,IF($A27="N2O",About!$D$59,1))</f>
        <v>1.8966671313500001E-2</v>
      </c>
      <c r="E27">
        <f>SUMIFS('EPA Export Aggregation'!H:H,'EPA Export Aggregation'!$A:$A,$B27,'EPA Export Aggregation'!$D:$D,$A$1)*IF($A27="CH4",About!$D$58,IF($A27="N2O",About!$D$59,1))</f>
        <v>1.91104693786E-2</v>
      </c>
      <c r="F27">
        <f>SUMIFS('EPA Export Aggregation'!I:I,'EPA Export Aggregation'!$A:$A,$B27,'EPA Export Aggregation'!$D:$D,$A$1)*IF($A27="CH4",About!$D$58,IF($A27="N2O",About!$D$59,1))</f>
        <v>1.89999307299E-2</v>
      </c>
      <c r="G27">
        <f>SUMIFS('EPA Export Aggregation'!J:J,'EPA Export Aggregation'!$A:$A,$B27,'EPA Export Aggregation'!$D:$D,$A$1)*IF($A27="CH4",About!$D$58,IF($A27="N2O",About!$D$59,1))</f>
        <v>1.98304379219E-2</v>
      </c>
      <c r="H27">
        <f>SUMIFS('EPA Export Aggregation'!K:K,'EPA Export Aggregation'!$A:$A,$B27,'EPA Export Aggregation'!$D:$D,$A$1)*IF($A27="CH4",About!$D$58,IF($A27="N2O",About!$D$59,1))</f>
        <v>2.1618620662700001E-2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2.5818899056700002E-2</v>
      </c>
      <c r="K27">
        <f>SUMIFS('EPA Export Aggregation'!N:N,'EPA Export Aggregation'!$A:$A,$B27,'EPA Export Aggregation'!$D:$D,$A$1)*IF($A27="CH4",About!$D$58,IF($A27="N2O",About!$D$59,1))</f>
        <v>2.5951247108200001E-2</v>
      </c>
      <c r="L27">
        <f>SUMIFS('EPA Export Aggregation'!O:O,'EPA Export Aggregation'!$A:$A,$B27,'EPA Export Aggregation'!$D:$D,$A$1)*IF($A27="CH4",About!$D$58,IF($A27="N2O",About!$D$59,1))</f>
        <v>2.70912606051E-2</v>
      </c>
      <c r="M27">
        <f>SUMIFS('EPA Export Aggregation'!P:P,'EPA Export Aggregation'!$A:$A,$B27,'EPA Export Aggregation'!$D:$D,$A$1)*IF($A27="CH4",About!$D$58,IF($A27="N2O",About!$D$59,1))</f>
        <v>2.87286746081E-2</v>
      </c>
      <c r="N27">
        <f>SUMIFS('EPA Export Aggregation'!Q:Q,'EPA Export Aggregation'!$A:$A,$B27,'EPA Export Aggregation'!$D:$D,$A$1)*IF($A27="CH4",About!$D$58,IF($A27="N2O",About!$D$59,1))</f>
        <v>2.7240831670499999E-2</v>
      </c>
      <c r="O27">
        <f>SUMIFS('EPA Export Aggregation'!R:R,'EPA Export Aggregation'!$A:$A,$B27,'EPA Export Aggregation'!$D:$D,$A$1)*IF($A27="CH4",About!$D$58,IF($A27="N2O",About!$D$59,1))</f>
        <v>2.98482250069E-2</v>
      </c>
      <c r="P27">
        <f>SUMIFS('EPA Export Aggregation'!S:S,'EPA Export Aggregation'!$A:$A,$B27,'EPA Export Aggregation'!$D:$D,$A$1)*IF($A27="CH4",About!$D$58,IF($A27="N2O",About!$D$59,1))</f>
        <v>3.0580451757800001E-2</v>
      </c>
      <c r="Q27">
        <f>SUMIFS('EPA Export Aggregation'!T:T,'EPA Export Aggregation'!$A:$A,$B27,'EPA Export Aggregation'!$D:$D,$A$1)*IF($A27="CH4",About!$D$58,IF($A27="N2O",About!$D$59,1))</f>
        <v>3.4331564683300002E-2</v>
      </c>
      <c r="R27">
        <f>SUMIFS('EPA Export Aggregation'!U:U,'EPA Export Aggregation'!$A:$A,$B27,'EPA Export Aggregation'!$D:$D,$A$1)*IF($A27="CH4",About!$D$58,IF($A27="N2O",About!$D$59,1))</f>
        <v>2.92892730431E-2</v>
      </c>
      <c r="S27">
        <f>SUMIFS('EPA Export Aggregation'!V:V,'EPA Export Aggregation'!$A:$A,$B27,'EPA Export Aggregation'!$D:$D,$A$1)*IF($A27="CH4",About!$D$58,IF($A27="N2O",About!$D$59,1))</f>
        <v>3.7628025881300001E-2</v>
      </c>
      <c r="T27">
        <f>SUMIFS('EPA Export Aggregation'!W:W,'EPA Export Aggregation'!$A:$A,$B27,'EPA Export Aggregation'!$D:$D,$A$1)*IF($A27="CH4",About!$D$58,IF($A27="N2O",About!$D$59,1))</f>
        <v>3.3260963416800002E-2</v>
      </c>
      <c r="U27">
        <f>SUMIFS('EPA Export Aggregation'!X:X,'EPA Export Aggregation'!$A:$A,$B27,'EPA Export Aggregation'!$D:$D,$A$1)*IF($A27="CH4",About!$D$58,IF($A27="N2O",About!$D$59,1))</f>
        <v>3.2372820201399997E-2</v>
      </c>
      <c r="V27">
        <f>SUMIFS('EPA Export Aggregation'!Y:Y,'EPA Export Aggregation'!$A:$A,$B27,'EPA Export Aggregation'!$D:$D,$A$1)*IF($A27="CH4",About!$D$58,IF($A27="N2O",About!$D$59,1))</f>
        <v>3.1099814925999999E-2</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0.62624138121130002</v>
      </c>
      <c r="D29">
        <f>SUMIFS('EPA Export Aggregation'!G:G,'EPA Export Aggregation'!$A:$A,$B29,'EPA Export Aggregation'!$D:$D,$A$1)*IF($A29="CH4",About!$D$58,IF($A29="N2O",About!$D$59,1))</f>
        <v>0.633263098468</v>
      </c>
      <c r="E29">
        <f>SUMIFS('EPA Export Aggregation'!H:H,'EPA Export Aggregation'!$A:$A,$B29,'EPA Export Aggregation'!$D:$D,$A$1)*IF($A29="CH4",About!$D$58,IF($A29="N2O",About!$D$59,1))</f>
        <v>0.63983644532020001</v>
      </c>
      <c r="F29">
        <f>SUMIFS('EPA Export Aggregation'!I:I,'EPA Export Aggregation'!$A:$A,$B29,'EPA Export Aggregation'!$D:$D,$A$1)*IF($A29="CH4",About!$D$58,IF($A29="N2O",About!$D$59,1))</f>
        <v>0.66320425792689996</v>
      </c>
      <c r="G29">
        <f>SUMIFS('EPA Export Aggregation'!J:J,'EPA Export Aggregation'!$A:$A,$B29,'EPA Export Aggregation'!$D:$D,$A$1)*IF($A29="CH4",About!$D$58,IF($A29="N2O",About!$D$59,1))</f>
        <v>0.67252218460290003</v>
      </c>
      <c r="H29">
        <f>SUMIFS('EPA Export Aggregation'!K:K,'EPA Export Aggregation'!$A:$A,$B29,'EPA Export Aggregation'!$D:$D,$A$1)*IF($A29="CH4",About!$D$58,IF($A29="N2O",About!$D$59,1))</f>
        <v>0.66851636292549999</v>
      </c>
      <c r="I29">
        <f>SUMIFS('EPA Export Aggregation'!L:L,'EPA Export Aggregation'!$A:$A,$B29,'EPA Export Aggregation'!$D:$D,$A$1)*IF($A29="CH4",About!$D$58,IF($A29="N2O",About!$D$59,1))</f>
        <v>0.69325682368560004</v>
      </c>
      <c r="J29">
        <f>SUMIFS('EPA Export Aggregation'!M:M,'EPA Export Aggregation'!$A:$A,$B29,'EPA Export Aggregation'!$D:$D,$A$1)*IF($A29="CH4",About!$D$58,IF($A29="N2O",About!$D$59,1))</f>
        <v>0.7318365162271</v>
      </c>
      <c r="K29">
        <f>SUMIFS('EPA Export Aggregation'!N:N,'EPA Export Aggregation'!$A:$A,$B29,'EPA Export Aggregation'!$D:$D,$A$1)*IF($A29="CH4",About!$D$58,IF($A29="N2O",About!$D$59,1))</f>
        <v>0.74869463208590004</v>
      </c>
      <c r="L29">
        <f>SUMIFS('EPA Export Aggregation'!O:O,'EPA Export Aggregation'!$A:$A,$B29,'EPA Export Aggregation'!$D:$D,$A$1)*IF($A29="CH4",About!$D$58,IF($A29="N2O",About!$D$59,1))</f>
        <v>0.74130946065019998</v>
      </c>
      <c r="M29">
        <f>SUMIFS('EPA Export Aggregation'!P:P,'EPA Export Aggregation'!$A:$A,$B29,'EPA Export Aggregation'!$D:$D,$A$1)*IF($A29="CH4",About!$D$58,IF($A29="N2O",About!$D$59,1))</f>
        <v>0.76296575823110002</v>
      </c>
      <c r="N29">
        <f>SUMIFS('EPA Export Aggregation'!Q:Q,'EPA Export Aggregation'!$A:$A,$B29,'EPA Export Aggregation'!$D:$D,$A$1)*IF($A29="CH4",About!$D$58,IF($A29="N2O",About!$D$59,1))</f>
        <v>0.76385579515830004</v>
      </c>
      <c r="O29">
        <f>SUMIFS('EPA Export Aggregation'!R:R,'EPA Export Aggregation'!$A:$A,$B29,'EPA Export Aggregation'!$D:$D,$A$1)*IF($A29="CH4",About!$D$58,IF($A29="N2O",About!$D$59,1))</f>
        <v>0.74640350530690003</v>
      </c>
      <c r="P29">
        <f>SUMIFS('EPA Export Aggregation'!S:S,'EPA Export Aggregation'!$A:$A,$B29,'EPA Export Aggregation'!$D:$D,$A$1)*IF($A29="CH4",About!$D$58,IF($A29="N2O",About!$D$59,1))</f>
        <v>0.76398884134470002</v>
      </c>
      <c r="Q29">
        <f>SUMIFS('EPA Export Aggregation'!T:T,'EPA Export Aggregation'!$A:$A,$B29,'EPA Export Aggregation'!$D:$D,$A$1)*IF($A29="CH4",About!$D$58,IF($A29="N2O",About!$D$59,1))</f>
        <v>0.76606167936659997</v>
      </c>
      <c r="R29">
        <f>SUMIFS('EPA Export Aggregation'!U:U,'EPA Export Aggregation'!$A:$A,$B29,'EPA Export Aggregation'!$D:$D,$A$1)*IF($A29="CH4",About!$D$58,IF($A29="N2O",About!$D$59,1))</f>
        <v>0.74621374153620001</v>
      </c>
      <c r="S29">
        <f>SUMIFS('EPA Export Aggregation'!V:V,'EPA Export Aggregation'!$A:$A,$B29,'EPA Export Aggregation'!$D:$D,$A$1)*IF($A29="CH4",About!$D$58,IF($A29="N2O",About!$D$59,1))</f>
        <v>0.71286272566340003</v>
      </c>
      <c r="T29">
        <f>SUMIFS('EPA Export Aggregation'!W:W,'EPA Export Aggregation'!$A:$A,$B29,'EPA Export Aggregation'!$D:$D,$A$1)*IF($A29="CH4",About!$D$58,IF($A29="N2O",About!$D$59,1))</f>
        <v>0.7866874557911</v>
      </c>
      <c r="U29">
        <f>SUMIFS('EPA Export Aggregation'!X:X,'EPA Export Aggregation'!$A:$A,$B29,'EPA Export Aggregation'!$D:$D,$A$1)*IF($A29="CH4",About!$D$58,IF($A29="N2O",About!$D$59,1))</f>
        <v>0.75668186205379995</v>
      </c>
      <c r="V29">
        <f>SUMIFS('EPA Export Aggregation'!Y:Y,'EPA Export Aggregation'!$A:$A,$B29,'EPA Export Aggregation'!$D:$D,$A$1)*IF($A29="CH4",About!$D$58,IF($A29="N2O",About!$D$59,1))</f>
        <v>0.73687132642529996</v>
      </c>
      <c r="W29">
        <f>SUMIFS('EPA Export Aggregation'!Z:Z,'EPA Export Aggregation'!$A:$A,$B29,'EPA Export Aggregation'!$D:$D,$A$1)*IF($A29="CH4",About!$D$58,IF($A29="N2O",About!$D$59,1))</f>
        <v>0.80341876866140005</v>
      </c>
      <c r="X29">
        <f>SUMIFS('EPA Export Aggregation'!AA:AA,'EPA Export Aggregation'!$A:$A,$B29,'EPA Export Aggregation'!$D:$D,$A$1)*IF($A29="CH4",About!$D$58,IF($A29="N2O",About!$D$59,1))</f>
        <v>0.78161914344929995</v>
      </c>
      <c r="Y29">
        <f>SUMIFS('EPA Export Aggregation'!AB:AB,'EPA Export Aggregation'!$A:$A,$B29,'EPA Export Aggregation'!$D:$D,$A$1)*IF($A29="CH4",About!$D$58,IF($A29="N2O",About!$D$59,1))</f>
        <v>0.74747959922039997</v>
      </c>
      <c r="Z29">
        <f>SUMIFS('EPA Export Aggregation'!AC:AC,'EPA Export Aggregation'!$A:$A,$B29,'EPA Export Aggregation'!$D:$D,$A$1)*IF($A29="CH4",About!$D$58,IF($A29="N2O",About!$D$59,1))</f>
        <v>0.80200719062189996</v>
      </c>
      <c r="AA29">
        <f>SUMIFS('EPA Export Aggregation'!AD:AD,'EPA Export Aggregation'!$A:$A,$B29,'EPA Export Aggregation'!$D:$D,$A$1)*IF($A29="CH4",About!$D$58,IF($A29="N2O",About!$D$59,1))</f>
        <v>0.77212855739840003</v>
      </c>
      <c r="AB29">
        <f>SUMIFS('EPA Export Aggregation'!AE:AE,'EPA Export Aggregation'!$A:$A,$B29,'EPA Export Aggregation'!$D:$D,$A$1)*IF($A29="CH4",About!$D$58,IF($A29="N2O",About!$D$59,1))</f>
        <v>0.84587429621370003</v>
      </c>
      <c r="AC29">
        <f>SUMIFS('EPA Export Aggregation'!AF:AF,'EPA Export Aggregation'!$A:$A,$B29,'EPA Export Aggregation'!$D:$D,$A$1)*IF($A29="CH4",About!$D$58,IF($A29="N2O",About!$D$59,1))</f>
        <v>0.80903920560529996</v>
      </c>
      <c r="AD29">
        <f>SUMIFS('EPA Export Aggregation'!AG:AG,'EPA Export Aggregation'!$A:$A,$B29,'EPA Export Aggregation'!$D:$D,$A$1)*IF($A29="CH4",About!$D$58,IF($A29="N2O",About!$D$59,1))</f>
        <v>0.76533023341579998</v>
      </c>
      <c r="AE29">
        <f>SUMIFS('EPA Export Aggregation'!AH:AH,'EPA Export Aggregation'!$A:$A,$B29,'EPA Export Aggregation'!$D:$D,$A$1)*IF($A29="CH4",About!$D$58,IF($A29="N2O",About!$D$59,1))</f>
        <v>0.76405051510300004</v>
      </c>
      <c r="AF29">
        <f>SUMIFS('EPA Export Aggregation'!AI:AI,'EPA Export Aggregation'!$A:$A,$B29,'EPA Export Aggregation'!$D:$D,$A$1)*IF($A29="CH4",About!$D$58,IF($A29="N2O",About!$D$59,1))</f>
        <v>0.98521034617509995</v>
      </c>
      <c r="AG29">
        <f>SUMIFS('EPA Export Aggregation'!AJ:AJ,'EPA Export Aggregation'!$A:$A,$B29,'EPA Export Aggregation'!$D:$D,$A$1)*IF($A29="CH4",About!$D$58,IF($A29="N2O",About!$D$59,1))</f>
        <v>0.7587464921407</v>
      </c>
      <c r="AH29">
        <f>SUMIFS('EPA Export Aggregation'!AK:AK,'EPA Export Aggregation'!$A:$A,$B29,'EPA Export Aggregation'!$D:$D,$A$1)*IF($A29="CH4",About!$D$58,IF($A29="N2O",About!$D$59,1))</f>
        <v>0.75113280226680001</v>
      </c>
    </row>
    <row r="30" spans="1:34" x14ac:dyDescent="0.45">
      <c r="A30" s="413" t="s">
        <v>2215</v>
      </c>
      <c r="B30" s="414" t="s">
        <v>4266</v>
      </c>
      <c r="C30">
        <f>SUMIFS('EPA Export Aggregation'!F:F,'EPA Export Aggregation'!$A:$A,$B30,'EPA Export Aggregation'!$D:$D,$A$1)*IF($A30="CH4",About!$D$58,IF($A30="N2O",About!$D$59,1))</f>
        <v>1.750713372E-4</v>
      </c>
      <c r="D30">
        <f>SUMIFS('EPA Export Aggregation'!G:G,'EPA Export Aggregation'!$A:$A,$B30,'EPA Export Aggregation'!$D:$D,$A$1)*IF($A30="CH4",About!$D$58,IF($A30="N2O",About!$D$59,1))</f>
        <v>1.747153469E-4</v>
      </c>
      <c r="E30">
        <f>SUMIFS('EPA Export Aggregation'!H:H,'EPA Export Aggregation'!$A:$A,$B30,'EPA Export Aggregation'!$D:$D,$A$1)*IF($A30="CH4",About!$D$58,IF($A30="N2O",About!$D$59,1))</f>
        <v>1.7433252230000001E-4</v>
      </c>
      <c r="F30">
        <f>SUMIFS('EPA Export Aggregation'!I:I,'EPA Export Aggregation'!$A:$A,$B30,'EPA Export Aggregation'!$D:$D,$A$1)*IF($A30="CH4",About!$D$58,IF($A30="N2O",About!$D$59,1))</f>
        <v>1.7341084219999999E-4</v>
      </c>
      <c r="G30">
        <f>SUMIFS('EPA Export Aggregation'!J:J,'EPA Export Aggregation'!$A:$A,$B30,'EPA Export Aggregation'!$D:$D,$A$1)*IF($A30="CH4",About!$D$58,IF($A30="N2O",About!$D$59,1))</f>
        <v>1.7258061110000001E-4</v>
      </c>
      <c r="H30">
        <f>SUMIFS('EPA Export Aggregation'!K:K,'EPA Export Aggregation'!$A:$A,$B30,'EPA Export Aggregation'!$D:$D,$A$1)*IF($A30="CH4",About!$D$58,IF($A30="N2O",About!$D$59,1))</f>
        <v>1.715338215E-4</v>
      </c>
      <c r="I30">
        <f>SUMIFS('EPA Export Aggregation'!L:L,'EPA Export Aggregation'!$A:$A,$B30,'EPA Export Aggregation'!$D:$D,$A$1)*IF($A30="CH4",About!$D$58,IF($A30="N2O",About!$D$59,1))</f>
        <v>1.704391573E-4</v>
      </c>
      <c r="J30">
        <f>SUMIFS('EPA Export Aggregation'!M:M,'EPA Export Aggregation'!$A:$A,$B30,'EPA Export Aggregation'!$D:$D,$A$1)*IF($A30="CH4",About!$D$58,IF($A30="N2O",About!$D$59,1))</f>
        <v>1.691743306E-4</v>
      </c>
      <c r="K30">
        <f>SUMIFS('EPA Export Aggregation'!N:N,'EPA Export Aggregation'!$A:$A,$B30,'EPA Export Aggregation'!$D:$D,$A$1)*IF($A30="CH4",About!$D$58,IF($A30="N2O",About!$D$59,1))</f>
        <v>1.6788998049999999E-4</v>
      </c>
      <c r="L30">
        <f>SUMIFS('EPA Export Aggregation'!O:O,'EPA Export Aggregation'!$A:$A,$B30,'EPA Export Aggregation'!$D:$D,$A$1)*IF($A30="CH4",About!$D$58,IF($A30="N2O",About!$D$59,1))</f>
        <v>1.6637974419999999E-4</v>
      </c>
      <c r="M30">
        <f>SUMIFS('EPA Export Aggregation'!P:P,'EPA Export Aggregation'!$A:$A,$B30,'EPA Export Aggregation'!$D:$D,$A$1)*IF($A30="CH4",About!$D$58,IF($A30="N2O",About!$D$59,1))</f>
        <v>1.6456849080000001E-4</v>
      </c>
      <c r="N30">
        <f>SUMIFS('EPA Export Aggregation'!Q:Q,'EPA Export Aggregation'!$A:$A,$B30,'EPA Export Aggregation'!$D:$D,$A$1)*IF($A30="CH4",About!$D$58,IF($A30="N2O",About!$D$59,1))</f>
        <v>1.9211772959999999E-4</v>
      </c>
      <c r="O30">
        <f>SUMIFS('EPA Export Aggregation'!R:R,'EPA Export Aggregation'!$A:$A,$B30,'EPA Export Aggregation'!$D:$D,$A$1)*IF($A30="CH4",About!$D$58,IF($A30="N2O",About!$D$59,1))</f>
        <v>1.896701345E-4</v>
      </c>
      <c r="P30">
        <f>SUMIFS('EPA Export Aggregation'!S:S,'EPA Export Aggregation'!$A:$A,$B30,'EPA Export Aggregation'!$D:$D,$A$1)*IF($A30="CH4",About!$D$58,IF($A30="N2O",About!$D$59,1))</f>
        <v>1.8734051180000001E-4</v>
      </c>
      <c r="Q30">
        <f>SUMIFS('EPA Export Aggregation'!T:T,'EPA Export Aggregation'!$A:$A,$B30,'EPA Export Aggregation'!$D:$D,$A$1)*IF($A30="CH4",About!$D$58,IF($A30="N2O",About!$D$59,1))</f>
        <v>1.8488229090000001E-4</v>
      </c>
      <c r="R30">
        <f>SUMIFS('EPA Export Aggregation'!U:U,'EPA Export Aggregation'!$A:$A,$B30,'EPA Export Aggregation'!$D:$D,$A$1)*IF($A30="CH4",About!$D$58,IF($A30="N2O",About!$D$59,1))</f>
        <v>1.8221733209999999E-4</v>
      </c>
      <c r="S30">
        <f>SUMIFS('EPA Export Aggregation'!V:V,'EPA Export Aggregation'!$A:$A,$B30,'EPA Export Aggregation'!$D:$D,$A$1)*IF($A30="CH4",About!$D$58,IF($A30="N2O",About!$D$59,1))</f>
        <v>1.795670027E-4</v>
      </c>
      <c r="T30">
        <f>SUMIFS('EPA Export Aggregation'!W:W,'EPA Export Aggregation'!$A:$A,$B30,'EPA Export Aggregation'!$D:$D,$A$1)*IF($A30="CH4",About!$D$58,IF($A30="N2O",About!$D$59,1))</f>
        <v>1.772993128E-4</v>
      </c>
      <c r="U30">
        <f>SUMIFS('EPA Export Aggregation'!X:X,'EPA Export Aggregation'!$A:$A,$B30,'EPA Export Aggregation'!$D:$D,$A$1)*IF($A30="CH4",About!$D$58,IF($A30="N2O",About!$D$59,1))</f>
        <v>1.747817926E-4</v>
      </c>
      <c r="V30">
        <f>SUMIFS('EPA Export Aggregation'!Y:Y,'EPA Export Aggregation'!$A:$A,$B30,'EPA Export Aggregation'!$D:$D,$A$1)*IF($A30="CH4",About!$D$58,IF($A30="N2O",About!$D$59,1))</f>
        <v>1.7202673969999999E-4</v>
      </c>
      <c r="W30">
        <f>SUMIFS('EPA Export Aggregation'!Z:Z,'EPA Export Aggregation'!$A:$A,$B30,'EPA Export Aggregation'!$D:$D,$A$1)*IF($A30="CH4",About!$D$58,IF($A30="N2O",About!$D$59,1))</f>
        <v>1.6930778720000001E-4</v>
      </c>
      <c r="X30">
        <f>SUMIFS('EPA Export Aggregation'!AA:AA,'EPA Export Aggregation'!$A:$A,$B30,'EPA Export Aggregation'!$D:$D,$A$1)*IF($A30="CH4",About!$D$58,IF($A30="N2O",About!$D$59,1))</f>
        <v>1.6675953049999999E-4</v>
      </c>
      <c r="Y30">
        <f>SUMIFS('EPA Export Aggregation'!AB:AB,'EPA Export Aggregation'!$A:$A,$B30,'EPA Export Aggregation'!$D:$D,$A$1)*IF($A30="CH4",About!$D$58,IF($A30="N2O",About!$D$59,1))</f>
        <v>1.6410468430000001E-4</v>
      </c>
      <c r="Z30">
        <f>SUMIFS('EPA Export Aggregation'!AC:AC,'EPA Export Aggregation'!$A:$A,$B30,'EPA Export Aggregation'!$D:$D,$A$1)*IF($A30="CH4",About!$D$58,IF($A30="N2O",About!$D$59,1))</f>
        <v>1.6189929250000001E-4</v>
      </c>
      <c r="AA30">
        <f>SUMIFS('EPA Export Aggregation'!AD:AD,'EPA Export Aggregation'!$A:$A,$B30,'EPA Export Aggregation'!$D:$D,$A$1)*IF($A30="CH4",About!$D$58,IF($A30="N2O",About!$D$59,1))</f>
        <v>1.5896211490000001E-4</v>
      </c>
      <c r="AB30">
        <f>SUMIFS('EPA Export Aggregation'!AE:AE,'EPA Export Aggregation'!$A:$A,$B30,'EPA Export Aggregation'!$D:$D,$A$1)*IF($A30="CH4",About!$D$58,IF($A30="N2O",About!$D$59,1))</f>
        <v>1.5626905400000001E-4</v>
      </c>
      <c r="AC30">
        <f>SUMIFS('EPA Export Aggregation'!AF:AF,'EPA Export Aggregation'!$A:$A,$B30,'EPA Export Aggregation'!$D:$D,$A$1)*IF($A30="CH4",About!$D$58,IF($A30="N2O",About!$D$59,1))</f>
        <v>1.539331488E-4</v>
      </c>
      <c r="AD30">
        <f>SUMIFS('EPA Export Aggregation'!AG:AG,'EPA Export Aggregation'!$A:$A,$B30,'EPA Export Aggregation'!$D:$D,$A$1)*IF($A30="CH4",About!$D$58,IF($A30="N2O",About!$D$59,1))</f>
        <v>1.5132120910000001E-4</v>
      </c>
      <c r="AE30">
        <f>SUMIFS('EPA Export Aggregation'!AH:AH,'EPA Export Aggregation'!$A:$A,$B30,'EPA Export Aggregation'!$D:$D,$A$1)*IF($A30="CH4",About!$D$58,IF($A30="N2O",About!$D$59,1))</f>
        <v>1.4850843260000001E-4</v>
      </c>
      <c r="AF30">
        <f>SUMIFS('EPA Export Aggregation'!AI:AI,'EPA Export Aggregation'!$A:$A,$B30,'EPA Export Aggregation'!$D:$D,$A$1)*IF($A30="CH4",About!$D$58,IF($A30="N2O",About!$D$59,1))</f>
        <v>1.460477653E-4</v>
      </c>
      <c r="AG30">
        <f>SUMIFS('EPA Export Aggregation'!AJ:AJ,'EPA Export Aggregation'!$A:$A,$B30,'EPA Export Aggregation'!$D:$D,$A$1)*IF($A30="CH4",About!$D$58,IF($A30="N2O",About!$D$59,1))</f>
        <v>1.4155959070000001E-4</v>
      </c>
      <c r="AH30">
        <f>SUMIFS('EPA Export Aggregation'!AK:AK,'EPA Export Aggregation'!$A:$A,$B30,'EPA Export Aggregation'!$D:$D,$A$1)*IF($A30="CH4",About!$D$58,IF($A30="N2O",About!$D$59,1))</f>
        <v>1.4155959070000001E-4</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2.3399792548999998E-3</v>
      </c>
      <c r="D32">
        <f>SUMIFS('EPA Export Aggregation'!G:G,'EPA Export Aggregation'!$A:$A,$B32,'EPA Export Aggregation'!$D:$D,$A$1)*IF($A32="CH4",About!$D$58,IF($A32="N2O",About!$D$59,1))</f>
        <v>2.3142732681E-3</v>
      </c>
      <c r="E32">
        <f>SUMIFS('EPA Export Aggregation'!H:H,'EPA Export Aggregation'!$A:$A,$B32,'EPA Export Aggregation'!$D:$D,$A$1)*IF($A32="CH4",About!$D$58,IF($A32="N2O",About!$D$59,1))</f>
        <v>2.3796399202000002E-3</v>
      </c>
      <c r="F32">
        <f>SUMIFS('EPA Export Aggregation'!I:I,'EPA Export Aggregation'!$A:$A,$B32,'EPA Export Aggregation'!$D:$D,$A$1)*IF($A32="CH4",About!$D$58,IF($A32="N2O",About!$D$59,1))</f>
        <v>2.3017875031E-3</v>
      </c>
      <c r="G32">
        <f>SUMIFS('EPA Export Aggregation'!J:J,'EPA Export Aggregation'!$A:$A,$B32,'EPA Export Aggregation'!$D:$D,$A$1)*IF($A32="CH4",About!$D$58,IF($A32="N2O",About!$D$59,1))</f>
        <v>2.5434237789E-3</v>
      </c>
      <c r="H32">
        <f>SUMIFS('EPA Export Aggregation'!K:K,'EPA Export Aggregation'!$A:$A,$B32,'EPA Export Aggregation'!$D:$D,$A$1)*IF($A32="CH4",About!$D$58,IF($A32="N2O",About!$D$59,1))</f>
        <v>2.7314447108999999E-3</v>
      </c>
      <c r="I32">
        <f>SUMIFS('EPA Export Aggregation'!L:L,'EPA Export Aggregation'!$A:$A,$B32,'EPA Export Aggregation'!$D:$D,$A$1)*IF($A32="CH4",About!$D$58,IF($A32="N2O",About!$D$59,1))</f>
        <v>2.3656852417E-3</v>
      </c>
      <c r="J32">
        <f>SUMIFS('EPA Export Aggregation'!M:M,'EPA Export Aggregation'!$A:$A,$B32,'EPA Export Aggregation'!$D:$D,$A$1)*IF($A32="CH4",About!$D$58,IF($A32="N2O",About!$D$59,1))</f>
        <v>2.6036492336999999E-3</v>
      </c>
      <c r="K32">
        <f>SUMIFS('EPA Export Aggregation'!N:N,'EPA Export Aggregation'!$A:$A,$B32,'EPA Export Aggregation'!$D:$D,$A$1)*IF($A32="CH4",About!$D$58,IF($A32="N2O",About!$D$59,1))</f>
        <v>2.3620129578999999E-3</v>
      </c>
      <c r="L32">
        <f>SUMIFS('EPA Export Aggregation'!O:O,'EPA Export Aggregation'!$A:$A,$B32,'EPA Export Aggregation'!$D:$D,$A$1)*IF($A32="CH4",About!$D$58,IF($A32="N2O",About!$D$59,1))</f>
        <v>2.1688508284999999E-3</v>
      </c>
      <c r="M32">
        <f>SUMIFS('EPA Export Aggregation'!P:P,'EPA Export Aggregation'!$A:$A,$B32,'EPA Export Aggregation'!$D:$D,$A$1)*IF($A32="CH4",About!$D$58,IF($A32="N2O",About!$D$59,1))</f>
        <v>2.7086765511999998E-3</v>
      </c>
      <c r="N32">
        <f>SUMIFS('EPA Export Aggregation'!Q:Q,'EPA Export Aggregation'!$A:$A,$B32,'EPA Export Aggregation'!$D:$D,$A$1)*IF($A32="CH4",About!$D$58,IF($A32="N2O",About!$D$59,1))</f>
        <v>2.7286067700000001E-3</v>
      </c>
      <c r="O32">
        <f>SUMIFS('EPA Export Aggregation'!R:R,'EPA Export Aggregation'!$A:$A,$B32,'EPA Export Aggregation'!$D:$D,$A$1)*IF($A32="CH4",About!$D$58,IF($A32="N2O",About!$D$59,1))</f>
        <v>2.7927784609000001E-3</v>
      </c>
      <c r="P32">
        <f>SUMIFS('EPA Export Aggregation'!S:S,'EPA Export Aggregation'!$A:$A,$B32,'EPA Export Aggregation'!$D:$D,$A$1)*IF($A32="CH4",About!$D$58,IF($A32="N2O",About!$D$59,1))</f>
        <v>2.9584726417000002E-3</v>
      </c>
      <c r="Q32">
        <f>SUMIFS('EPA Export Aggregation'!T:T,'EPA Export Aggregation'!$A:$A,$B32,'EPA Export Aggregation'!$D:$D,$A$1)*IF($A32="CH4",About!$D$58,IF($A32="N2O",About!$D$59,1))</f>
        <v>2.7949664076E-3</v>
      </c>
      <c r="R32">
        <f>SUMIFS('EPA Export Aggregation'!U:U,'EPA Export Aggregation'!$A:$A,$B32,'EPA Export Aggregation'!$D:$D,$A$1)*IF($A32="CH4",About!$D$58,IF($A32="N2O",About!$D$59,1))</f>
        <v>3.0560466919000002E-3</v>
      </c>
      <c r="S32">
        <f>SUMIFS('EPA Export Aggregation'!V:V,'EPA Export Aggregation'!$A:$A,$B32,'EPA Export Aggregation'!$D:$D,$A$1)*IF($A32="CH4",About!$D$58,IF($A32="N2O",About!$D$59,1))</f>
        <v>3.0215668845999999E-3</v>
      </c>
      <c r="T32">
        <f>SUMIFS('EPA Export Aggregation'!W:W,'EPA Export Aggregation'!$A:$A,$B32,'EPA Export Aggregation'!$D:$D,$A$1)*IF($A32="CH4",About!$D$58,IF($A32="N2O",About!$D$59,1))</f>
        <v>2.2963422405999998E-3</v>
      </c>
      <c r="U32">
        <f>SUMIFS('EPA Export Aggregation'!X:X,'EPA Export Aggregation'!$A:$A,$B32,'EPA Export Aggregation'!$D:$D,$A$1)*IF($A32="CH4",About!$D$58,IF($A32="N2O",About!$D$59,1))</f>
        <v>2.8226958228000001E-3</v>
      </c>
      <c r="V32">
        <f>SUMIFS('EPA Export Aggregation'!Y:Y,'EPA Export Aggregation'!$A:$A,$B32,'EPA Export Aggregation'!$D:$D,$A$1)*IF($A32="CH4",About!$D$58,IF($A32="N2O",About!$D$59,1))</f>
        <v>2.6862139254999998E-3</v>
      </c>
      <c r="W32">
        <f>SUMIFS('EPA Export Aggregation'!Z:Z,'EPA Export Aggregation'!$A:$A,$B32,'EPA Export Aggregation'!$D:$D,$A$1)*IF($A32="CH4",About!$D$58,IF($A32="N2O",About!$D$59,1))</f>
        <v>2.8970955587E-3</v>
      </c>
      <c r="X32">
        <f>SUMIFS('EPA Export Aggregation'!AA:AA,'EPA Export Aggregation'!$A:$A,$B32,'EPA Export Aggregation'!$D:$D,$A$1)*IF($A32="CH4",About!$D$58,IF($A32="N2O",About!$D$59,1))</f>
        <v>2.8384550616E-3</v>
      </c>
      <c r="Y32">
        <f>SUMIFS('EPA Export Aggregation'!AB:AB,'EPA Export Aggregation'!$A:$A,$B32,'EPA Export Aggregation'!$D:$D,$A$1)*IF($A32="CH4",About!$D$58,IF($A32="N2O",About!$D$59,1))</f>
        <v>2.9166225607000001E-3</v>
      </c>
      <c r="Z32">
        <f>SUMIFS('EPA Export Aggregation'!AC:AC,'EPA Export Aggregation'!$A:$A,$B32,'EPA Export Aggregation'!$D:$D,$A$1)*IF($A32="CH4",About!$D$58,IF($A32="N2O",About!$D$59,1))</f>
        <v>2.0636553205E-3</v>
      </c>
      <c r="AA32">
        <f>SUMIFS('EPA Export Aggregation'!AD:AD,'EPA Export Aggregation'!$A:$A,$B32,'EPA Export Aggregation'!$D:$D,$A$1)*IF($A32="CH4",About!$D$58,IF($A32="N2O",About!$D$59,1))</f>
        <v>1.913177615E-3</v>
      </c>
      <c r="AB32">
        <f>SUMIFS('EPA Export Aggregation'!AE:AE,'EPA Export Aggregation'!$A:$A,$B32,'EPA Export Aggregation'!$D:$D,$A$1)*IF($A32="CH4",About!$D$58,IF($A32="N2O",About!$D$59,1))</f>
        <v>2.5255970443E-3</v>
      </c>
      <c r="AC32">
        <f>SUMIFS('EPA Export Aggregation'!AF:AF,'EPA Export Aggregation'!$A:$A,$B32,'EPA Export Aggregation'!$D:$D,$A$1)*IF($A32="CH4",About!$D$58,IF($A32="N2O",About!$D$59,1))</f>
        <v>2.0547573768E-3</v>
      </c>
      <c r="AD32">
        <f>SUMIFS('EPA Export Aggregation'!AG:AG,'EPA Export Aggregation'!$A:$A,$B32,'EPA Export Aggregation'!$D:$D,$A$1)*IF($A32="CH4",About!$D$58,IF($A32="N2O",About!$D$59,1))</f>
        <v>1.5266175957E-3</v>
      </c>
      <c r="AE32">
        <f>SUMIFS('EPA Export Aggregation'!AH:AH,'EPA Export Aggregation'!$A:$A,$B32,'EPA Export Aggregation'!$D:$D,$A$1)*IF($A32="CH4",About!$D$58,IF($A32="N2O",About!$D$59,1))</f>
        <v>1.0893763873E-3</v>
      </c>
      <c r="AF32">
        <f>SUMIFS('EPA Export Aggregation'!AI:AI,'EPA Export Aggregation'!$A:$A,$B32,'EPA Export Aggregation'!$D:$D,$A$1)*IF($A32="CH4",About!$D$58,IF($A32="N2O",About!$D$59,1))</f>
        <v>1.1293514002000001E-3</v>
      </c>
      <c r="AG32">
        <f>SUMIFS('EPA Export Aggregation'!AJ:AJ,'EPA Export Aggregation'!$A:$A,$B32,'EPA Export Aggregation'!$D:$D,$A$1)*IF($A32="CH4",About!$D$58,IF($A32="N2O",About!$D$59,1))</f>
        <v>4.9722723019999995E-4</v>
      </c>
      <c r="AH32">
        <f>SUMIFS('EPA Export Aggregation'!AK:AK,'EPA Export Aggregation'!$A:$A,$B32,'EPA Export Aggregation'!$D:$D,$A$1)*IF($A32="CH4",About!$D$58,IF($A32="N2O",About!$D$59,1))</f>
        <v>2.203370297E-4</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5.2510031630800001E-2</v>
      </c>
      <c r="D34">
        <f>SUMIFS('EPA Export Aggregation'!G:G,'EPA Export Aggregation'!$A:$A,$B34,'EPA Export Aggregation'!$D:$D,$A$1)*IF($A34="CH4",About!$D$58,IF($A34="N2O",About!$D$59,1))</f>
        <v>3.8566469019299998E-2</v>
      </c>
      <c r="E34">
        <f>SUMIFS('EPA Export Aggregation'!H:H,'EPA Export Aggregation'!$A:$A,$B34,'EPA Export Aggregation'!$D:$D,$A$1)*IF($A34="CH4",About!$D$58,IF($A34="N2O",About!$D$59,1))</f>
        <v>4.38233054522E-2</v>
      </c>
      <c r="F34">
        <f>SUMIFS('EPA Export Aggregation'!I:I,'EPA Export Aggregation'!$A:$A,$B34,'EPA Export Aggregation'!$D:$D,$A$1)*IF($A34="CH4",About!$D$58,IF($A34="N2O",About!$D$59,1))</f>
        <v>4.2844811394400002E-2</v>
      </c>
      <c r="G34">
        <f>SUMIFS('EPA Export Aggregation'!J:J,'EPA Export Aggregation'!$A:$A,$B34,'EPA Export Aggregation'!$D:$D,$A$1)*IF($A34="CH4",About!$D$58,IF($A34="N2O",About!$D$59,1))</f>
        <v>4.67508868124E-2</v>
      </c>
      <c r="H34">
        <f>SUMIFS('EPA Export Aggregation'!K:K,'EPA Export Aggregation'!$A:$A,$B34,'EPA Export Aggregation'!$D:$D,$A$1)*IF($A34="CH4",About!$D$58,IF($A34="N2O",About!$D$59,1))</f>
        <v>4.2939099579699998E-2</v>
      </c>
      <c r="I34">
        <f>SUMIFS('EPA Export Aggregation'!L:L,'EPA Export Aggregation'!$A:$A,$B34,'EPA Export Aggregation'!$D:$D,$A$1)*IF($A34="CH4",About!$D$58,IF($A34="N2O",About!$D$59,1))</f>
        <v>4.6384055157400003E-2</v>
      </c>
      <c r="J34">
        <f>SUMIFS('EPA Export Aggregation'!M:M,'EPA Export Aggregation'!$A:$A,$B34,'EPA Export Aggregation'!$D:$D,$A$1)*IF($A34="CH4",About!$D$58,IF($A34="N2O",About!$D$59,1))</f>
        <v>5.00658541837E-2</v>
      </c>
      <c r="K34">
        <f>SUMIFS('EPA Export Aggregation'!N:N,'EPA Export Aggregation'!$A:$A,$B34,'EPA Export Aggregation'!$D:$D,$A$1)*IF($A34="CH4",About!$D$58,IF($A34="N2O",About!$D$59,1))</f>
        <v>6.4201206447100007E-2</v>
      </c>
      <c r="L34">
        <f>SUMIFS('EPA Export Aggregation'!O:O,'EPA Export Aggregation'!$A:$A,$B34,'EPA Export Aggregation'!$D:$D,$A$1)*IF($A34="CH4",About!$D$58,IF($A34="N2O",About!$D$59,1))</f>
        <v>6.4310205207300006E-2</v>
      </c>
      <c r="M34">
        <f>SUMIFS('EPA Export Aggregation'!P:P,'EPA Export Aggregation'!$A:$A,$B34,'EPA Export Aggregation'!$D:$D,$A$1)*IF($A34="CH4",About!$D$58,IF($A34="N2O",About!$D$59,1))</f>
        <v>6.3556241676499994E-2</v>
      </c>
      <c r="N34">
        <f>SUMIFS('EPA Export Aggregation'!Q:Q,'EPA Export Aggregation'!$A:$A,$B34,'EPA Export Aggregation'!$D:$D,$A$1)*IF($A34="CH4",About!$D$58,IF($A34="N2O",About!$D$59,1))</f>
        <v>6.2888344854700004E-2</v>
      </c>
      <c r="O34">
        <f>SUMIFS('EPA Export Aggregation'!R:R,'EPA Export Aggregation'!$A:$A,$B34,'EPA Export Aggregation'!$D:$D,$A$1)*IF($A34="CH4",About!$D$58,IF($A34="N2O",About!$D$59,1))</f>
        <v>7.3696505972400003E-2</v>
      </c>
      <c r="P34">
        <f>SUMIFS('EPA Export Aggregation'!S:S,'EPA Export Aggregation'!$A:$A,$B34,'EPA Export Aggregation'!$D:$D,$A$1)*IF($A34="CH4",About!$D$58,IF($A34="N2O",About!$D$59,1))</f>
        <v>7.5509425988099996E-2</v>
      </c>
      <c r="Q34">
        <f>SUMIFS('EPA Export Aggregation'!T:T,'EPA Export Aggregation'!$A:$A,$B34,'EPA Export Aggregation'!$D:$D,$A$1)*IF($A34="CH4",About!$D$58,IF($A34="N2O",About!$D$59,1))</f>
        <v>7.5203255496100005E-2</v>
      </c>
      <c r="R34">
        <f>SUMIFS('EPA Export Aggregation'!U:U,'EPA Export Aggregation'!$A:$A,$B34,'EPA Export Aggregation'!$D:$D,$A$1)*IF($A34="CH4",About!$D$58,IF($A34="N2O",About!$D$59,1))</f>
        <v>6.8732172608800005E-2</v>
      </c>
      <c r="S34">
        <f>SUMIFS('EPA Export Aggregation'!V:V,'EPA Export Aggregation'!$A:$A,$B34,'EPA Export Aggregation'!$D:$D,$A$1)*IF($A34="CH4",About!$D$58,IF($A34="N2O",About!$D$59,1))</f>
        <v>6.1218000060500002E-2</v>
      </c>
      <c r="T34">
        <f>SUMIFS('EPA Export Aggregation'!W:W,'EPA Export Aggregation'!$A:$A,$B34,'EPA Export Aggregation'!$D:$D,$A$1)*IF($A34="CH4",About!$D$58,IF($A34="N2O",About!$D$59,1))</f>
        <v>8.5926331851599994E-2</v>
      </c>
      <c r="U34">
        <f>SUMIFS('EPA Export Aggregation'!X:X,'EPA Export Aggregation'!$A:$A,$B34,'EPA Export Aggregation'!$D:$D,$A$1)*IF($A34="CH4",About!$D$58,IF($A34="N2O",About!$D$59,1))</f>
        <v>0.10815039136350001</v>
      </c>
      <c r="V34">
        <f>SUMIFS('EPA Export Aggregation'!Y:Y,'EPA Export Aggregation'!$A:$A,$B34,'EPA Export Aggregation'!$D:$D,$A$1)*IF($A34="CH4",About!$D$58,IF($A34="N2O",About!$D$59,1))</f>
        <v>0.1015811430645</v>
      </c>
      <c r="W34">
        <f>SUMIFS('EPA Export Aggregation'!Z:Z,'EPA Export Aggregation'!$A:$A,$B34,'EPA Export Aggregation'!$D:$D,$A$1)*IF($A34="CH4",About!$D$58,IF($A34="N2O",About!$D$59,1))</f>
        <v>0.12760988865709999</v>
      </c>
      <c r="X34">
        <f>SUMIFS('EPA Export Aggregation'!AA:AA,'EPA Export Aggregation'!$A:$A,$B34,'EPA Export Aggregation'!$D:$D,$A$1)*IF($A34="CH4",About!$D$58,IF($A34="N2O",About!$D$59,1))</f>
        <v>0.1172336510932</v>
      </c>
      <c r="Y34">
        <f>SUMIFS('EPA Export Aggregation'!AB:AB,'EPA Export Aggregation'!$A:$A,$B34,'EPA Export Aggregation'!$D:$D,$A$1)*IF($A34="CH4",About!$D$58,IF($A34="N2O",About!$D$59,1))</f>
        <v>0.1102199494391</v>
      </c>
      <c r="Z34">
        <f>SUMIFS('EPA Export Aggregation'!AC:AC,'EPA Export Aggregation'!$A:$A,$B34,'EPA Export Aggregation'!$D:$D,$A$1)*IF($A34="CH4",About!$D$58,IF($A34="N2O",About!$D$59,1))</f>
        <v>0.1147380345339</v>
      </c>
      <c r="AA34">
        <f>SUMIFS('EPA Export Aggregation'!AD:AD,'EPA Export Aggregation'!$A:$A,$B34,'EPA Export Aggregation'!$D:$D,$A$1)*IF($A34="CH4",About!$D$58,IF($A34="N2O",About!$D$59,1))</f>
        <v>0.12677019105510001</v>
      </c>
      <c r="AB34">
        <f>SUMIFS('EPA Export Aggregation'!AE:AE,'EPA Export Aggregation'!$A:$A,$B34,'EPA Export Aggregation'!$D:$D,$A$1)*IF($A34="CH4",About!$D$58,IF($A34="N2O",About!$D$59,1))</f>
        <v>0.17977418585380001</v>
      </c>
      <c r="AC34">
        <f>SUMIFS('EPA Export Aggregation'!AF:AF,'EPA Export Aggregation'!$A:$A,$B34,'EPA Export Aggregation'!$D:$D,$A$1)*IF($A34="CH4",About!$D$58,IF($A34="N2O",About!$D$59,1))</f>
        <v>0.1769469094318</v>
      </c>
      <c r="AD34">
        <f>SUMIFS('EPA Export Aggregation'!AG:AG,'EPA Export Aggregation'!$A:$A,$B34,'EPA Export Aggregation'!$D:$D,$A$1)*IF($A34="CH4",About!$D$58,IF($A34="N2O",About!$D$59,1))</f>
        <v>0.1725753667979</v>
      </c>
      <c r="AE34">
        <f>SUMIFS('EPA Export Aggregation'!AH:AH,'EPA Export Aggregation'!$A:$A,$B34,'EPA Export Aggregation'!$D:$D,$A$1)*IF($A34="CH4",About!$D$58,IF($A34="N2O",About!$D$59,1))</f>
        <v>0.20338930184410001</v>
      </c>
      <c r="AF34">
        <f>SUMIFS('EPA Export Aggregation'!AI:AI,'EPA Export Aggregation'!$A:$A,$B34,'EPA Export Aggregation'!$D:$D,$A$1)*IF($A34="CH4",About!$D$58,IF($A34="N2O",About!$D$59,1))</f>
        <v>0.22131322015489999</v>
      </c>
      <c r="AG34">
        <f>SUMIFS('EPA Export Aggregation'!AJ:AJ,'EPA Export Aggregation'!$A:$A,$B34,'EPA Export Aggregation'!$D:$D,$A$1)*IF($A34="CH4",About!$D$58,IF($A34="N2O",About!$D$59,1))</f>
        <v>0.23923713846559999</v>
      </c>
      <c r="AH34">
        <f>SUMIFS('EPA Export Aggregation'!AK:AK,'EPA Export Aggregation'!$A:$A,$B34,'EPA Export Aggregation'!$D:$D,$A$1)*IF($A34="CH4",About!$D$58,IF($A34="N2O",About!$D$59,1))</f>
        <v>0.2571610567764</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4.2106388701999998E-3</v>
      </c>
      <c r="D74">
        <f>SUMIFS('EPA Export Aggregation'!G:G,'EPA Export Aggregation'!$A:$A,$B74,'EPA Export Aggregation'!$D:$D,$A$1)*IF($A74="CH4",About!$D$58,IF($A74="N2O",About!$D$59,1))</f>
        <v>8.8089433573999999E-3</v>
      </c>
      <c r="E74">
        <f>SUMIFS('EPA Export Aggregation'!H:H,'EPA Export Aggregation'!$A:$A,$B74,'EPA Export Aggregation'!$D:$D,$A$1)*IF($A74="CH4",About!$D$58,IF($A74="N2O",About!$D$59,1))</f>
        <v>3.31955905982E-2</v>
      </c>
      <c r="F74">
        <f>SUMIFS('EPA Export Aggregation'!I:I,'EPA Export Aggregation'!$A:$A,$B74,'EPA Export Aggregation'!$D:$D,$A$1)*IF($A74="CH4",About!$D$58,IF($A74="N2O",About!$D$59,1))</f>
        <v>0.1173147826556</v>
      </c>
      <c r="G74">
        <f>SUMIFS('EPA Export Aggregation'!J:J,'EPA Export Aggregation'!$A:$A,$B74,'EPA Export Aggregation'!$D:$D,$A$1)*IF($A74="CH4",About!$D$58,IF($A74="N2O",About!$D$59,1))</f>
        <v>0.28792700881320005</v>
      </c>
      <c r="H74">
        <f>SUMIFS('EPA Export Aggregation'!K:K,'EPA Export Aggregation'!$A:$A,$B74,'EPA Export Aggregation'!$D:$D,$A$1)*IF($A74="CH4",About!$D$58,IF($A74="N2O",About!$D$59,1))</f>
        <v>0.6226120515946002</v>
      </c>
      <c r="I74">
        <f>SUMIFS('EPA Export Aggregation'!L:L,'EPA Export Aggregation'!$A:$A,$B74,'EPA Export Aggregation'!$D:$D,$A$1)*IF($A74="CH4",About!$D$58,IF($A74="N2O",About!$D$59,1))</f>
        <v>0.85614732205370003</v>
      </c>
      <c r="J74">
        <f>SUMIFS('EPA Export Aggregation'!M:M,'EPA Export Aggregation'!$A:$A,$B74,'EPA Export Aggregation'!$D:$D,$A$1)*IF($A74="CH4",About!$D$58,IF($A74="N2O",About!$D$59,1))</f>
        <v>1.0746447849946996</v>
      </c>
      <c r="K74">
        <f>SUMIFS('EPA Export Aggregation'!N:N,'EPA Export Aggregation'!$A:$A,$B74,'EPA Export Aggregation'!$D:$D,$A$1)*IF($A74="CH4",About!$D$58,IF($A74="N2O",About!$D$59,1))</f>
        <v>1.2215307696211999</v>
      </c>
      <c r="L74">
        <f>SUMIFS('EPA Export Aggregation'!O:O,'EPA Export Aggregation'!$A:$A,$B74,'EPA Export Aggregation'!$D:$D,$A$1)*IF($A74="CH4",About!$D$58,IF($A74="N2O",About!$D$59,1))</f>
        <v>1.3746333964899999</v>
      </c>
      <c r="M74">
        <f>SUMIFS('EPA Export Aggregation'!P:P,'EPA Export Aggregation'!$A:$A,$B74,'EPA Export Aggregation'!$D:$D,$A$1)*IF($A74="CH4",About!$D$58,IF($A74="N2O",About!$D$59,1))</f>
        <v>1.5007513651204001</v>
      </c>
      <c r="N74">
        <f>SUMIFS('EPA Export Aggregation'!Q:Q,'EPA Export Aggregation'!$A:$A,$B74,'EPA Export Aggregation'!$D:$D,$A$1)*IF($A74="CH4",About!$D$58,IF($A74="N2O",About!$D$59,1))</f>
        <v>1.6177075878212002</v>
      </c>
      <c r="O74">
        <f>SUMIFS('EPA Export Aggregation'!R:R,'EPA Export Aggregation'!$A:$A,$B74,'EPA Export Aggregation'!$D:$D,$A$1)*IF($A74="CH4",About!$D$58,IF($A74="N2O",About!$D$59,1))</f>
        <v>1.6964976716036002</v>
      </c>
      <c r="P74">
        <f>SUMIFS('EPA Export Aggregation'!S:S,'EPA Export Aggregation'!$A:$A,$B74,'EPA Export Aggregation'!$D:$D,$A$1)*IF($A74="CH4",About!$D$58,IF($A74="N2O",About!$D$59,1))</f>
        <v>1.7676770745916999</v>
      </c>
      <c r="Q74">
        <f>SUMIFS('EPA Export Aggregation'!T:T,'EPA Export Aggregation'!$A:$A,$B74,'EPA Export Aggregation'!$D:$D,$A$1)*IF($A74="CH4",About!$D$58,IF($A74="N2O",About!$D$59,1))</f>
        <v>1.8282987223889002</v>
      </c>
      <c r="R74">
        <f>SUMIFS('EPA Export Aggregation'!U:U,'EPA Export Aggregation'!$A:$A,$B74,'EPA Export Aggregation'!$D:$D,$A$1)*IF($A74="CH4",About!$D$58,IF($A74="N2O",About!$D$59,1))</f>
        <v>1.8928419010880002</v>
      </c>
      <c r="S74">
        <f>SUMIFS('EPA Export Aggregation'!V:V,'EPA Export Aggregation'!$A:$A,$B74,'EPA Export Aggregation'!$D:$D,$A$1)*IF($A74="CH4",About!$D$58,IF($A74="N2O",About!$D$59,1))</f>
        <v>1.8661151763131001</v>
      </c>
      <c r="T74">
        <f>SUMIFS('EPA Export Aggregation'!W:W,'EPA Export Aggregation'!$A:$A,$B74,'EPA Export Aggregation'!$D:$D,$A$1)*IF($A74="CH4",About!$D$58,IF($A74="N2O",About!$D$59,1))</f>
        <v>1.9900914339907003</v>
      </c>
      <c r="U74">
        <f>SUMIFS('EPA Export Aggregation'!X:X,'EPA Export Aggregation'!$A:$A,$B74,'EPA Export Aggregation'!$D:$D,$A$1)*IF($A74="CH4",About!$D$58,IF($A74="N2O",About!$D$59,1))</f>
        <v>2.1225187290987004</v>
      </c>
      <c r="V74">
        <f>SUMIFS('EPA Export Aggregation'!Y:Y,'EPA Export Aggregation'!$A:$A,$B74,'EPA Export Aggregation'!$D:$D,$A$1)*IF($A74="CH4",About!$D$58,IF($A74="N2O",About!$D$59,1))</f>
        <v>2.5991897919764995</v>
      </c>
      <c r="W74">
        <f>SUMIFS('EPA Export Aggregation'!Z:Z,'EPA Export Aggregation'!$A:$A,$B74,'EPA Export Aggregation'!$D:$D,$A$1)*IF($A74="CH4",About!$D$58,IF($A74="N2O",About!$D$59,1))</f>
        <v>2.7234151727950993</v>
      </c>
      <c r="X74">
        <f>SUMIFS('EPA Export Aggregation'!AA:AA,'EPA Export Aggregation'!$A:$A,$B74,'EPA Export Aggregation'!$D:$D,$A$1)*IF($A74="CH4",About!$D$58,IF($A74="N2O",About!$D$59,1))</f>
        <v>3.0020838947924995</v>
      </c>
      <c r="Y74">
        <f>SUMIFS('EPA Export Aggregation'!AB:AB,'EPA Export Aggregation'!$A:$A,$B74,'EPA Export Aggregation'!$D:$D,$A$1)*IF($A74="CH4",About!$D$58,IF($A74="N2O",About!$D$59,1))</f>
        <v>2.5137459364584003</v>
      </c>
      <c r="Z74">
        <f>SUMIFS('EPA Export Aggregation'!AC:AC,'EPA Export Aggregation'!$A:$A,$B74,'EPA Export Aggregation'!$D:$D,$A$1)*IF($A74="CH4",About!$D$58,IF($A74="N2O",About!$D$59,1))</f>
        <v>2.5133431063643998</v>
      </c>
      <c r="AA74">
        <f>SUMIFS('EPA Export Aggregation'!AD:AD,'EPA Export Aggregation'!$A:$A,$B74,'EPA Export Aggregation'!$D:$D,$A$1)*IF($A74="CH4",About!$D$58,IF($A74="N2O",About!$D$59,1))</f>
        <v>2.5716097478596001</v>
      </c>
      <c r="AB74">
        <f>SUMIFS('EPA Export Aggregation'!AE:AE,'EPA Export Aggregation'!$A:$A,$B74,'EPA Export Aggregation'!$D:$D,$A$1)*IF($A74="CH4",About!$D$58,IF($A74="N2O",About!$D$59,1))</f>
        <v>2.6854300670503002</v>
      </c>
      <c r="AC74">
        <f>SUMIFS('EPA Export Aggregation'!AF:AF,'EPA Export Aggregation'!$A:$A,$B74,'EPA Export Aggregation'!$D:$D,$A$1)*IF($A74="CH4",About!$D$58,IF($A74="N2O",About!$D$59,1))</f>
        <v>2.721419443191301</v>
      </c>
      <c r="AD74">
        <f>SUMIFS('EPA Export Aggregation'!AG:AG,'EPA Export Aggregation'!$A:$A,$B74,'EPA Export Aggregation'!$D:$D,$A$1)*IF($A74="CH4",About!$D$58,IF($A74="N2O",About!$D$59,1))</f>
        <v>2.8080461317621008</v>
      </c>
      <c r="AE74">
        <f>SUMIFS('EPA Export Aggregation'!AH:AH,'EPA Export Aggregation'!$A:$A,$B74,'EPA Export Aggregation'!$D:$D,$A$1)*IF($A74="CH4",About!$D$58,IF($A74="N2O",About!$D$59,1))</f>
        <v>2.8257671671157998</v>
      </c>
      <c r="AF74">
        <f>SUMIFS('EPA Export Aggregation'!AI:AI,'EPA Export Aggregation'!$A:$A,$B74,'EPA Export Aggregation'!$D:$D,$A$1)*IF($A74="CH4",About!$D$58,IF($A74="N2O",About!$D$59,1))</f>
        <v>2.7167787774029009</v>
      </c>
      <c r="AG74">
        <f>SUMIFS('EPA Export Aggregation'!AJ:AJ,'EPA Export Aggregation'!$A:$A,$B74,'EPA Export Aggregation'!$D:$D,$A$1)*IF($A74="CH4",About!$D$58,IF($A74="N2O",About!$D$59,1))</f>
        <v>3.1466437473417002</v>
      </c>
      <c r="AH74">
        <f>SUMIFS('EPA Export Aggregation'!AK:AK,'EPA Export Aggregation'!$A:$A,$B74,'EPA Export Aggregation'!$D:$D,$A$1)*IF($A74="CH4",About!$D$58,IF($A74="N2O",About!$D$59,1))</f>
        <v>3.2476320967625001</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2026-09-28T17:26:04Z</dcterms:modified>
</cp:coreProperties>
</file>