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ME\bldgs\SYDEC\"/>
    </mc:Choice>
  </mc:AlternateContent>
  <xr:revisionPtr revIDLastSave="0" documentId="8_{BBD0B170-5D15-452C-B1E4-6CE3054767FC}"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C330" i="13"/>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<sst xmlns="http://schemas.openxmlformats.org/spreadsheetml/2006/main" count="194484" uniqueCount="2015">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</sst>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144</v>
      </c>
      <c r="C1" s="30">
        <v>46241</v>
      </c>
    </row>
    <row r="2" spans="1:3" x14ac:dyDescent="0.45">
      <c r="A2" s="3" t="s">
        <v>2</v>
      </c>
      <c r="B2" s="4" t="str">
        <f>IFERROR(INDEX(Geography!B:B, MATCH($B$1, Geography!C:C, 0)), "")</f>
        <v>ME</v>
      </c>
    </row>
    <row r="3" spans="1:3" x14ac:dyDescent="0.45">
      <c r="A3" s="3" t="s">
        <v>3</v>
      </c>
      <c r="B3" s="4" t="str">
        <f>IFERROR(INDEX(Geography!E:E, MATCH($B$1, Geography!C:C, 0)), "")</f>
        <v>New England</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Maine</v>
      </c>
    </row>
    <row r="311" spans="1:31" x14ac:dyDescent="0.45">
      <c r="A311" t="s">
        <v>1971</v>
      </c>
      <c r="B311" t="str">
        <f>About!$B$2</f>
        <v>ME</v>
      </c>
    </row>
    <row r="312" spans="1:31" x14ac:dyDescent="0.45">
      <c r="A312" t="s">
        <v>1972</v>
      </c>
      <c r="B312">
        <f>MATCH($B$311, $A$38:$A$85, 0)</f>
        <v>17</v>
      </c>
    </row>
    <row r="313" spans="1:31" x14ac:dyDescent="0.45">
      <c r="A313" t="s">
        <v>1973</v>
      </c>
      <c r="B313" s="24">
        <f>INDEX(Census_2020_Urban_Rural!$F$2:$F$57, MATCH($B$311, Census_2020_Urban_Rural!$B$2:$B$57, 0))</f>
        <v>38.632181385376398</v>
      </c>
    </row>
    <row r="314" spans="1:31" x14ac:dyDescent="0.45">
      <c r="A314" t="s">
        <v>1974</v>
      </c>
      <c r="B314" s="18">
        <f>$B$313 * $B$13</f>
        <v>0.38632181385376402</v>
      </c>
    </row>
    <row r="315" spans="1:31" x14ac:dyDescent="0.45">
      <c r="A315" t="s">
        <v>1975</v>
      </c>
      <c r="B315" s="22">
        <f>INDEX($K$38:$K$85, $B$312)</f>
        <v>100.102</v>
      </c>
    </row>
    <row r="316" spans="1:31" x14ac:dyDescent="0.45">
      <c r="A316" t="s">
        <v>1976</v>
      </c>
      <c r="B316" s="22">
        <f>INDEX($Q$38:$Q$85, $B$312)</f>
        <v>568.14800000000002</v>
      </c>
    </row>
    <row r="317" spans="1:31" x14ac:dyDescent="0.45">
      <c r="A317" t="s">
        <v>1977</v>
      </c>
      <c r="B317" s="22">
        <f>$B$315 * $B$314</f>
        <v>38.671586210389485</v>
      </c>
    </row>
    <row r="318" spans="1:31" x14ac:dyDescent="0.45">
      <c r="A318" t="s">
        <v>1978</v>
      </c>
      <c r="B318" s="22">
        <f>$B$315 * (1 - $B$314)</f>
        <v>61.430413789610512</v>
      </c>
    </row>
    <row r="319" spans="1:31" x14ac:dyDescent="0.45">
      <c r="A319" t="s">
        <v>1979</v>
      </c>
      <c r="B319" s="22">
        <f>$B$316</f>
        <v>568.14800000000002</v>
      </c>
    </row>
    <row r="320" spans="1:31" x14ac:dyDescent="0.45">
      <c r="A320" t="s">
        <v>1980</v>
      </c>
      <c r="B320" s="24">
        <f>INDEX($S$38:$S$85, $B$312)</f>
        <v>5247.9</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100.102</v>
      </c>
      <c r="C322" s="28">
        <f t="shared" si="214"/>
        <v>100.102</v>
      </c>
      <c r="D322" s="28">
        <f t="shared" si="214"/>
        <v>100.102</v>
      </c>
      <c r="E322" s="28">
        <f t="shared" si="214"/>
        <v>100.102</v>
      </c>
      <c r="F322" s="28">
        <f t="shared" si="214"/>
        <v>100.102</v>
      </c>
      <c r="G322" s="28">
        <f t="shared" si="214"/>
        <v>105.61543589874</v>
      </c>
      <c r="H322" s="28">
        <f t="shared" si="214"/>
        <v>111.42060347188702</v>
      </c>
      <c r="I322" s="28">
        <f t="shared" si="214"/>
        <v>117.23644275901826</v>
      </c>
      <c r="J322" s="28">
        <f t="shared" si="214"/>
        <v>122.61203219409684</v>
      </c>
      <c r="K322" s="28">
        <f t="shared" si="214"/>
        <v>128.06014712363935</v>
      </c>
      <c r="L322" s="28">
        <f t="shared" si="214"/>
        <v>133.68235077494185</v>
      </c>
      <c r="M322" s="28">
        <f t="shared" si="214"/>
        <v>139.12631735728465</v>
      </c>
      <c r="N322" s="28">
        <f t="shared" si="214"/>
        <v>144.58183620593138</v>
      </c>
      <c r="O322" s="28">
        <f t="shared" si="214"/>
        <v>150.10924888919385</v>
      </c>
      <c r="P322" s="28">
        <f t="shared" si="214"/>
        <v>155.69816938393711</v>
      </c>
      <c r="Q322" s="28">
        <f t="shared" si="214"/>
        <v>161.25263210812759</v>
      </c>
      <c r="R322" s="28">
        <f t="shared" si="214"/>
        <v>166.83348120796268</v>
      </c>
      <c r="S322" s="28">
        <f t="shared" si="214"/>
        <v>172.30797874619972</v>
      </c>
      <c r="T322" s="28">
        <f t="shared" si="214"/>
        <v>177.64501299929481</v>
      </c>
      <c r="U322" s="28">
        <f t="shared" si="214"/>
        <v>182.76379041715049</v>
      </c>
      <c r="V322" s="28">
        <f t="shared" si="214"/>
        <v>187.66602931089818</v>
      </c>
      <c r="W322" s="28">
        <f t="shared" si="214"/>
        <v>192.31069131794638</v>
      </c>
      <c r="X322" s="28">
        <f t="shared" si="214"/>
        <v>196.6702719997036</v>
      </c>
      <c r="Y322" s="28">
        <f t="shared" si="214"/>
        <v>200.79935712589472</v>
      </c>
      <c r="Z322" s="28">
        <f t="shared" si="214"/>
        <v>204.64989127659206</v>
      </c>
      <c r="AA322" s="28">
        <f t="shared" si="214"/>
        <v>208.25870848250156</v>
      </c>
      <c r="AB322" s="28">
        <f t="shared" si="214"/>
        <v>211.62409701272207</v>
      </c>
      <c r="AC322" s="28">
        <f t="shared" si="214"/>
        <v>214.77329268213882</v>
      </c>
      <c r="AD322" s="28">
        <f t="shared" si="214"/>
        <v>217.65791839237014</v>
      </c>
      <c r="AE322" s="28">
        <f t="shared" si="214"/>
        <v>220.32773330610107</v>
      </c>
    </row>
    <row r="323" spans="1:31" x14ac:dyDescent="0.45">
      <c r="A323" t="s">
        <v>1982</v>
      </c>
      <c r="B323" s="28">
        <f t="shared" ref="B323:AE323" si="215">INDEX(B$258:B$305, $B$312)</f>
        <v>568.14800000000002</v>
      </c>
      <c r="C323" s="28">
        <f t="shared" si="215"/>
        <v>568.14800000000002</v>
      </c>
      <c r="D323" s="28">
        <f t="shared" si="215"/>
        <v>568.14800000000002</v>
      </c>
      <c r="E323" s="28">
        <f t="shared" si="215"/>
        <v>568.14800000000002</v>
      </c>
      <c r="F323" s="28">
        <f t="shared" si="215"/>
        <v>568.14800000000002</v>
      </c>
      <c r="G323" s="28">
        <f t="shared" si="215"/>
        <v>632.11791903447499</v>
      </c>
      <c r="H323" s="28">
        <f t="shared" si="215"/>
        <v>683.92818887511407</v>
      </c>
      <c r="I323" s="28">
        <f t="shared" si="215"/>
        <v>707.90570976883316</v>
      </c>
      <c r="J323" s="28">
        <f t="shared" si="215"/>
        <v>722.15197146904814</v>
      </c>
      <c r="K323" s="28">
        <f t="shared" si="215"/>
        <v>738.15988419251198</v>
      </c>
      <c r="L323" s="28">
        <f t="shared" si="215"/>
        <v>750.3333390462825</v>
      </c>
      <c r="M323" s="28">
        <f t="shared" si="215"/>
        <v>759.83123110545478</v>
      </c>
      <c r="N323" s="28">
        <f t="shared" si="215"/>
        <v>770.39938934439419</v>
      </c>
      <c r="O323" s="28">
        <f t="shared" si="215"/>
        <v>786.26913646333787</v>
      </c>
      <c r="P323" s="28">
        <f t="shared" si="215"/>
        <v>798.86004960626394</v>
      </c>
      <c r="Q323" s="28">
        <f t="shared" si="215"/>
        <v>809.32655138801272</v>
      </c>
      <c r="R323" s="28">
        <f t="shared" si="215"/>
        <v>827.39861059865393</v>
      </c>
      <c r="S323" s="28">
        <f t="shared" si="215"/>
        <v>844.5826061047095</v>
      </c>
      <c r="T323" s="28">
        <f t="shared" si="215"/>
        <v>864.91368766384437</v>
      </c>
      <c r="U323" s="28">
        <f t="shared" si="215"/>
        <v>881.90860745866314</v>
      </c>
      <c r="V323" s="28">
        <f t="shared" si="215"/>
        <v>890.84648272035076</v>
      </c>
      <c r="W323" s="28">
        <f t="shared" si="215"/>
        <v>904.02840450869792</v>
      </c>
      <c r="X323" s="28">
        <f t="shared" si="215"/>
        <v>910.981363441447</v>
      </c>
      <c r="Y323" s="28">
        <f t="shared" si="215"/>
        <v>918.71107508093712</v>
      </c>
      <c r="Z323" s="28">
        <f t="shared" si="215"/>
        <v>924.93215926829419</v>
      </c>
      <c r="AA323" s="28">
        <f t="shared" si="215"/>
        <v>934.48407817551811</v>
      </c>
      <c r="AB323" s="28">
        <f t="shared" si="215"/>
        <v>946.08916008097242</v>
      </c>
      <c r="AC323" s="28">
        <f t="shared" si="215"/>
        <v>957.6305314671107</v>
      </c>
      <c r="AD323" s="28">
        <f t="shared" si="215"/>
        <v>966.15347712609162</v>
      </c>
      <c r="AE323" s="28">
        <f t="shared" si="215"/>
        <v>976.94554375359928</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0.12733664894529242</v>
      </c>
      <c r="C330" s="28">
        <f t="shared" si="218"/>
        <v>0.12733664894529242</v>
      </c>
      <c r="D330" s="28">
        <f t="shared" si="218"/>
        <v>0.12733664894529242</v>
      </c>
      <c r="E330" s="28">
        <f t="shared" si="218"/>
        <v>0.12733664894529242</v>
      </c>
      <c r="F330" s="28">
        <f t="shared" si="218"/>
        <v>0.12733664894529242</v>
      </c>
      <c r="G330" s="28">
        <f t="shared" si="218"/>
        <v>0.14057686978281123</v>
      </c>
      <c r="H330" s="28">
        <f t="shared" si="218"/>
        <v>0.15155563031822275</v>
      </c>
      <c r="I330" s="28">
        <f t="shared" si="218"/>
        <v>0.15723282694560708</v>
      </c>
      <c r="J330" s="28">
        <f t="shared" si="218"/>
        <v>0.16097181799636903</v>
      </c>
      <c r="K330" s="28">
        <f t="shared" si="218"/>
        <v>0.16506031580558916</v>
      </c>
      <c r="L330" s="28">
        <f t="shared" si="218"/>
        <v>0.16845132144690722</v>
      </c>
      <c r="M330" s="28">
        <f t="shared" si="218"/>
        <v>0.17129852864245498</v>
      </c>
      <c r="N330" s="28">
        <f t="shared" si="218"/>
        <v>0.1743518789516427</v>
      </c>
      <c r="O330" s="28">
        <f t="shared" si="218"/>
        <v>0.1784291593499365</v>
      </c>
      <c r="P330" s="28">
        <f t="shared" si="218"/>
        <v>0.18189337048918638</v>
      </c>
      <c r="Q330" s="28">
        <f t="shared" si="218"/>
        <v>0.18494620390940003</v>
      </c>
      <c r="R330" s="28">
        <f t="shared" si="218"/>
        <v>0.18945332262554865</v>
      </c>
      <c r="S330" s="28">
        <f t="shared" si="218"/>
        <v>0.19377095311475243</v>
      </c>
      <c r="T330" s="28">
        <f t="shared" si="218"/>
        <v>0.19866207447991374</v>
      </c>
      <c r="U330" s="28">
        <f t="shared" si="218"/>
        <v>0.20287589280965981</v>
      </c>
      <c r="V330" s="28">
        <f t="shared" si="218"/>
        <v>0.2055131599365935</v>
      </c>
      <c r="W330" s="28">
        <f t="shared" si="218"/>
        <v>0.208910058466557</v>
      </c>
      <c r="X330" s="28">
        <f t="shared" si="218"/>
        <v>0.21106569016962035</v>
      </c>
      <c r="Y330" s="28">
        <f t="shared" si="218"/>
        <v>0.21332541249010689</v>
      </c>
      <c r="Z330" s="28">
        <f t="shared" si="218"/>
        <v>0.2152445836515342</v>
      </c>
      <c r="AA330" s="28">
        <f t="shared" si="218"/>
        <v>0.21775239365422736</v>
      </c>
      <c r="AB330" s="28">
        <f t="shared" si="218"/>
        <v>0.2206050528961479</v>
      </c>
      <c r="AC330" s="28">
        <f t="shared" si="218"/>
        <v>0.22340437587401618</v>
      </c>
      <c r="AD330" s="28">
        <f t="shared" si="218"/>
        <v>0.22557811610710224</v>
      </c>
      <c r="AE330" s="28">
        <f t="shared" si="218"/>
        <v>0.2281433100973152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568.14800000000002</v>
      </c>
      <c r="C8" s="23">
        <f>Calcs!C$323</f>
        <v>568.14800000000002</v>
      </c>
      <c r="D8" s="23">
        <f>Calcs!D$323</f>
        <v>568.14800000000002</v>
      </c>
      <c r="E8" s="23">
        <f>Calcs!E$323</f>
        <v>568.14800000000002</v>
      </c>
      <c r="F8" s="23">
        <f>Calcs!F$323</f>
        <v>568.14800000000002</v>
      </c>
      <c r="G8" s="23">
        <f>Calcs!G$323</f>
        <v>632.11791903447499</v>
      </c>
      <c r="H8" s="23">
        <f>Calcs!H$323</f>
        <v>683.92818887511407</v>
      </c>
      <c r="I8" s="23">
        <f>Calcs!I$323</f>
        <v>707.90570976883316</v>
      </c>
      <c r="J8" s="23">
        <f>Calcs!J$323</f>
        <v>722.15197146904814</v>
      </c>
      <c r="K8" s="23">
        <f>Calcs!K$323</f>
        <v>738.15988419251198</v>
      </c>
      <c r="L8" s="23">
        <f>Calcs!L$323</f>
        <v>750.3333390462825</v>
      </c>
      <c r="M8" s="23">
        <f>Calcs!M$323</f>
        <v>759.83123110545478</v>
      </c>
      <c r="N8" s="23">
        <f>Calcs!N$323</f>
        <v>770.39938934439419</v>
      </c>
      <c r="O8" s="23">
        <f>Calcs!O$323</f>
        <v>786.26913646333787</v>
      </c>
      <c r="P8" s="23">
        <f>Calcs!P$323</f>
        <v>798.86004960626394</v>
      </c>
      <c r="Q8" s="23">
        <f>Calcs!Q$323</f>
        <v>809.32655138801272</v>
      </c>
      <c r="R8" s="23">
        <f>Calcs!R$323</f>
        <v>827.39861059865393</v>
      </c>
      <c r="S8" s="23">
        <f>Calcs!S$323</f>
        <v>844.5826061047095</v>
      </c>
      <c r="T8" s="23">
        <f>Calcs!T$323</f>
        <v>864.91368766384437</v>
      </c>
      <c r="U8" s="23">
        <f>Calcs!U$323</f>
        <v>881.90860745866314</v>
      </c>
      <c r="V8" s="23">
        <f>Calcs!V$323</f>
        <v>890.84648272035076</v>
      </c>
      <c r="W8" s="23">
        <f>Calcs!W$323</f>
        <v>904.02840450869792</v>
      </c>
      <c r="X8" s="23">
        <f>Calcs!X$323</f>
        <v>910.981363441447</v>
      </c>
      <c r="Y8" s="23">
        <f>Calcs!Y$323</f>
        <v>918.71107508093712</v>
      </c>
      <c r="Z8" s="23">
        <f>Calcs!Z$323</f>
        <v>924.93215926829419</v>
      </c>
      <c r="AA8" s="23">
        <f>Calcs!AA$323</f>
        <v>934.48407817551811</v>
      </c>
      <c r="AB8" s="23">
        <f>Calcs!AB$323</f>
        <v>946.08916008097242</v>
      </c>
      <c r="AC8" s="23">
        <f>Calcs!AC$323</f>
        <v>957.6305314671107</v>
      </c>
      <c r="AD8" s="23">
        <f>Calcs!AD$323</f>
        <v>966.15347712609162</v>
      </c>
      <c r="AE8" s="23">
        <f>Calcs!AE$323</f>
        <v>976.94554375359928</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38.671586210389485</v>
      </c>
      <c r="C8" s="23">
        <f>Calcs!C$322 * Calcs!$B$314</f>
        <v>38.671586210389485</v>
      </c>
      <c r="D8" s="23">
        <f>Calcs!D$322 * Calcs!$B$314</f>
        <v>38.671586210389485</v>
      </c>
      <c r="E8" s="23">
        <f>Calcs!E$322 * Calcs!$B$314</f>
        <v>38.671586210389485</v>
      </c>
      <c r="F8" s="23">
        <f>Calcs!F$322 * Calcs!$B$314</f>
        <v>38.671586210389485</v>
      </c>
      <c r="G8" s="23">
        <f>Calcs!G$322 * Calcs!$B$314</f>
        <v>40.801546767357181</v>
      </c>
      <c r="H8" s="23">
        <f>Calcs!H$322 * Calcs!$B$314</f>
        <v>43.04420963394039</v>
      </c>
      <c r="I8" s="23">
        <f>Calcs!I$322 * Calcs!$B$314</f>
        <v>45.290995216426914</v>
      </c>
      <c r="J8" s="23">
        <f>Calcs!J$322 * Calcs!$B$314</f>
        <v>47.367702677519603</v>
      </c>
      <c r="K8" s="23">
        <f>Calcs!K$322 * Calcs!$B$314</f>
        <v>49.472428319184239</v>
      </c>
      <c r="L8" s="23">
        <f>Calcs!L$322 * Calcs!$B$314</f>
        <v>51.644408231610676</v>
      </c>
      <c r="M8" s="23">
        <f>Calcs!M$322 * Calcs!$B$314</f>
        <v>53.747531276260617</v>
      </c>
      <c r="N8" s="23">
        <f>Calcs!N$322 * Calcs!$B$314</f>
        <v>55.855117213383224</v>
      </c>
      <c r="O8" s="23">
        <f>Calcs!O$322 * Calcs!$B$314</f>
        <v>57.990477307099482</v>
      </c>
      <c r="P8" s="23">
        <f>Calcs!P$322 * Calcs!$B$314</f>
        <v>60.149599210113173</v>
      </c>
      <c r="Q8" s="23">
        <f>Calcs!Q$322 * Calcs!$B$314</f>
        <v>62.295409324705552</v>
      </c>
      <c r="R8" s="23">
        <f>Calcs!R$322 * Calcs!$B$314</f>
        <v>64.451413071798001</v>
      </c>
      <c r="S8" s="23">
        <f>Calcs!S$322 * Calcs!$B$314</f>
        <v>66.56633089070769</v>
      </c>
      <c r="T8" s="23">
        <f>Calcs!T$322 * Calcs!$B$314</f>
        <v>68.628143643963057</v>
      </c>
      <c r="U8" s="23">
        <f>Calcs!U$322 * Calcs!$B$314</f>
        <v>70.605639020742757</v>
      </c>
      <c r="V8" s="23">
        <f>Calcs!V$322 * Calcs!$B$314</f>
        <v>72.499480842119823</v>
      </c>
      <c r="W8" s="23">
        <f>Calcs!W$322 * Calcs!$B$314</f>
        <v>74.293815093420349</v>
      </c>
      <c r="X8" s="23">
        <f>Calcs!X$322 * Calcs!$B$314</f>
        <v>75.978016210038632</v>
      </c>
      <c r="Y8" s="23">
        <f>Calcs!Y$322 * Calcs!$B$314</f>
        <v>77.573171865545376</v>
      </c>
      <c r="Z8" s="23">
        <f>Calcs!Z$322 * Calcs!$B$314</f>
        <v>79.060717202948638</v>
      </c>
      <c r="AA8" s="23">
        <f>Calcs!AA$322 * Calcs!$B$314</f>
        <v>80.454882011802269</v>
      </c>
      <c r="AB8" s="23">
        <f>Calcs!AB$322 * Calcs!$B$314</f>
        <v>81.755005013119714</v>
      </c>
      <c r="AC8" s="23">
        <f>Calcs!AC$322 * Calcs!$B$314</f>
        <v>82.971607996309203</v>
      </c>
      <c r="AD8" s="23">
        <f>Calcs!AD$322 * Calcs!$B$314</f>
        <v>84.086001832974972</v>
      </c>
      <c r="AE8" s="23">
        <f>Calcs!AE$322 * Calcs!$B$314</f>
        <v>85.117409573101341</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61.430413789610512</v>
      </c>
      <c r="C8" s="23">
        <f>Calcs!C$322 * (1 - Calcs!$B$314)</f>
        <v>61.430413789610512</v>
      </c>
      <c r="D8" s="23">
        <f>Calcs!D$322 * (1 - Calcs!$B$314)</f>
        <v>61.430413789610512</v>
      </c>
      <c r="E8" s="23">
        <f>Calcs!E$322 * (1 - Calcs!$B$314)</f>
        <v>61.430413789610512</v>
      </c>
      <c r="F8" s="23">
        <f>Calcs!F$322 * (1 - Calcs!$B$314)</f>
        <v>61.430413789610512</v>
      </c>
      <c r="G8" s="23">
        <f>Calcs!G$322 * (1 - Calcs!$B$314)</f>
        <v>64.813889131382822</v>
      </c>
      <c r="H8" s="23">
        <f>Calcs!H$322 * (1 - Calcs!$B$314)</f>
        <v>68.376393837946623</v>
      </c>
      <c r="I8" s="23">
        <f>Calcs!I$322 * (1 - Calcs!$B$314)</f>
        <v>71.945447542591339</v>
      </c>
      <c r="J8" s="23">
        <f>Calcs!J$322 * (1 - Calcs!$B$314)</f>
        <v>75.244329516577238</v>
      </c>
      <c r="K8" s="23">
        <f>Calcs!K$322 * (1 - Calcs!$B$314)</f>
        <v>78.587718804455108</v>
      </c>
      <c r="L8" s="23">
        <f>Calcs!L$322 * (1 - Calcs!$B$314)</f>
        <v>82.03794254333117</v>
      </c>
      <c r="M8" s="23">
        <f>Calcs!M$322 * (1 - Calcs!$B$314)</f>
        <v>85.378786081024018</v>
      </c>
      <c r="N8" s="23">
        <f>Calcs!N$322 * (1 - Calcs!$B$314)</f>
        <v>88.726718992548157</v>
      </c>
      <c r="O8" s="23">
        <f>Calcs!O$322 * (1 - Calcs!$B$314)</f>
        <v>92.118771582094368</v>
      </c>
      <c r="P8" s="23">
        <f>Calcs!P$322 * (1 - Calcs!$B$314)</f>
        <v>95.548570173823933</v>
      </c>
      <c r="Q8" s="23">
        <f>Calcs!Q$322 * (1 - Calcs!$B$314)</f>
        <v>98.957222783422026</v>
      </c>
      <c r="R8" s="23">
        <f>Calcs!R$322 * (1 - Calcs!$B$314)</f>
        <v>102.38206813616468</v>
      </c>
      <c r="S8" s="23">
        <f>Calcs!S$322 * (1 - Calcs!$B$314)</f>
        <v>105.74164785549202</v>
      </c>
      <c r="T8" s="23">
        <f>Calcs!T$322 * (1 - Calcs!$B$314)</f>
        <v>109.01686935533174</v>
      </c>
      <c r="U8" s="23">
        <f>Calcs!U$322 * (1 - Calcs!$B$314)</f>
        <v>112.15815139640773</v>
      </c>
      <c r="V8" s="23">
        <f>Calcs!V$322 * (1 - Calcs!$B$314)</f>
        <v>115.16654846877834</v>
      </c>
      <c r="W8" s="23">
        <f>Calcs!W$322 * (1 - Calcs!$B$314)</f>
        <v>118.01687622452602</v>
      </c>
      <c r="X8" s="23">
        <f>Calcs!X$322 * (1 - Calcs!$B$314)</f>
        <v>120.69225578966496</v>
      </c>
      <c r="Y8" s="23">
        <f>Calcs!Y$322 * (1 - Calcs!$B$314)</f>
        <v>123.22618526034933</v>
      </c>
      <c r="Z8" s="23">
        <f>Calcs!Z$322 * (1 - Calcs!$B$314)</f>
        <v>125.58917407364341</v>
      </c>
      <c r="AA8" s="23">
        <f>Calcs!AA$322 * (1 - Calcs!$B$314)</f>
        <v>127.80382647069928</v>
      </c>
      <c r="AB8" s="23">
        <f>Calcs!AB$322 * (1 - Calcs!$B$314)</f>
        <v>129.86909199960235</v>
      </c>
      <c r="AC8" s="23">
        <f>Calcs!AC$322 * (1 - Calcs!$B$314)</f>
        <v>131.8016846858296</v>
      </c>
      <c r="AD8" s="23">
        <f>Calcs!AD$322 * (1 - Calcs!$B$314)</f>
        <v>133.57191655939513</v>
      </c>
      <c r="AE8" s="23">
        <f>Calcs!AE$322 * (1 - Calcs!$B$314)</f>
        <v>135.21032373299971</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38.671586210389485</v>
      </c>
      <c r="C8" s="23">
        <f>'BDESC-rural-residential'!E8</f>
        <v>61.430413789610512</v>
      </c>
      <c r="D8" s="23">
        <f>'BDESC-commercial'!E8</f>
        <v>568.14800000000002</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2026-08-07T21:04:17Z</dcterms:modified>
</cp:coreProperties>
</file>