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ME\webappdata\"/>
    </mc:Choice>
  </mc:AlternateContent>
  <xr:revisionPtr revIDLastSave="0" documentId="8_{D24DC310-565A-4C80-9601-45B18EBF7C9C}"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10" i="23"/>
  <c r="G32" i="23"/>
  <c r="J32" i="23" s="1"/>
  <c r="K32" i="23" s="1"/>
  <c r="G22" i="23"/>
  <c r="G40" i="23"/>
  <c r="J40" i="23" s="1"/>
  <c r="K40" i="23" s="1"/>
  <c r="G19" i="23"/>
  <c r="J19" i="23" s="1"/>
  <c r="K19" i="23" s="1"/>
  <c r="G48" i="23"/>
  <c r="G39" i="23"/>
  <c r="G33" i="23"/>
  <c r="G41" i="23"/>
  <c r="F3" i="20" l="1"/>
  <c r="F2" i="20"/>
  <c r="J10" i="23"/>
  <c r="K10" i="23" s="1"/>
  <c r="N10" i="23"/>
  <c r="O10"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G23" i="23" s="1"/>
  <c r="N1" i="25"/>
  <c r="G8" i="23" s="1"/>
  <c r="AC1" i="25"/>
  <c r="W1" i="25"/>
  <c r="J1" i="25"/>
  <c r="I1" i="25"/>
  <c r="AB1" i="25"/>
  <c r="AF1" i="25"/>
  <c r="Y1" i="25"/>
  <c r="AH1" i="25"/>
  <c r="V1" i="25"/>
  <c r="D1" i="25"/>
  <c r="AE1" i="25"/>
  <c r="K1" i="25"/>
  <c r="U1" i="25"/>
  <c r="P1" i="25"/>
  <c r="Z1" i="25"/>
  <c r="G1" i="25"/>
  <c r="Q1" i="25"/>
  <c r="AA1" i="25"/>
  <c r="M1" i="25"/>
  <c r="J23" i="23" l="1"/>
  <c r="K23" i="23" s="1"/>
  <c r="N23" i="23"/>
  <c r="O23"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<sst xmlns="http://schemas.openxmlformats.org/spreadsheetml/2006/main" count="42870" uniqueCount="4487">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</sst>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4027</v>
      </c>
      <c r="C1" s="380">
        <v>46293</v>
      </c>
      <c r="G1" s="381" t="s">
        <v>3985</v>
      </c>
      <c r="H1" s="381" t="s">
        <v>3986</v>
      </c>
    </row>
    <row r="2" spans="1:8" x14ac:dyDescent="0.45">
      <c r="B2" t="str">
        <f>_xlfn.XLOOKUP(B1,H:H,G:G,0,0,1)</f>
        <v>ME</v>
      </c>
      <c r="C2" t="str">
        <f>_xlfn.XLOOKUP(B2,G:G, H:H, 0,0,1)</f>
        <v>Maine</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18.23264</v>
      </c>
      <c r="E2" s="436">
        <f>SUMIFS('frozen policy trendline'!E:E,'frozen policy trendline'!$A:$A,About!$B$2)-SUMIFS('frozen policy trendline'!E:E,'frozen policy trendline'!$A:$A,About!$B$2,'frozen policy trendline'!$B:$B,"Output Total CO2e Emissions by Sector[LULUCF sector]")</f>
        <v>17.751850000000001</v>
      </c>
      <c r="F2" s="436">
        <f>SUMIFS('frozen policy trendline'!F:F,'frozen policy trendline'!$A:$A,About!$B$2)-SUMIFS('frozen policy trendline'!F:F,'frozen policy trendline'!$A:$A,About!$B$2,'frozen policy trendline'!$B:$B,"Output Total CO2e Emissions by Sector[LULUCF sector]")</f>
        <v>17.19068</v>
      </c>
      <c r="G2" s="436">
        <f>SUMIFS('frozen policy trendline'!G:G,'frozen policy trendline'!$A:$A,About!$B$2)-SUMIFS('frozen policy trendline'!G:G,'frozen policy trendline'!$A:$A,About!$B$2,'frozen policy trendline'!$B:$B,"Output Total CO2e Emissions by Sector[LULUCF sector]")</f>
        <v>16.42783</v>
      </c>
      <c r="H2" s="436">
        <f>SUMIFS('frozen policy trendline'!H:H,'frozen policy trendline'!$A:$A,About!$B$2)-SUMIFS('frozen policy trendline'!H:H,'frozen policy trendline'!$A:$A,About!$B$2,'frozen policy trendline'!$B:$B,"Output Total CO2e Emissions by Sector[LULUCF sector]")</f>
        <v>15.719930000000002</v>
      </c>
      <c r="I2" s="436">
        <f>SUMIFS('frozen policy trendline'!I:I,'frozen policy trendline'!$A:$A,About!$B$2)-SUMIFS('frozen policy trendline'!I:I,'frozen policy trendline'!$A:$A,About!$B$2,'frozen policy trendline'!$B:$B,"Output Total CO2e Emissions by Sector[LULUCF sector]")</f>
        <v>15.373826000000001</v>
      </c>
      <c r="J2" s="436">
        <f>SUMIFS('frozen policy trendline'!J:J,'frozen policy trendline'!$A:$A,About!$B$2)-SUMIFS('frozen policy trendline'!J:J,'frozen policy trendline'!$A:$A,About!$B$2,'frozen policy trendline'!$B:$B,"Output Total CO2e Emissions by Sector[LULUCF sector]")</f>
        <v>15.173348000000001</v>
      </c>
      <c r="K2" s="436">
        <f>SUMIFS('frozen policy trendline'!K:K,'frozen policy trendline'!$A:$A,About!$B$2)-SUMIFS('frozen policy trendline'!K:K,'frozen policy trendline'!$A:$A,About!$B$2,'frozen policy trendline'!$B:$B,"Output Total CO2e Emissions by Sector[LULUCF sector]")</f>
        <v>14.967280000000001</v>
      </c>
      <c r="L2" s="436">
        <f>SUMIFS('frozen policy trendline'!L:L,'frozen policy trendline'!$A:$A,About!$B$2)-SUMIFS('frozen policy trendline'!L:L,'frozen policy trendline'!$A:$A,About!$B$2,'frozen policy trendline'!$B:$B,"Output Total CO2e Emissions by Sector[LULUCF sector]")</f>
        <v>14.776479999999999</v>
      </c>
      <c r="M2" s="436">
        <f>SUMIFS('frozen policy trendline'!M:M,'frozen policy trendline'!$A:$A,About!$B$2)-SUMIFS('frozen policy trendline'!M:M,'frozen policy trendline'!$A:$A,About!$B$2,'frozen policy trendline'!$B:$B,"Output Total CO2e Emissions by Sector[LULUCF sector]")</f>
        <v>14.554959999999998</v>
      </c>
      <c r="N2" s="436">
        <f>SUMIFS('frozen policy trendline'!N:N,'frozen policy trendline'!$A:$A,About!$B$2)-SUMIFS('frozen policy trendline'!N:N,'frozen policy trendline'!$A:$A,About!$B$2,'frozen policy trendline'!$B:$B,"Output Total CO2e Emissions by Sector[LULUCF sector]")</f>
        <v>14.330627699999999</v>
      </c>
      <c r="O2" s="436">
        <f>SUMIFS('frozen policy trendline'!O:O,'frozen policy trendline'!$A:$A,About!$B$2)-SUMIFS('frozen policy trendline'!O:O,'frozen policy trendline'!$A:$A,About!$B$2,'frozen policy trendline'!$B:$B,"Output Total CO2e Emissions by Sector[LULUCF sector]")</f>
        <v>14.129530699999998</v>
      </c>
      <c r="P2" s="436">
        <f>SUMIFS('frozen policy trendline'!P:P,'frozen policy trendline'!$A:$A,About!$B$2)-SUMIFS('frozen policy trendline'!P:P,'frozen policy trendline'!$A:$A,About!$B$2,'frozen policy trendline'!$B:$B,"Output Total CO2e Emissions by Sector[LULUCF sector]")</f>
        <v>13.9605172</v>
      </c>
      <c r="Q2" s="436">
        <f>SUMIFS('frozen policy trendline'!Q:Q,'frozen policy trendline'!$A:$A,About!$B$2)-SUMIFS('frozen policy trendline'!Q:Q,'frozen policy trendline'!$A:$A,About!$B$2,'frozen policy trendline'!$B:$B,"Output Total CO2e Emissions by Sector[LULUCF sector]")</f>
        <v>13.873630199999999</v>
      </c>
      <c r="R2" s="436">
        <f>SUMIFS('frozen policy trendline'!R:R,'frozen policy trendline'!$A:$A,About!$B$2)-SUMIFS('frozen policy trendline'!R:R,'frozen policy trendline'!$A:$A,About!$B$2,'frozen policy trendline'!$B:$B,"Output Total CO2e Emissions by Sector[LULUCF sector]")</f>
        <v>13.621037500000003</v>
      </c>
      <c r="S2" s="436">
        <f>SUMIFS('frozen policy trendline'!S:S,'frozen policy trendline'!$A:$A,About!$B$2)-SUMIFS('frozen policy trendline'!S:S,'frozen policy trendline'!$A:$A,About!$B$2,'frozen policy trendline'!$B:$B,"Output Total CO2e Emissions by Sector[LULUCF sector]")</f>
        <v>13.3149859</v>
      </c>
      <c r="T2" s="436">
        <f>SUMIFS('frozen policy trendline'!T:T,'frozen policy trendline'!$A:$A,About!$B$2)-SUMIFS('frozen policy trendline'!T:T,'frozen policy trendline'!$A:$A,About!$B$2,'frozen policy trendline'!$B:$B,"Output Total CO2e Emissions by Sector[LULUCF sector]")</f>
        <v>13.114074499999999</v>
      </c>
      <c r="U2" s="436">
        <f>SUMIFS('frozen policy trendline'!U:U,'frozen policy trendline'!$A:$A,About!$B$2)-SUMIFS('frozen policy trendline'!U:U,'frozen policy trendline'!$A:$A,About!$B$2,'frozen policy trendline'!$B:$B,"Output Total CO2e Emissions by Sector[LULUCF sector]")</f>
        <v>12.9921092</v>
      </c>
      <c r="V2" s="436">
        <f>SUMIFS('frozen policy trendline'!V:V,'frozen policy trendline'!$A:$A,About!$B$2)-SUMIFS('frozen policy trendline'!V:V,'frozen policy trendline'!$A:$A,About!$B$2,'frozen policy trendline'!$B:$B,"Output Total CO2e Emissions by Sector[LULUCF sector]")</f>
        <v>12.8220747</v>
      </c>
      <c r="W2" s="436">
        <f>SUMIFS('frozen policy trendline'!W:W,'frozen policy trendline'!$A:$A,About!$B$2)-SUMIFS('frozen policy trendline'!W:W,'frozen policy trendline'!$A:$A,About!$B$2,'frozen policy trendline'!$B:$B,"Output Total CO2e Emissions by Sector[LULUCF sector]")</f>
        <v>12.7156883</v>
      </c>
      <c r="X2" s="436">
        <f>SUMIFS('frozen policy trendline'!X:X,'frozen policy trendline'!$A:$A,About!$B$2)-SUMIFS('frozen policy trendline'!X:X,'frozen policy trendline'!$A:$A,About!$B$2,'frozen policy trendline'!$B:$B,"Output Total CO2e Emissions by Sector[LULUCF sector]")</f>
        <v>12.546387399999997</v>
      </c>
      <c r="Y2" s="436">
        <f>SUMIFS('frozen policy trendline'!Y:Y,'frozen policy trendline'!$A:$A,About!$B$2)-SUMIFS('frozen policy trendline'!Y:Y,'frozen policy trendline'!$A:$A,About!$B$2,'frozen policy trendline'!$B:$B,"Output Total CO2e Emissions by Sector[LULUCF sector]")</f>
        <v>12.487734499999998</v>
      </c>
      <c r="Z2" s="436">
        <f>SUMIFS('frozen policy trendline'!Z:Z,'frozen policy trendline'!$A:$A,About!$B$2)-SUMIFS('frozen policy trendline'!Z:Z,'frozen policy trendline'!$A:$A,About!$B$2,'frozen policy trendline'!$B:$B,"Output Total CO2e Emissions by Sector[LULUCF sector]")</f>
        <v>12.2614135</v>
      </c>
      <c r="AA2" s="436">
        <f>SUMIFS('frozen policy trendline'!AA:AA,'frozen policy trendline'!$A:$A,About!$B$2)-SUMIFS('frozen policy trendline'!AA:AA,'frozen policy trendline'!$A:$A,About!$B$2,'frozen policy trendline'!$B:$B,"Output Total CO2e Emissions by Sector[LULUCF sector]")</f>
        <v>12.1338484</v>
      </c>
      <c r="AB2" s="436">
        <f>SUMIFS('frozen policy trendline'!AB:AB,'frozen policy trendline'!$A:$A,About!$B$2)-SUMIFS('frozen policy trendline'!AB:AB,'frozen policy trendline'!$A:$A,About!$B$2,'frozen policy trendline'!$B:$B,"Output Total CO2e Emissions by Sector[LULUCF sector]")</f>
        <v>12.0976138</v>
      </c>
      <c r="AC2" s="436">
        <f>SUMIFS('frozen policy trendline'!AC:AC,'frozen policy trendline'!$A:$A,About!$B$2)-SUMIFS('frozen policy trendline'!AC:AC,'frozen policy trendline'!$A:$A,About!$B$2,'frozen policy trendline'!$B:$B,"Output Total CO2e Emissions by Sector[LULUCF sector]")</f>
        <v>12.120863399999999</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45% below 1990 levels by 2030</v>
      </c>
      <c r="C2" s="1">
        <f>IF(INDEX('State Targets'!I:I,MATCH(About!$C$2,'State Targets'!$B:$B,0))=0,"",INDEX('State Targets'!I:I,MATCH(About!$C$2,'State Targets'!$B:$B,0)))</f>
        <v>2030</v>
      </c>
      <c r="D2" s="1">
        <f>INDEX('State Targets'!J:J,MATCH(About!$C$2,'State Targets'!$B:$B,0))</f>
        <v>10.450000000000001</v>
      </c>
      <c r="E2" s="1">
        <f>INDEX('State Targets'!K:K,MATCH(About!$C$2,'State Targets'!$B:$B,0))</f>
        <v>10.450000000000001</v>
      </c>
      <c r="F2" s="1" t="str">
        <f>IF(INDEX('State Targets'!C:C,MATCH(About!$C$2,'State Targets'!$B:$B,0))=0,"",INDEX('State Targets'!C:C,MATCH(About!$C$2,'State Targets'!$B:$B,0)))</f>
        <v>Maine set a statutory target in 2022 to achieve net-zero GHG emissions by 2045. This updates statutory targets enacted in 2019 to reduce GHG emissions 45% below 1990 levels by 2030 and 80% below 1990 levels by 2050.</v>
      </c>
    </row>
    <row r="3" spans="1:6" ht="71.25" x14ac:dyDescent="0.45">
      <c r="A3" s="1" t="s">
        <v>3518</v>
      </c>
      <c r="B3" s="1" t="str">
        <f>IF(INDEX('State Targets'!L:L,MATCH(About!$C$2,'State Targets'!$B:$B,0))=0,"",INDEX('State Targets'!L:L,MATCH(About!$C$2,'State Targets'!$B:$B,0)))</f>
        <v>Net-zero emissions by 2045</v>
      </c>
      <c r="C3" s="1">
        <f>IF(INDEX('State Targets'!M:M,MATCH(About!$C$2,'State Targets'!$B:$B,0))=0,"",INDEX('State Targets'!M:M,MATCH(About!$C$2,'State Targets'!$B:$B,0)))</f>
        <v>2045</v>
      </c>
      <c r="D3" s="1">
        <f>INDEX('State Targets'!N:N,MATCH(About!$C$2,'State Targets'!$B:$B,0))</f>
        <v>0</v>
      </c>
      <c r="E3" s="1">
        <f>INDEX('State Targets'!O:O,MATCH(About!$C$2,'State Targets'!$B:$B,0))</f>
        <v>0</v>
      </c>
      <c r="F3" s="1" t="str">
        <f>IF(INDEX('State Targets'!C:C,MATCH(About!$C$2,'State Targets'!$B:$B,0))=0,"",INDEX('State Targets'!C:C,MATCH(About!$C$2,'State Targets'!$B:$B,0)))</f>
        <v>Maine set a statutory target in 2022 to achieve net-zero GHG emissions by 2045. This updates statutory targets enacted in 2019 to reduce GHG emissions 45% below 1990 levels by 2030 and 80% below 1990 levels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19</v>
      </c>
      <c r="H23" t="s">
        <v>4140</v>
      </c>
      <c r="I23" s="402">
        <v>2030</v>
      </c>
      <c r="J23" s="402">
        <f t="shared" si="0"/>
        <v>10.450000000000001</v>
      </c>
      <c r="K23" s="402">
        <f t="shared" si="1"/>
        <v>10.450000000000001</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ME</v>
      </c>
      <c r="C1" s="409">
        <f>SUM(C4:C87)</f>
        <v>19.021166854393517</v>
      </c>
      <c r="D1" s="409">
        <f t="shared" ref="D1:AG1" si="0">SUM(D4:D87)</f>
        <v>18.862713748245618</v>
      </c>
      <c r="E1" s="409">
        <f t="shared" si="0"/>
        <v>19.787542375810716</v>
      </c>
      <c r="F1" s="409">
        <f t="shared" si="0"/>
        <v>19.137142579722827</v>
      </c>
      <c r="G1" s="409">
        <f t="shared" si="0"/>
        <v>20.287737613953684</v>
      </c>
      <c r="H1" s="409">
        <f t="shared" si="0"/>
        <v>19.277745613868792</v>
      </c>
      <c r="I1" s="409">
        <f t="shared" si="0"/>
        <v>20.086860911766973</v>
      </c>
      <c r="J1" s="409">
        <f t="shared" si="0"/>
        <v>20.340031491596768</v>
      </c>
      <c r="K1" s="409">
        <f t="shared" si="0"/>
        <v>19.79668586585051</v>
      </c>
      <c r="L1" s="409">
        <f t="shared" si="0"/>
        <v>21.002313537619653</v>
      </c>
      <c r="M1" s="409">
        <f t="shared" si="0"/>
        <v>22.911957890552287</v>
      </c>
      <c r="N1" s="409">
        <f t="shared" si="0"/>
        <v>23.275700686366505</v>
      </c>
      <c r="O1" s="409">
        <f t="shared" si="0"/>
        <v>24.639825822660193</v>
      </c>
      <c r="P1" s="409">
        <f t="shared" si="0"/>
        <v>24.718299243983495</v>
      </c>
      <c r="Q1" s="409">
        <f t="shared" si="0"/>
        <v>25.056704448554328</v>
      </c>
      <c r="R1" s="409">
        <f t="shared" si="0"/>
        <v>23.769598735565278</v>
      </c>
      <c r="S1" s="409">
        <f t="shared" si="0"/>
        <v>22.439173406507607</v>
      </c>
      <c r="T1" s="409">
        <f t="shared" si="0"/>
        <v>22.06740435761774</v>
      </c>
      <c r="U1" s="409">
        <f t="shared" si="0"/>
        <v>20.014122502397889</v>
      </c>
      <c r="V1" s="409">
        <f t="shared" si="0"/>
        <v>19.082091384942679</v>
      </c>
      <c r="W1" s="409">
        <f t="shared" si="0"/>
        <v>18.481711562245973</v>
      </c>
      <c r="X1" s="409">
        <f t="shared" si="0"/>
        <v>18.473722963343196</v>
      </c>
      <c r="Y1" s="409">
        <f t="shared" si="0"/>
        <v>16.368213492203999</v>
      </c>
      <c r="Z1" s="409">
        <f t="shared" si="0"/>
        <v>17.253058398929795</v>
      </c>
      <c r="AA1" s="409">
        <f t="shared" si="0"/>
        <v>17.439906756420296</v>
      </c>
      <c r="AB1" s="409">
        <f t="shared" si="0"/>
        <v>17.3988315233237</v>
      </c>
      <c r="AC1" s="409">
        <f t="shared" si="0"/>
        <v>16.748461371599802</v>
      </c>
      <c r="AD1" s="409">
        <f t="shared" si="0"/>
        <v>15.349607112170702</v>
      </c>
      <c r="AE1" s="409">
        <f t="shared" si="0"/>
        <v>15.255931007704403</v>
      </c>
      <c r="AF1" s="409">
        <f t="shared" si="0"/>
        <v>14.873727102174101</v>
      </c>
      <c r="AG1" s="409">
        <f t="shared" si="0"/>
        <v>13.992944843199302</v>
      </c>
      <c r="AH1" s="409">
        <f>SUM(AH4:AH87)</f>
        <v>14.458369856562502</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2.0622112513814002</v>
      </c>
      <c r="D4">
        <f>SUMIFS('EPA Export Aggregation'!G:G,'EPA Export Aggregation'!$A:$A,$B4,'EPA Export Aggregation'!$D:$D,$A$1)*IF($A4="CH4",About!$D$58,IF($A4="N2O",About!$D$59,1))</f>
        <v>1.6796281363121</v>
      </c>
      <c r="E4">
        <f>SUMIFS('EPA Export Aggregation'!H:H,'EPA Export Aggregation'!$A:$A,$B4,'EPA Export Aggregation'!$D:$D,$A$1)*IF($A4="CH4",About!$D$58,IF($A4="N2O",About!$D$59,1))</f>
        <v>1.6494669926647001</v>
      </c>
      <c r="F4">
        <f>SUMIFS('EPA Export Aggregation'!I:I,'EPA Export Aggregation'!$A:$A,$B4,'EPA Export Aggregation'!$D:$D,$A$1)*IF($A4="CH4",About!$D$58,IF($A4="N2O",About!$D$59,1))</f>
        <v>1.3094059082225999</v>
      </c>
      <c r="G4">
        <f>SUMIFS('EPA Export Aggregation'!J:J,'EPA Export Aggregation'!$A:$A,$B4,'EPA Export Aggregation'!$D:$D,$A$1)*IF($A4="CH4",About!$D$58,IF($A4="N2O",About!$D$59,1))</f>
        <v>1.2139416060982999</v>
      </c>
      <c r="H4">
        <f>SUMIFS('EPA Export Aggregation'!K:K,'EPA Export Aggregation'!$A:$A,$B4,'EPA Export Aggregation'!$D:$D,$A$1)*IF($A4="CH4",About!$D$58,IF($A4="N2O",About!$D$59,1))</f>
        <v>1.2355772926534001</v>
      </c>
      <c r="I4">
        <f>SUMIFS('EPA Export Aggregation'!L:L,'EPA Export Aggregation'!$A:$A,$B4,'EPA Export Aggregation'!$D:$D,$A$1)*IF($A4="CH4",About!$D$58,IF($A4="N2O",About!$D$59,1))</f>
        <v>1.0915705586678</v>
      </c>
      <c r="J4">
        <f>SUMIFS('EPA Export Aggregation'!M:M,'EPA Export Aggregation'!$A:$A,$B4,'EPA Export Aggregation'!$D:$D,$A$1)*IF($A4="CH4",About!$D$58,IF($A4="N2O",About!$D$59,1))</f>
        <v>1.7397459421626</v>
      </c>
      <c r="K4">
        <f>SUMIFS('EPA Export Aggregation'!N:N,'EPA Export Aggregation'!$A:$A,$B4,'EPA Export Aggregation'!$D:$D,$A$1)*IF($A4="CH4",About!$D$58,IF($A4="N2O",About!$D$59,1))</f>
        <v>1.9335545245048</v>
      </c>
      <c r="L4">
        <f>SUMIFS('EPA Export Aggregation'!O:O,'EPA Export Aggregation'!$A:$A,$B4,'EPA Export Aggregation'!$D:$D,$A$1)*IF($A4="CH4",About!$D$58,IF($A4="N2O",About!$D$59,1))</f>
        <v>3.2553697673969002</v>
      </c>
      <c r="M4">
        <f>SUMIFS('EPA Export Aggregation'!P:P,'EPA Export Aggregation'!$A:$A,$B4,'EPA Export Aggregation'!$D:$D,$A$1)*IF($A4="CH4",About!$D$58,IF($A4="N2O",About!$D$59,1))</f>
        <v>3.4997505270108999</v>
      </c>
      <c r="N4">
        <f>SUMIFS('EPA Export Aggregation'!Q:Q,'EPA Export Aggregation'!$A:$A,$B4,'EPA Export Aggregation'!$D:$D,$A$1)*IF($A4="CH4",About!$D$58,IF($A4="N2O",About!$D$59,1))</f>
        <v>5.6823292510824004</v>
      </c>
      <c r="O4">
        <f>SUMIFS('EPA Export Aggregation'!R:R,'EPA Export Aggregation'!$A:$A,$B4,'EPA Export Aggregation'!$D:$D,$A$1)*IF($A4="CH4",About!$D$58,IF($A4="N2O",About!$D$59,1))</f>
        <v>5.8821328256749998</v>
      </c>
      <c r="P4">
        <f>SUMIFS('EPA Export Aggregation'!S:S,'EPA Export Aggregation'!$A:$A,$B4,'EPA Export Aggregation'!$D:$D,$A$1)*IF($A4="CH4",About!$D$58,IF($A4="N2O",About!$D$59,1))</f>
        <v>4.7493197833164</v>
      </c>
      <c r="Q4">
        <f>SUMIFS('EPA Export Aggregation'!T:T,'EPA Export Aggregation'!$A:$A,$B4,'EPA Export Aggregation'!$D:$D,$A$1)*IF($A4="CH4",About!$D$58,IF($A4="N2O",About!$D$59,1))</f>
        <v>4.5161570452781996</v>
      </c>
      <c r="R4">
        <f>SUMIFS('EPA Export Aggregation'!U:U,'EPA Export Aggregation'!$A:$A,$B4,'EPA Export Aggregation'!$D:$D,$A$1)*IF($A4="CH4",About!$D$58,IF($A4="N2O",About!$D$59,1))</f>
        <v>3.7950168692080002</v>
      </c>
      <c r="S4">
        <f>SUMIFS('EPA Export Aggregation'!V:V,'EPA Export Aggregation'!$A:$A,$B4,'EPA Export Aggregation'!$D:$D,$A$1)*IF($A4="CH4",About!$D$58,IF($A4="N2O",About!$D$59,1))</f>
        <v>2.6947423762553999</v>
      </c>
      <c r="T4">
        <f>SUMIFS('EPA Export Aggregation'!W:W,'EPA Export Aggregation'!$A:$A,$B4,'EPA Export Aggregation'!$D:$D,$A$1)*IF($A4="CH4",About!$D$58,IF($A4="N2O",About!$D$59,1))</f>
        <v>2.5781111463898001</v>
      </c>
      <c r="U4">
        <f>SUMIFS('EPA Export Aggregation'!X:X,'EPA Export Aggregation'!$A:$A,$B4,'EPA Export Aggregation'!$D:$D,$A$1)*IF($A4="CH4",About!$D$58,IF($A4="N2O",About!$D$59,1))</f>
        <v>2.5350781250458998</v>
      </c>
      <c r="V4">
        <f>SUMIFS('EPA Export Aggregation'!Y:Y,'EPA Export Aggregation'!$A:$A,$B4,'EPA Export Aggregation'!$D:$D,$A$1)*IF($A4="CH4",About!$D$58,IF($A4="N2O",About!$D$59,1))</f>
        <v>2.3584721001140001</v>
      </c>
      <c r="W4">
        <f>SUMIFS('EPA Export Aggregation'!Z:Z,'EPA Export Aggregation'!$A:$A,$B4,'EPA Export Aggregation'!$D:$D,$A$1)*IF($A4="CH4",About!$D$58,IF($A4="N2O",About!$D$59,1))</f>
        <v>2.5733813110033998</v>
      </c>
      <c r="X4">
        <f>SUMIFS('EPA Export Aggregation'!AA:AA,'EPA Export Aggregation'!$A:$A,$B4,'EPA Export Aggregation'!$D:$D,$A$1)*IF($A4="CH4",About!$D$58,IF($A4="N2O",About!$D$59,1))</f>
        <v>2.0784489885553001</v>
      </c>
      <c r="Y4">
        <f>SUMIFS('EPA Export Aggregation'!AB:AB,'EPA Export Aggregation'!$A:$A,$B4,'EPA Export Aggregation'!$D:$D,$A$1)*IF($A4="CH4",About!$D$58,IF($A4="N2O",About!$D$59,1))</f>
        <v>1.7321625632033999</v>
      </c>
      <c r="Z4">
        <f>SUMIFS('EPA Export Aggregation'!AC:AC,'EPA Export Aggregation'!$A:$A,$B4,'EPA Export Aggregation'!$D:$D,$A$1)*IF($A4="CH4",About!$D$58,IF($A4="N2O",About!$D$59,1))</f>
        <v>1.4299534900993001</v>
      </c>
      <c r="AA4">
        <f>SUMIFS('EPA Export Aggregation'!AD:AD,'EPA Export Aggregation'!$A:$A,$B4,'EPA Export Aggregation'!$D:$D,$A$1)*IF($A4="CH4",About!$D$58,IF($A4="N2O",About!$D$59,1))</f>
        <v>1.6502222779572</v>
      </c>
      <c r="AB4">
        <f>SUMIFS('EPA Export Aggregation'!AE:AE,'EPA Export Aggregation'!$A:$A,$B4,'EPA Export Aggregation'!$D:$D,$A$1)*IF($A4="CH4",About!$D$58,IF($A4="N2O",About!$D$59,1))</f>
        <v>1.5758325587213999</v>
      </c>
      <c r="AC4">
        <f>SUMIFS('EPA Export Aggregation'!AF:AF,'EPA Export Aggregation'!$A:$A,$B4,'EPA Export Aggregation'!$D:$D,$A$1)*IF($A4="CH4",About!$D$58,IF($A4="N2O",About!$D$59,1))</f>
        <v>1.4848596912326</v>
      </c>
      <c r="AD4">
        <f>SUMIFS('EPA Export Aggregation'!AG:AG,'EPA Export Aggregation'!$A:$A,$B4,'EPA Export Aggregation'!$D:$D,$A$1)*IF($A4="CH4",About!$D$58,IF($A4="N2O",About!$D$59,1))</f>
        <v>1.0299133248187</v>
      </c>
      <c r="AE4">
        <f>SUMIFS('EPA Export Aggregation'!AH:AH,'EPA Export Aggregation'!$A:$A,$B4,'EPA Export Aggregation'!$D:$D,$A$1)*IF($A4="CH4",About!$D$58,IF($A4="N2O",About!$D$59,1))</f>
        <v>1.0656234616316</v>
      </c>
      <c r="AF4">
        <f>SUMIFS('EPA Export Aggregation'!AI:AI,'EPA Export Aggregation'!$A:$A,$B4,'EPA Export Aggregation'!$D:$D,$A$1)*IF($A4="CH4",About!$D$58,IF($A4="N2O",About!$D$59,1))</f>
        <v>0.71278235172360005</v>
      </c>
      <c r="AG4">
        <f>SUMIFS('EPA Export Aggregation'!AJ:AJ,'EPA Export Aggregation'!$A:$A,$B4,'EPA Export Aggregation'!$D:$D,$A$1)*IF($A4="CH4",About!$D$58,IF($A4="N2O",About!$D$59,1))</f>
        <v>0.70061919731319999</v>
      </c>
      <c r="AH4">
        <f>SUMIFS('EPA Export Aggregation'!AK:AK,'EPA Export Aggregation'!$A:$A,$B4,'EPA Export Aggregation'!$D:$D,$A$1)*IF($A4="CH4",About!$D$58,IF($A4="N2O",About!$D$59,1))</f>
        <v>1.2615305896771001</v>
      </c>
    </row>
    <row r="5" spans="1:34" x14ac:dyDescent="0.45">
      <c r="A5" s="413" t="s">
        <v>2215</v>
      </c>
      <c r="B5" s="414" t="s">
        <v>4198</v>
      </c>
      <c r="C5">
        <f>SUMIFS('EPA Export Aggregation'!F:F,'EPA Export Aggregation'!$A:$A,$B5,'EPA Export Aggregation'!$D:$D,$A$1)*IF($A5="CH4",About!$D$58,IF($A5="N2O",About!$D$59,1))</f>
        <v>7.3342850517027998</v>
      </c>
      <c r="D5">
        <f>SUMIFS('EPA Export Aggregation'!G:G,'EPA Export Aggregation'!$A:$A,$B5,'EPA Export Aggregation'!$D:$D,$A$1)*IF($A5="CH4",About!$D$58,IF($A5="N2O",About!$D$59,1))</f>
        <v>7.1209386194239999</v>
      </c>
      <c r="E5">
        <f>SUMIFS('EPA Export Aggregation'!H:H,'EPA Export Aggregation'!$A:$A,$B5,'EPA Export Aggregation'!$D:$D,$A$1)*IF($A5="CH4",About!$D$58,IF($A5="N2O",About!$D$59,1))</f>
        <v>7.2243142666285003</v>
      </c>
      <c r="F5">
        <f>SUMIFS('EPA Export Aggregation'!I:I,'EPA Export Aggregation'!$A:$A,$B5,'EPA Export Aggregation'!$D:$D,$A$1)*IF($A5="CH4",About!$D$58,IF($A5="N2O",About!$D$59,1))</f>
        <v>7.1490935658080002</v>
      </c>
      <c r="G5">
        <f>SUMIFS('EPA Export Aggregation'!J:J,'EPA Export Aggregation'!$A:$A,$B5,'EPA Export Aggregation'!$D:$D,$A$1)*IF($A5="CH4",About!$D$58,IF($A5="N2O",About!$D$59,1))</f>
        <v>7.1794434269028997</v>
      </c>
      <c r="H5">
        <f>SUMIFS('EPA Export Aggregation'!K:K,'EPA Export Aggregation'!$A:$A,$B5,'EPA Export Aggregation'!$D:$D,$A$1)*IF($A5="CH4",About!$D$58,IF($A5="N2O",About!$D$59,1))</f>
        <v>7.0456404098618002</v>
      </c>
      <c r="I5">
        <f>SUMIFS('EPA Export Aggregation'!L:L,'EPA Export Aggregation'!$A:$A,$B5,'EPA Export Aggregation'!$D:$D,$A$1)*IF($A5="CH4",About!$D$58,IF($A5="N2O",About!$D$59,1))</f>
        <v>7.4474375342577996</v>
      </c>
      <c r="J5">
        <f>SUMIFS('EPA Export Aggregation'!M:M,'EPA Export Aggregation'!$A:$A,$B5,'EPA Export Aggregation'!$D:$D,$A$1)*IF($A5="CH4",About!$D$58,IF($A5="N2O",About!$D$59,1))</f>
        <v>7.7888641398720999</v>
      </c>
      <c r="K5">
        <f>SUMIFS('EPA Export Aggregation'!N:N,'EPA Export Aggregation'!$A:$A,$B5,'EPA Export Aggregation'!$D:$D,$A$1)*IF($A5="CH4",About!$D$58,IF($A5="N2O",About!$D$59,1))</f>
        <v>7.5076909479490004</v>
      </c>
      <c r="L5">
        <f>SUMIFS('EPA Export Aggregation'!O:O,'EPA Export Aggregation'!$A:$A,$B5,'EPA Export Aggregation'!$D:$D,$A$1)*IF($A5="CH4",About!$D$58,IF($A5="N2O",About!$D$59,1))</f>
        <v>8.0395447640923994</v>
      </c>
      <c r="M5">
        <f>SUMIFS('EPA Export Aggregation'!P:P,'EPA Export Aggregation'!$A:$A,$B5,'EPA Export Aggregation'!$D:$D,$A$1)*IF($A5="CH4",About!$D$58,IF($A5="N2O",About!$D$59,1))</f>
        <v>8.4542676337987999</v>
      </c>
      <c r="N5">
        <f>SUMIFS('EPA Export Aggregation'!Q:Q,'EPA Export Aggregation'!$A:$A,$B5,'EPA Export Aggregation'!$D:$D,$A$1)*IF($A5="CH4",About!$D$58,IF($A5="N2O",About!$D$59,1))</f>
        <v>7.3985159486113998</v>
      </c>
      <c r="O5">
        <f>SUMIFS('EPA Export Aggregation'!R:R,'EPA Export Aggregation'!$A:$A,$B5,'EPA Export Aggregation'!$D:$D,$A$1)*IF($A5="CH4",About!$D$58,IF($A5="N2O",About!$D$59,1))</f>
        <v>8.4389247410977006</v>
      </c>
      <c r="P5">
        <f>SUMIFS('EPA Export Aggregation'!S:S,'EPA Export Aggregation'!$A:$A,$B5,'EPA Export Aggregation'!$D:$D,$A$1)*IF($A5="CH4",About!$D$58,IF($A5="N2O",About!$D$59,1))</f>
        <v>9.3654857210180005</v>
      </c>
      <c r="Q5">
        <f>SUMIFS('EPA Export Aggregation'!T:T,'EPA Export Aggregation'!$A:$A,$B5,'EPA Export Aggregation'!$D:$D,$A$1)*IF($A5="CH4",About!$D$58,IF($A5="N2O",About!$D$59,1))</f>
        <v>8.4598059917247994</v>
      </c>
      <c r="R5">
        <f>SUMIFS('EPA Export Aggregation'!U:U,'EPA Export Aggregation'!$A:$A,$B5,'EPA Export Aggregation'!$D:$D,$A$1)*IF($A5="CH4",About!$D$58,IF($A5="N2O",About!$D$59,1))</f>
        <v>8.8440339522383002</v>
      </c>
      <c r="S5">
        <f>SUMIFS('EPA Export Aggregation'!V:V,'EPA Export Aggregation'!$A:$A,$B5,'EPA Export Aggregation'!$D:$D,$A$1)*IF($A5="CH4",About!$D$58,IF($A5="N2O",About!$D$59,1))</f>
        <v>8.7465883997186999</v>
      </c>
      <c r="T5">
        <f>SUMIFS('EPA Export Aggregation'!W:W,'EPA Export Aggregation'!$A:$A,$B5,'EPA Export Aggregation'!$D:$D,$A$1)*IF($A5="CH4",About!$D$58,IF($A5="N2O",About!$D$59,1))</f>
        <v>8.5045775361843994</v>
      </c>
      <c r="U5">
        <f>SUMIFS('EPA Export Aggregation'!X:X,'EPA Export Aggregation'!$A:$A,$B5,'EPA Export Aggregation'!$D:$D,$A$1)*IF($A5="CH4",About!$D$58,IF($A5="N2O",About!$D$59,1))</f>
        <v>7.9379029073667997</v>
      </c>
      <c r="V5">
        <f>SUMIFS('EPA Export Aggregation'!Y:Y,'EPA Export Aggregation'!$A:$A,$B5,'EPA Export Aggregation'!$D:$D,$A$1)*IF($A5="CH4",About!$D$58,IF($A5="N2O",About!$D$59,1))</f>
        <v>8.0058721683633998</v>
      </c>
      <c r="W5">
        <f>SUMIFS('EPA Export Aggregation'!Z:Z,'EPA Export Aggregation'!$A:$A,$B5,'EPA Export Aggregation'!$D:$D,$A$1)*IF($A5="CH4",About!$D$58,IF($A5="N2O",About!$D$59,1))</f>
        <v>7.7927992215222996</v>
      </c>
      <c r="X5">
        <f>SUMIFS('EPA Export Aggregation'!AA:AA,'EPA Export Aggregation'!$A:$A,$B5,'EPA Export Aggregation'!$D:$D,$A$1)*IF($A5="CH4",About!$D$58,IF($A5="N2O",About!$D$59,1))</f>
        <v>7.8438082721067</v>
      </c>
      <c r="Y5">
        <f>SUMIFS('EPA Export Aggregation'!AB:AB,'EPA Export Aggregation'!$A:$A,$B5,'EPA Export Aggregation'!$D:$D,$A$1)*IF($A5="CH4",About!$D$58,IF($A5="N2O",About!$D$59,1))</f>
        <v>7.4701455108824</v>
      </c>
      <c r="Z5">
        <f>SUMIFS('EPA Export Aggregation'!AC:AC,'EPA Export Aggregation'!$A:$A,$B5,'EPA Export Aggregation'!$D:$D,$A$1)*IF($A5="CH4",About!$D$58,IF($A5="N2O",About!$D$59,1))</f>
        <v>8.2451168347469999</v>
      </c>
      <c r="AA5">
        <f>SUMIFS('EPA Export Aggregation'!AD:AD,'EPA Export Aggregation'!$A:$A,$B5,'EPA Export Aggregation'!$D:$D,$A$1)*IF($A5="CH4",About!$D$58,IF($A5="N2O",About!$D$59,1))</f>
        <v>8.3533095196362996</v>
      </c>
      <c r="AB5">
        <f>SUMIFS('EPA Export Aggregation'!AE:AE,'EPA Export Aggregation'!$A:$A,$B5,'EPA Export Aggregation'!$D:$D,$A$1)*IF($A5="CH4",About!$D$58,IF($A5="N2O",About!$D$59,1))</f>
        <v>8.2145706367403992</v>
      </c>
      <c r="AC5">
        <f>SUMIFS('EPA Export Aggregation'!AF:AF,'EPA Export Aggregation'!$A:$A,$B5,'EPA Export Aggregation'!$D:$D,$A$1)*IF($A5="CH4",About!$D$58,IF($A5="N2O",About!$D$59,1))</f>
        <v>8.280730751159</v>
      </c>
      <c r="AD5">
        <f>SUMIFS('EPA Export Aggregation'!AG:AG,'EPA Export Aggregation'!$A:$A,$B5,'EPA Export Aggregation'!$D:$D,$A$1)*IF($A5="CH4",About!$D$58,IF($A5="N2O",About!$D$59,1))</f>
        <v>7.6022771424024</v>
      </c>
      <c r="AE5">
        <f>SUMIFS('EPA Export Aggregation'!AH:AH,'EPA Export Aggregation'!$A:$A,$B5,'EPA Export Aggregation'!$D:$D,$A$1)*IF($A5="CH4",About!$D$58,IF($A5="N2O",About!$D$59,1))</f>
        <v>7.0166144459636</v>
      </c>
      <c r="AF5">
        <f>SUMIFS('EPA Export Aggregation'!AI:AI,'EPA Export Aggregation'!$A:$A,$B5,'EPA Export Aggregation'!$D:$D,$A$1)*IF($A5="CH4",About!$D$58,IF($A5="N2O",About!$D$59,1))</f>
        <v>6.8928367618911999</v>
      </c>
      <c r="AG5">
        <f>SUMIFS('EPA Export Aggregation'!AJ:AJ,'EPA Export Aggregation'!$A:$A,$B5,'EPA Export Aggregation'!$D:$D,$A$1)*IF($A5="CH4",About!$D$58,IF($A5="N2O",About!$D$59,1))</f>
        <v>6.3534753945261997</v>
      </c>
      <c r="AH5">
        <f>SUMIFS('EPA Export Aggregation'!AK:AK,'EPA Export Aggregation'!$A:$A,$B5,'EPA Export Aggregation'!$D:$D,$A$1)*IF($A5="CH4",About!$D$58,IF($A5="N2O",About!$D$59,1))</f>
        <v>6.8865003474844997</v>
      </c>
    </row>
    <row r="6" spans="1:34" x14ac:dyDescent="0.45">
      <c r="A6" s="413" t="s">
        <v>2215</v>
      </c>
      <c r="B6" s="414" t="s">
        <v>4202</v>
      </c>
      <c r="C6">
        <f>SUMIFS('EPA Export Aggregation'!F:F,'EPA Export Aggregation'!$A:$A,$B6,'EPA Export Aggregation'!$D:$D,$A$1)*IF($A6="CH4",About!$D$58,IF($A6="N2O",About!$D$59,1))</f>
        <v>3.1994305698761001</v>
      </c>
      <c r="D6">
        <f>SUMIFS('EPA Export Aggregation'!G:G,'EPA Export Aggregation'!$A:$A,$B6,'EPA Export Aggregation'!$D:$D,$A$1)*IF($A6="CH4",About!$D$58,IF($A6="N2O",About!$D$59,1))</f>
        <v>3.6525720466572</v>
      </c>
      <c r="E6">
        <f>SUMIFS('EPA Export Aggregation'!H:H,'EPA Export Aggregation'!$A:$A,$B6,'EPA Export Aggregation'!$D:$D,$A$1)*IF($A6="CH4",About!$D$58,IF($A6="N2O",About!$D$59,1))</f>
        <v>5.0143195497487998</v>
      </c>
      <c r="F6">
        <f>SUMIFS('EPA Export Aggregation'!I:I,'EPA Export Aggregation'!$A:$A,$B6,'EPA Export Aggregation'!$D:$D,$A$1)*IF($A6="CH4",About!$D$58,IF($A6="N2O",About!$D$59,1))</f>
        <v>4.7627700341526999</v>
      </c>
      <c r="G6">
        <f>SUMIFS('EPA Export Aggregation'!J:J,'EPA Export Aggregation'!$A:$A,$B6,'EPA Export Aggregation'!$D:$D,$A$1)*IF($A6="CH4",About!$D$58,IF($A6="N2O",About!$D$59,1))</f>
        <v>5.9272749937488003</v>
      </c>
      <c r="H6">
        <f>SUMIFS('EPA Export Aggregation'!K:K,'EPA Export Aggregation'!$A:$A,$B6,'EPA Export Aggregation'!$D:$D,$A$1)*IF($A6="CH4",About!$D$58,IF($A6="N2O",About!$D$59,1))</f>
        <v>4.5303024260763998</v>
      </c>
      <c r="I6">
        <f>SUMIFS('EPA Export Aggregation'!L:L,'EPA Export Aggregation'!$A:$A,$B6,'EPA Export Aggregation'!$D:$D,$A$1)*IF($A6="CH4",About!$D$58,IF($A6="N2O",About!$D$59,1))</f>
        <v>4.6128896366520999</v>
      </c>
      <c r="J6">
        <f>SUMIFS('EPA Export Aggregation'!M:M,'EPA Export Aggregation'!$A:$A,$B6,'EPA Export Aggregation'!$D:$D,$A$1)*IF($A6="CH4",About!$D$58,IF($A6="N2O",About!$D$59,1))</f>
        <v>3.9673554763005998</v>
      </c>
      <c r="K6">
        <f>SUMIFS('EPA Export Aggregation'!N:N,'EPA Export Aggregation'!$A:$A,$B6,'EPA Export Aggregation'!$D:$D,$A$1)*IF($A6="CH4",About!$D$58,IF($A6="N2O",About!$D$59,1))</f>
        <v>3.1319451960452001</v>
      </c>
      <c r="L6">
        <f>SUMIFS('EPA Export Aggregation'!O:O,'EPA Export Aggregation'!$A:$A,$B6,'EPA Export Aggregation'!$D:$D,$A$1)*IF($A6="CH4",About!$D$58,IF($A6="N2O",About!$D$59,1))</f>
        <v>2.8665218422333001</v>
      </c>
      <c r="M6">
        <f>SUMIFS('EPA Export Aggregation'!P:P,'EPA Export Aggregation'!$A:$A,$B6,'EPA Export Aggregation'!$D:$D,$A$1)*IF($A6="CH4",About!$D$58,IF($A6="N2O",About!$D$59,1))</f>
        <v>3.9177231594097002</v>
      </c>
      <c r="N6">
        <f>SUMIFS('EPA Export Aggregation'!Q:Q,'EPA Export Aggregation'!$A:$A,$B6,'EPA Export Aggregation'!$D:$D,$A$1)*IF($A6="CH4",About!$D$58,IF($A6="N2O",About!$D$59,1))</f>
        <v>3.2003153315073001</v>
      </c>
      <c r="O6">
        <f>SUMIFS('EPA Export Aggregation'!R:R,'EPA Export Aggregation'!$A:$A,$B6,'EPA Export Aggregation'!$D:$D,$A$1)*IF($A6="CH4",About!$D$58,IF($A6="N2O",About!$D$59,1))</f>
        <v>3.6774855143419001</v>
      </c>
      <c r="P6">
        <f>SUMIFS('EPA Export Aggregation'!S:S,'EPA Export Aggregation'!$A:$A,$B6,'EPA Export Aggregation'!$D:$D,$A$1)*IF($A6="CH4",About!$D$58,IF($A6="N2O",About!$D$59,1))</f>
        <v>2.3051863939184001</v>
      </c>
      <c r="Q6">
        <f>SUMIFS('EPA Export Aggregation'!T:T,'EPA Export Aggregation'!$A:$A,$B6,'EPA Export Aggregation'!$D:$D,$A$1)*IF($A6="CH4",About!$D$58,IF($A6="N2O",About!$D$59,1))</f>
        <v>3.2728272031771999</v>
      </c>
      <c r="R6">
        <f>SUMIFS('EPA Export Aggregation'!U:U,'EPA Export Aggregation'!$A:$A,$B6,'EPA Export Aggregation'!$D:$D,$A$1)*IF($A6="CH4",About!$D$58,IF($A6="N2O",About!$D$59,1))</f>
        <v>3.0928502769207</v>
      </c>
      <c r="S6">
        <f>SUMIFS('EPA Export Aggregation'!V:V,'EPA Export Aggregation'!$A:$A,$B6,'EPA Export Aggregation'!$D:$D,$A$1)*IF($A6="CH4",About!$D$58,IF($A6="N2O",About!$D$59,1))</f>
        <v>3.3384870673478999</v>
      </c>
      <c r="T6">
        <f>SUMIFS('EPA Export Aggregation'!W:W,'EPA Export Aggregation'!$A:$A,$B6,'EPA Export Aggregation'!$D:$D,$A$1)*IF($A6="CH4",About!$D$58,IF($A6="N2O",About!$D$59,1))</f>
        <v>3.2199060210354</v>
      </c>
      <c r="U6">
        <f>SUMIFS('EPA Export Aggregation'!X:X,'EPA Export Aggregation'!$A:$A,$B6,'EPA Export Aggregation'!$D:$D,$A$1)*IF($A6="CH4",About!$D$58,IF($A6="N2O",About!$D$59,1))</f>
        <v>3.0670940802461</v>
      </c>
      <c r="V6">
        <f>SUMIFS('EPA Export Aggregation'!Y:Y,'EPA Export Aggregation'!$A:$A,$B6,'EPA Export Aggregation'!$D:$D,$A$1)*IF($A6="CH4",About!$D$58,IF($A6="N2O",About!$D$59,1))</f>
        <v>2.4908374427740001</v>
      </c>
      <c r="W6">
        <f>SUMIFS('EPA Export Aggregation'!Z:Z,'EPA Export Aggregation'!$A:$A,$B6,'EPA Export Aggregation'!$D:$D,$A$1)*IF($A6="CH4",About!$D$58,IF($A6="N2O",About!$D$59,1))</f>
        <v>2.4916190614792999</v>
      </c>
      <c r="X6">
        <f>SUMIFS('EPA Export Aggregation'!AA:AA,'EPA Export Aggregation'!$A:$A,$B6,'EPA Export Aggregation'!$D:$D,$A$1)*IF($A6="CH4",About!$D$58,IF($A6="N2O",About!$D$59,1))</f>
        <v>2.5971853266142002</v>
      </c>
      <c r="Y6">
        <f>SUMIFS('EPA Export Aggregation'!AB:AB,'EPA Export Aggregation'!$A:$A,$B6,'EPA Export Aggregation'!$D:$D,$A$1)*IF($A6="CH4",About!$D$58,IF($A6="N2O",About!$D$59,1))</f>
        <v>2.2263237756060001</v>
      </c>
      <c r="Z6">
        <f>SUMIFS('EPA Export Aggregation'!AC:AC,'EPA Export Aggregation'!$A:$A,$B6,'EPA Export Aggregation'!$D:$D,$A$1)*IF($A6="CH4",About!$D$58,IF($A6="N2O",About!$D$59,1))</f>
        <v>2.3069003240987001</v>
      </c>
      <c r="AA6">
        <f>SUMIFS('EPA Export Aggregation'!AD:AD,'EPA Export Aggregation'!$A:$A,$B6,'EPA Export Aggregation'!$D:$D,$A$1)*IF($A6="CH4",About!$D$58,IF($A6="N2O",About!$D$59,1))</f>
        <v>1.7321676836594999</v>
      </c>
      <c r="AB6">
        <f>SUMIFS('EPA Export Aggregation'!AE:AE,'EPA Export Aggregation'!$A:$A,$B6,'EPA Export Aggregation'!$D:$D,$A$1)*IF($A6="CH4",About!$D$58,IF($A6="N2O",About!$D$59,1))</f>
        <v>1.5785073650724999</v>
      </c>
      <c r="AC6">
        <f>SUMIFS('EPA Export Aggregation'!AF:AF,'EPA Export Aggregation'!$A:$A,$B6,'EPA Export Aggregation'!$D:$D,$A$1)*IF($A6="CH4",About!$D$58,IF($A6="N2O",About!$D$59,1))</f>
        <v>1.3812737936404</v>
      </c>
      <c r="AD6">
        <f>SUMIFS('EPA Export Aggregation'!AG:AG,'EPA Export Aggregation'!$A:$A,$B6,'EPA Export Aggregation'!$D:$D,$A$1)*IF($A6="CH4",About!$D$58,IF($A6="N2O",About!$D$59,1))</f>
        <v>1.3170006153478999</v>
      </c>
      <c r="AE6">
        <f>SUMIFS('EPA Export Aggregation'!AH:AH,'EPA Export Aggregation'!$A:$A,$B6,'EPA Export Aggregation'!$D:$D,$A$1)*IF($A6="CH4",About!$D$58,IF($A6="N2O",About!$D$59,1))</f>
        <v>1.4227068735813</v>
      </c>
      <c r="AF6">
        <f>SUMIFS('EPA Export Aggregation'!AI:AI,'EPA Export Aggregation'!$A:$A,$B6,'EPA Export Aggregation'!$D:$D,$A$1)*IF($A6="CH4",About!$D$58,IF($A6="N2O",About!$D$59,1))</f>
        <v>1.5739277132298</v>
      </c>
      <c r="AG6">
        <f>SUMIFS('EPA Export Aggregation'!AJ:AJ,'EPA Export Aggregation'!$A:$A,$B6,'EPA Export Aggregation'!$D:$D,$A$1)*IF($A6="CH4",About!$D$58,IF($A6="N2O",About!$D$59,1))</f>
        <v>1.60128778231</v>
      </c>
      <c r="AH6">
        <f>SUMIFS('EPA Export Aggregation'!AK:AK,'EPA Export Aggregation'!$A:$A,$B6,'EPA Export Aggregation'!$D:$D,$A$1)*IF($A6="CH4",About!$D$58,IF($A6="N2O",About!$D$59,1))</f>
        <v>1.4983494586102999</v>
      </c>
    </row>
    <row r="7" spans="1:34" x14ac:dyDescent="0.45">
      <c r="A7" s="413" t="s">
        <v>2215</v>
      </c>
      <c r="B7" s="414" t="s">
        <v>4204</v>
      </c>
      <c r="C7">
        <f>SUMIFS('EPA Export Aggregation'!F:F,'EPA Export Aggregation'!$A:$A,$B7,'EPA Export Aggregation'!$D:$D,$A$1)*IF($A7="CH4",About!$D$58,IF($A7="N2O",About!$D$59,1))</f>
        <v>2.9398726688991998</v>
      </c>
      <c r="D7">
        <f>SUMIFS('EPA Export Aggregation'!G:G,'EPA Export Aggregation'!$A:$A,$B7,'EPA Export Aggregation'!$D:$D,$A$1)*IF($A7="CH4",About!$D$58,IF($A7="N2O",About!$D$59,1))</f>
        <v>2.9965347005969001</v>
      </c>
      <c r="E7">
        <f>SUMIFS('EPA Export Aggregation'!H:H,'EPA Export Aggregation'!$A:$A,$B7,'EPA Export Aggregation'!$D:$D,$A$1)*IF($A7="CH4",About!$D$58,IF($A7="N2O",About!$D$59,1))</f>
        <v>2.8831516701108999</v>
      </c>
      <c r="F7">
        <f>SUMIFS('EPA Export Aggregation'!I:I,'EPA Export Aggregation'!$A:$A,$B7,'EPA Export Aggregation'!$D:$D,$A$1)*IF($A7="CH4",About!$D$58,IF($A7="N2O",About!$D$59,1))</f>
        <v>2.8861751122474</v>
      </c>
      <c r="G7">
        <f>SUMIFS('EPA Export Aggregation'!J:J,'EPA Export Aggregation'!$A:$A,$B7,'EPA Export Aggregation'!$D:$D,$A$1)*IF($A7="CH4",About!$D$58,IF($A7="N2O",About!$D$59,1))</f>
        <v>2.9120458554558</v>
      </c>
      <c r="H7">
        <f>SUMIFS('EPA Export Aggregation'!K:K,'EPA Export Aggregation'!$A:$A,$B7,'EPA Export Aggregation'!$D:$D,$A$1)*IF($A7="CH4",About!$D$58,IF($A7="N2O",About!$D$59,1))</f>
        <v>3.5276514873004001</v>
      </c>
      <c r="I7">
        <f>SUMIFS('EPA Export Aggregation'!L:L,'EPA Export Aggregation'!$A:$A,$B7,'EPA Export Aggregation'!$D:$D,$A$1)*IF($A7="CH4",About!$D$58,IF($A7="N2O",About!$D$59,1))</f>
        <v>3.7465820210048002</v>
      </c>
      <c r="J7">
        <f>SUMIFS('EPA Export Aggregation'!M:M,'EPA Export Aggregation'!$A:$A,$B7,'EPA Export Aggregation'!$D:$D,$A$1)*IF($A7="CH4",About!$D$58,IF($A7="N2O",About!$D$59,1))</f>
        <v>3.5960897252463999</v>
      </c>
      <c r="K7">
        <f>SUMIFS('EPA Export Aggregation'!N:N,'EPA Export Aggregation'!$A:$A,$B7,'EPA Export Aggregation'!$D:$D,$A$1)*IF($A7="CH4",About!$D$58,IF($A7="N2O",About!$D$59,1))</f>
        <v>3.8177170951575001</v>
      </c>
      <c r="L7">
        <f>SUMIFS('EPA Export Aggregation'!O:O,'EPA Export Aggregation'!$A:$A,$B7,'EPA Export Aggregation'!$D:$D,$A$1)*IF($A7="CH4",About!$D$58,IF($A7="N2O",About!$D$59,1))</f>
        <v>3.5462090108326998</v>
      </c>
      <c r="M7">
        <f>SUMIFS('EPA Export Aggregation'!P:P,'EPA Export Aggregation'!$A:$A,$B7,'EPA Export Aggregation'!$D:$D,$A$1)*IF($A7="CH4",About!$D$58,IF($A7="N2O",About!$D$59,1))</f>
        <v>3.5062832779491</v>
      </c>
      <c r="N7">
        <f>SUMIFS('EPA Export Aggregation'!Q:Q,'EPA Export Aggregation'!$A:$A,$B7,'EPA Export Aggregation'!$D:$D,$A$1)*IF($A7="CH4",About!$D$58,IF($A7="N2O",About!$D$59,1))</f>
        <v>3.6902550215534999</v>
      </c>
      <c r="O7">
        <f>SUMIFS('EPA Export Aggregation'!R:R,'EPA Export Aggregation'!$A:$A,$B7,'EPA Export Aggregation'!$D:$D,$A$1)*IF($A7="CH4",About!$D$58,IF($A7="N2O",About!$D$59,1))</f>
        <v>3.1770222711338998</v>
      </c>
      <c r="P7">
        <f>SUMIFS('EPA Export Aggregation'!S:S,'EPA Export Aggregation'!$A:$A,$B7,'EPA Export Aggregation'!$D:$D,$A$1)*IF($A7="CH4",About!$D$58,IF($A7="N2O",About!$D$59,1))</f>
        <v>4.4719887631402004</v>
      </c>
      <c r="Q7">
        <f>SUMIFS('EPA Export Aggregation'!T:T,'EPA Export Aggregation'!$A:$A,$B7,'EPA Export Aggregation'!$D:$D,$A$1)*IF($A7="CH4",About!$D$58,IF($A7="N2O",About!$D$59,1))</f>
        <v>5.0197670879781997</v>
      </c>
      <c r="R7">
        <f>SUMIFS('EPA Export Aggregation'!U:U,'EPA Export Aggregation'!$A:$A,$B7,'EPA Export Aggregation'!$D:$D,$A$1)*IF($A7="CH4",About!$D$58,IF($A7="N2O",About!$D$59,1))</f>
        <v>4.3132949333503001</v>
      </c>
      <c r="S7">
        <f>SUMIFS('EPA Export Aggregation'!V:V,'EPA Export Aggregation'!$A:$A,$B7,'EPA Export Aggregation'!$D:$D,$A$1)*IF($A7="CH4",About!$D$58,IF($A7="N2O",About!$D$59,1))</f>
        <v>3.9268156249525998</v>
      </c>
      <c r="T7">
        <f>SUMIFS('EPA Export Aggregation'!W:W,'EPA Export Aggregation'!$A:$A,$B7,'EPA Export Aggregation'!$D:$D,$A$1)*IF($A7="CH4",About!$D$58,IF($A7="N2O",About!$D$59,1))</f>
        <v>3.6727857039447001</v>
      </c>
      <c r="U7">
        <f>SUMIFS('EPA Export Aggregation'!X:X,'EPA Export Aggregation'!$A:$A,$B7,'EPA Export Aggregation'!$D:$D,$A$1)*IF($A7="CH4",About!$D$58,IF($A7="N2O",About!$D$59,1))</f>
        <v>2.6707017453724999</v>
      </c>
      <c r="V7">
        <f>SUMIFS('EPA Export Aggregation'!Y:Y,'EPA Export Aggregation'!$A:$A,$B7,'EPA Export Aggregation'!$D:$D,$A$1)*IF($A7="CH4",About!$D$58,IF($A7="N2O",About!$D$59,1))</f>
        <v>2.8183310875737999</v>
      </c>
      <c r="W7">
        <f>SUMIFS('EPA Export Aggregation'!Z:Z,'EPA Export Aggregation'!$A:$A,$B7,'EPA Export Aggregation'!$D:$D,$A$1)*IF($A7="CH4",About!$D$58,IF($A7="N2O",About!$D$59,1))</f>
        <v>2.6056840181137</v>
      </c>
      <c r="X7">
        <f>SUMIFS('EPA Export Aggregation'!AA:AA,'EPA Export Aggregation'!$A:$A,$B7,'EPA Export Aggregation'!$D:$D,$A$1)*IF($A7="CH4",About!$D$58,IF($A7="N2O",About!$D$59,1))</f>
        <v>2.7315363185885002</v>
      </c>
      <c r="Y7">
        <f>SUMIFS('EPA Export Aggregation'!AB:AB,'EPA Export Aggregation'!$A:$A,$B7,'EPA Export Aggregation'!$D:$D,$A$1)*IF($A7="CH4",About!$D$58,IF($A7="N2O",About!$D$59,1))</f>
        <v>2.0549731945039</v>
      </c>
      <c r="Z7">
        <f>SUMIFS('EPA Export Aggregation'!AC:AC,'EPA Export Aggregation'!$A:$A,$B7,'EPA Export Aggregation'!$D:$D,$A$1)*IF($A7="CH4",About!$D$58,IF($A7="N2O",About!$D$59,1))</f>
        <v>2.2402247430878002</v>
      </c>
      <c r="AA7">
        <f>SUMIFS('EPA Export Aggregation'!AD:AD,'EPA Export Aggregation'!$A:$A,$B7,'EPA Export Aggregation'!$D:$D,$A$1)*IF($A7="CH4",About!$D$58,IF($A7="N2O",About!$D$59,1))</f>
        <v>2.4554668596883</v>
      </c>
      <c r="AB7">
        <f>SUMIFS('EPA Export Aggregation'!AE:AE,'EPA Export Aggregation'!$A:$A,$B7,'EPA Export Aggregation'!$D:$D,$A$1)*IF($A7="CH4",About!$D$58,IF($A7="N2O",About!$D$59,1))</f>
        <v>2.7539827893931998</v>
      </c>
      <c r="AC7">
        <f>SUMIFS('EPA Export Aggregation'!AF:AF,'EPA Export Aggregation'!$A:$A,$B7,'EPA Export Aggregation'!$D:$D,$A$1)*IF($A7="CH4",About!$D$58,IF($A7="N2O",About!$D$59,1))</f>
        <v>2.5519070804271</v>
      </c>
      <c r="AD7">
        <f>SUMIFS('EPA Export Aggregation'!AG:AG,'EPA Export Aggregation'!$A:$A,$B7,'EPA Export Aggregation'!$D:$D,$A$1)*IF($A7="CH4",About!$D$58,IF($A7="N2O",About!$D$59,1))</f>
        <v>2.4251531417623</v>
      </c>
      <c r="AE7">
        <f>SUMIFS('EPA Export Aggregation'!AH:AH,'EPA Export Aggregation'!$A:$A,$B7,'EPA Export Aggregation'!$D:$D,$A$1)*IF($A7="CH4",About!$D$58,IF($A7="N2O",About!$D$59,1))</f>
        <v>2.7647844313859</v>
      </c>
      <c r="AF7">
        <f>SUMIFS('EPA Export Aggregation'!AI:AI,'EPA Export Aggregation'!$A:$A,$B7,'EPA Export Aggregation'!$D:$D,$A$1)*IF($A7="CH4",About!$D$58,IF($A7="N2O",About!$D$59,1))</f>
        <v>2.7045403534388002</v>
      </c>
      <c r="AG7">
        <f>SUMIFS('EPA Export Aggregation'!AJ:AJ,'EPA Export Aggregation'!$A:$A,$B7,'EPA Export Aggregation'!$D:$D,$A$1)*IF($A7="CH4",About!$D$58,IF($A7="N2O",About!$D$59,1))</f>
        <v>2.4906926813030998</v>
      </c>
      <c r="AH7">
        <f>SUMIFS('EPA Export Aggregation'!AK:AK,'EPA Export Aggregation'!$A:$A,$B7,'EPA Export Aggregation'!$D:$D,$A$1)*IF($A7="CH4",About!$D$58,IF($A7="N2O",About!$D$59,1))</f>
        <v>1.9712073668058001</v>
      </c>
    </row>
    <row r="8" spans="1:34" x14ac:dyDescent="0.45">
      <c r="A8" s="413" t="s">
        <v>2215</v>
      </c>
      <c r="B8" s="414" t="s">
        <v>4206</v>
      </c>
      <c r="C8">
        <f>SUMIFS('EPA Export Aggregation'!F:F,'EPA Export Aggregation'!$A:$A,$B8,'EPA Export Aggregation'!$D:$D,$A$1)*IF($A8="CH4",About!$D$58,IF($A8="N2O",About!$D$59,1))</f>
        <v>2.2316307284392001</v>
      </c>
      <c r="D8">
        <f>SUMIFS('EPA Export Aggregation'!G:G,'EPA Export Aggregation'!$A:$A,$B8,'EPA Export Aggregation'!$D:$D,$A$1)*IF($A8="CH4",About!$D$58,IF($A8="N2O",About!$D$59,1))</f>
        <v>2.2264121010589002</v>
      </c>
      <c r="E8">
        <f>SUMIFS('EPA Export Aggregation'!H:H,'EPA Export Aggregation'!$A:$A,$B8,'EPA Export Aggregation'!$D:$D,$A$1)*IF($A8="CH4",About!$D$58,IF($A8="N2O",About!$D$59,1))</f>
        <v>1.7546289798335</v>
      </c>
      <c r="F8">
        <f>SUMIFS('EPA Export Aggregation'!I:I,'EPA Export Aggregation'!$A:$A,$B8,'EPA Export Aggregation'!$D:$D,$A$1)*IF($A8="CH4",About!$D$58,IF($A8="N2O",About!$D$59,1))</f>
        <v>1.6763236834713999</v>
      </c>
      <c r="G8">
        <f>SUMIFS('EPA Export Aggregation'!J:J,'EPA Export Aggregation'!$A:$A,$B8,'EPA Export Aggregation'!$D:$D,$A$1)*IF($A8="CH4",About!$D$58,IF($A8="N2O",About!$D$59,1))</f>
        <v>1.6870142489044</v>
      </c>
      <c r="H8">
        <f>SUMIFS('EPA Export Aggregation'!K:K,'EPA Export Aggregation'!$A:$A,$B8,'EPA Export Aggregation'!$D:$D,$A$1)*IF($A8="CH4",About!$D$58,IF($A8="N2O",About!$D$59,1))</f>
        <v>1.4033954464901</v>
      </c>
      <c r="I8">
        <f>SUMIFS('EPA Export Aggregation'!L:L,'EPA Export Aggregation'!$A:$A,$B8,'EPA Export Aggregation'!$D:$D,$A$1)*IF($A8="CH4",About!$D$58,IF($A8="N2O",About!$D$59,1))</f>
        <v>1.5847535679731</v>
      </c>
      <c r="J8">
        <f>SUMIFS('EPA Export Aggregation'!M:M,'EPA Export Aggregation'!$A:$A,$B8,'EPA Export Aggregation'!$D:$D,$A$1)*IF($A8="CH4",About!$D$58,IF($A8="N2O",About!$D$59,1))</f>
        <v>1.5479240921607</v>
      </c>
      <c r="K8">
        <f>SUMIFS('EPA Export Aggregation'!N:N,'EPA Export Aggregation'!$A:$A,$B8,'EPA Export Aggregation'!$D:$D,$A$1)*IF($A8="CH4",About!$D$58,IF($A8="N2O",About!$D$59,1))</f>
        <v>1.5631059227196999</v>
      </c>
      <c r="L8">
        <f>SUMIFS('EPA Export Aggregation'!O:O,'EPA Export Aggregation'!$A:$A,$B8,'EPA Export Aggregation'!$D:$D,$A$1)*IF($A8="CH4",About!$D$58,IF($A8="N2O",About!$D$59,1))</f>
        <v>1.4108539285118</v>
      </c>
      <c r="M8">
        <f>SUMIFS('EPA Export Aggregation'!P:P,'EPA Export Aggregation'!$A:$A,$B8,'EPA Export Aggregation'!$D:$D,$A$1)*IF($A8="CH4",About!$D$58,IF($A8="N2O",About!$D$59,1))</f>
        <v>1.7123246628976001</v>
      </c>
      <c r="N8">
        <f>SUMIFS('EPA Export Aggregation'!Q:Q,'EPA Export Aggregation'!$A:$A,$B8,'EPA Export Aggregation'!$D:$D,$A$1)*IF($A8="CH4",About!$D$58,IF($A8="N2O",About!$D$59,1))</f>
        <v>1.5239686813494999</v>
      </c>
      <c r="O8">
        <f>SUMIFS('EPA Export Aggregation'!R:R,'EPA Export Aggregation'!$A:$A,$B8,'EPA Export Aggregation'!$D:$D,$A$1)*IF($A8="CH4",About!$D$58,IF($A8="N2O",About!$D$59,1))</f>
        <v>1.6876649704333999</v>
      </c>
      <c r="P8">
        <f>SUMIFS('EPA Export Aggregation'!S:S,'EPA Export Aggregation'!$A:$A,$B8,'EPA Export Aggregation'!$D:$D,$A$1)*IF($A8="CH4",About!$D$58,IF($A8="N2O",About!$D$59,1))</f>
        <v>2.1889653337153998</v>
      </c>
      <c r="Q8">
        <f>SUMIFS('EPA Export Aggregation'!T:T,'EPA Export Aggregation'!$A:$A,$B8,'EPA Export Aggregation'!$D:$D,$A$1)*IF($A8="CH4",About!$D$58,IF($A8="N2O",About!$D$59,1))</f>
        <v>2.1195477558032998</v>
      </c>
      <c r="R8">
        <f>SUMIFS('EPA Export Aggregation'!U:U,'EPA Export Aggregation'!$A:$A,$B8,'EPA Export Aggregation'!$D:$D,$A$1)*IF($A8="CH4",About!$D$58,IF($A8="N2O",About!$D$59,1))</f>
        <v>1.9913606090134</v>
      </c>
      <c r="S8">
        <f>SUMIFS('EPA Export Aggregation'!V:V,'EPA Export Aggregation'!$A:$A,$B8,'EPA Export Aggregation'!$D:$D,$A$1)*IF($A8="CH4",About!$D$58,IF($A8="N2O",About!$D$59,1))</f>
        <v>1.7946647047063999</v>
      </c>
      <c r="T8">
        <f>SUMIFS('EPA Export Aggregation'!W:W,'EPA Export Aggregation'!$A:$A,$B8,'EPA Export Aggregation'!$D:$D,$A$1)*IF($A8="CH4",About!$D$58,IF($A8="N2O",About!$D$59,1))</f>
        <v>2.1368413051497002</v>
      </c>
      <c r="U8">
        <f>SUMIFS('EPA Export Aggregation'!X:X,'EPA Export Aggregation'!$A:$A,$B8,'EPA Export Aggregation'!$D:$D,$A$1)*IF($A8="CH4",About!$D$58,IF($A8="N2O",About!$D$59,1))</f>
        <v>1.9983564615609</v>
      </c>
      <c r="V8">
        <f>SUMIFS('EPA Export Aggregation'!Y:Y,'EPA Export Aggregation'!$A:$A,$B8,'EPA Export Aggregation'!$D:$D,$A$1)*IF($A8="CH4",About!$D$58,IF($A8="N2O",About!$D$59,1))</f>
        <v>1.7959716105606001</v>
      </c>
      <c r="W8">
        <f>SUMIFS('EPA Export Aggregation'!Z:Z,'EPA Export Aggregation'!$A:$A,$B8,'EPA Export Aggregation'!$D:$D,$A$1)*IF($A8="CH4",About!$D$58,IF($A8="N2O",About!$D$59,1))</f>
        <v>1.7049681687948</v>
      </c>
      <c r="X8">
        <f>SUMIFS('EPA Export Aggregation'!AA:AA,'EPA Export Aggregation'!$A:$A,$B8,'EPA Export Aggregation'!$D:$D,$A$1)*IF($A8="CH4",About!$D$58,IF($A8="N2O",About!$D$59,1))</f>
        <v>1.8626926464652001</v>
      </c>
      <c r="Y8">
        <f>SUMIFS('EPA Export Aggregation'!AB:AB,'EPA Export Aggregation'!$A:$A,$B8,'EPA Export Aggregation'!$D:$D,$A$1)*IF($A8="CH4",About!$D$58,IF($A8="N2O",About!$D$59,1))</f>
        <v>1.5048167240103001</v>
      </c>
      <c r="Z8">
        <f>SUMIFS('EPA Export Aggregation'!AC:AC,'EPA Export Aggregation'!$A:$A,$B8,'EPA Export Aggregation'!$D:$D,$A$1)*IF($A8="CH4",About!$D$58,IF($A8="N2O",About!$D$59,1))</f>
        <v>1.5780615492643</v>
      </c>
      <c r="AA8">
        <f>SUMIFS('EPA Export Aggregation'!AD:AD,'EPA Export Aggregation'!$A:$A,$B8,'EPA Export Aggregation'!$D:$D,$A$1)*IF($A8="CH4",About!$D$58,IF($A8="N2O",About!$D$59,1))</f>
        <v>1.6703970064050999</v>
      </c>
      <c r="AB8">
        <f>SUMIFS('EPA Export Aggregation'!AE:AE,'EPA Export Aggregation'!$A:$A,$B8,'EPA Export Aggregation'!$D:$D,$A$1)*IF($A8="CH4",About!$D$58,IF($A8="N2O",About!$D$59,1))</f>
        <v>1.7344712186294999</v>
      </c>
      <c r="AC8">
        <f>SUMIFS('EPA Export Aggregation'!AF:AF,'EPA Export Aggregation'!$A:$A,$B8,'EPA Export Aggregation'!$D:$D,$A$1)*IF($A8="CH4",About!$D$58,IF($A8="N2O",About!$D$59,1))</f>
        <v>1.5305721151072</v>
      </c>
      <c r="AD8">
        <f>SUMIFS('EPA Export Aggregation'!AG:AG,'EPA Export Aggregation'!$A:$A,$B8,'EPA Export Aggregation'!$D:$D,$A$1)*IF($A8="CH4",About!$D$58,IF($A8="N2O",About!$D$59,1))</f>
        <v>1.5667807279554999</v>
      </c>
      <c r="AE8">
        <f>SUMIFS('EPA Export Aggregation'!AH:AH,'EPA Export Aggregation'!$A:$A,$B8,'EPA Export Aggregation'!$D:$D,$A$1)*IF($A8="CH4",About!$D$58,IF($A8="N2O",About!$D$59,1))</f>
        <v>1.6290109032800999</v>
      </c>
      <c r="AF8">
        <f>SUMIFS('EPA Export Aggregation'!AI:AI,'EPA Export Aggregation'!$A:$A,$B8,'EPA Export Aggregation'!$D:$D,$A$1)*IF($A8="CH4",About!$D$58,IF($A8="N2O",About!$D$59,1))</f>
        <v>1.673087980986</v>
      </c>
      <c r="AG8">
        <f>SUMIFS('EPA Export Aggregation'!AJ:AJ,'EPA Export Aggregation'!$A:$A,$B8,'EPA Export Aggregation'!$D:$D,$A$1)*IF($A8="CH4",About!$D$58,IF($A8="N2O",About!$D$59,1))</f>
        <v>1.5030351044109</v>
      </c>
      <c r="AH8">
        <f>SUMIFS('EPA Export Aggregation'!AK:AK,'EPA Export Aggregation'!$A:$A,$B8,'EPA Export Aggregation'!$D:$D,$A$1)*IF($A8="CH4",About!$D$58,IF($A8="N2O",About!$D$59,1))</f>
        <v>1.4963458621201999</v>
      </c>
    </row>
    <row r="9" spans="1:34" x14ac:dyDescent="0.45">
      <c r="A9" s="413" t="s">
        <v>2215</v>
      </c>
      <c r="B9" s="414" t="s">
        <v>4216</v>
      </c>
      <c r="C9">
        <f>SUMIFS('EPA Export Aggregation'!F:F,'EPA Export Aggregation'!$A:$A,$B9,'EPA Export Aggregation'!$D:$D,$A$1)*IF($A9="CH4",About!$D$58,IF($A9="N2O",About!$D$59,1))</f>
        <v>0.1121774983411</v>
      </c>
      <c r="D9">
        <f>SUMIFS('EPA Export Aggregation'!G:G,'EPA Export Aggregation'!$A:$A,$B9,'EPA Export Aggregation'!$D:$D,$A$1)*IF($A9="CH4",About!$D$58,IF($A9="N2O",About!$D$59,1))</f>
        <v>0.10936854459589999</v>
      </c>
      <c r="E9">
        <f>SUMIFS('EPA Export Aggregation'!H:H,'EPA Export Aggregation'!$A:$A,$B9,'EPA Export Aggregation'!$D:$D,$A$1)*IF($A9="CH4",About!$D$58,IF($A9="N2O",About!$D$59,1))</f>
        <v>0.10817168878279999</v>
      </c>
      <c r="F9">
        <f>SUMIFS('EPA Export Aggregation'!I:I,'EPA Export Aggregation'!$A:$A,$B9,'EPA Export Aggregation'!$D:$D,$A$1)*IF($A9="CH4",About!$D$58,IF($A9="N2O",About!$D$59,1))</f>
        <v>0.10231541800420001</v>
      </c>
      <c r="G9">
        <f>SUMIFS('EPA Export Aggregation'!J:J,'EPA Export Aggregation'!$A:$A,$B9,'EPA Export Aggregation'!$D:$D,$A$1)*IF($A9="CH4",About!$D$58,IF($A9="N2O",About!$D$59,1))</f>
        <v>0.1034435591661</v>
      </c>
      <c r="H9">
        <f>SUMIFS('EPA Export Aggregation'!K:K,'EPA Export Aggregation'!$A:$A,$B9,'EPA Export Aggregation'!$D:$D,$A$1)*IF($A9="CH4",About!$D$58,IF($A9="N2O",About!$D$59,1))</f>
        <v>0.1017904671705</v>
      </c>
      <c r="I9">
        <f>SUMIFS('EPA Export Aggregation'!L:L,'EPA Export Aggregation'!$A:$A,$B9,'EPA Export Aggregation'!$D:$D,$A$1)*IF($A9="CH4",About!$D$58,IF($A9="N2O",About!$D$59,1))</f>
        <v>0.1038717540301</v>
      </c>
      <c r="J9">
        <f>SUMIFS('EPA Export Aggregation'!M:M,'EPA Export Aggregation'!$A:$A,$B9,'EPA Export Aggregation'!$D:$D,$A$1)*IF($A9="CH4",About!$D$58,IF($A9="N2O",About!$D$59,1))</f>
        <v>9.4870116273299998E-2</v>
      </c>
      <c r="K9">
        <f>SUMIFS('EPA Export Aggregation'!N:N,'EPA Export Aggregation'!$A:$A,$B9,'EPA Export Aggregation'!$D:$D,$A$1)*IF($A9="CH4",About!$D$58,IF($A9="N2O",About!$D$59,1))</f>
        <v>0.1019797489033</v>
      </c>
      <c r="L9">
        <f>SUMIFS('EPA Export Aggregation'!O:O,'EPA Export Aggregation'!$A:$A,$B9,'EPA Export Aggregation'!$D:$D,$A$1)*IF($A9="CH4",About!$D$58,IF($A9="N2O",About!$D$59,1))</f>
        <v>9.2462279226000005E-2</v>
      </c>
      <c r="M9">
        <f>SUMIFS('EPA Export Aggregation'!P:P,'EPA Export Aggregation'!$A:$A,$B9,'EPA Export Aggregation'!$D:$D,$A$1)*IF($A9="CH4",About!$D$58,IF($A9="N2O",About!$D$59,1))</f>
        <v>9.5420542094900002E-2</v>
      </c>
      <c r="N9">
        <f>SUMIFS('EPA Export Aggregation'!Q:Q,'EPA Export Aggregation'!$A:$A,$B9,'EPA Export Aggregation'!$D:$D,$A$1)*IF($A9="CH4",About!$D$58,IF($A9="N2O",About!$D$59,1))</f>
        <v>9.5624198650400005E-2</v>
      </c>
      <c r="O9">
        <f>SUMIFS('EPA Export Aggregation'!R:R,'EPA Export Aggregation'!$A:$A,$B9,'EPA Export Aggregation'!$D:$D,$A$1)*IF($A9="CH4",About!$D$58,IF($A9="N2O",About!$D$59,1))</f>
        <v>0.1012701406229</v>
      </c>
      <c r="P9">
        <f>SUMIFS('EPA Export Aggregation'!S:S,'EPA Export Aggregation'!$A:$A,$B9,'EPA Export Aggregation'!$D:$D,$A$1)*IF($A9="CH4",About!$D$58,IF($A9="N2O",About!$D$59,1))</f>
        <v>8.2040517287199993E-2</v>
      </c>
      <c r="Q9">
        <f>SUMIFS('EPA Export Aggregation'!T:T,'EPA Export Aggregation'!$A:$A,$B9,'EPA Export Aggregation'!$D:$D,$A$1)*IF($A9="CH4",About!$D$58,IF($A9="N2O",About!$D$59,1))</f>
        <v>8.0083131561200005E-2</v>
      </c>
      <c r="R9">
        <f>SUMIFS('EPA Export Aggregation'!U:U,'EPA Export Aggregation'!$A:$A,$B9,'EPA Export Aggregation'!$D:$D,$A$1)*IF($A9="CH4",About!$D$58,IF($A9="N2O",About!$D$59,1))</f>
        <v>9.5872111037700006E-2</v>
      </c>
      <c r="S9">
        <f>SUMIFS('EPA Export Aggregation'!V:V,'EPA Export Aggregation'!$A:$A,$B9,'EPA Export Aggregation'!$D:$D,$A$1)*IF($A9="CH4",About!$D$58,IF($A9="N2O",About!$D$59,1))</f>
        <v>9.9218591928000005E-2</v>
      </c>
      <c r="T9">
        <f>SUMIFS('EPA Export Aggregation'!W:W,'EPA Export Aggregation'!$A:$A,$B9,'EPA Export Aggregation'!$D:$D,$A$1)*IF($A9="CH4",About!$D$58,IF($A9="N2O",About!$D$59,1))</f>
        <v>9.3003098628199998E-2</v>
      </c>
      <c r="U9">
        <f>SUMIFS('EPA Export Aggregation'!X:X,'EPA Export Aggregation'!$A:$A,$B9,'EPA Export Aggregation'!$D:$D,$A$1)*IF($A9="CH4",About!$D$58,IF($A9="N2O",About!$D$59,1))</f>
        <v>7.3019336888700007E-2</v>
      </c>
      <c r="V9">
        <f>SUMIFS('EPA Export Aggregation'!Y:Y,'EPA Export Aggregation'!$A:$A,$B9,'EPA Export Aggregation'!$D:$D,$A$1)*IF($A9="CH4",About!$D$58,IF($A9="N2O",About!$D$59,1))</f>
        <v>6.88895340947E-2</v>
      </c>
      <c r="W9">
        <f>SUMIFS('EPA Export Aggregation'!Z:Z,'EPA Export Aggregation'!$A:$A,$B9,'EPA Export Aggregation'!$D:$D,$A$1)*IF($A9="CH4",About!$D$58,IF($A9="N2O",About!$D$59,1))</f>
        <v>7.5550260857899995E-2</v>
      </c>
      <c r="X9">
        <f>SUMIFS('EPA Export Aggregation'!AA:AA,'EPA Export Aggregation'!$A:$A,$B9,'EPA Export Aggregation'!$D:$D,$A$1)*IF($A9="CH4",About!$D$58,IF($A9="N2O",About!$D$59,1))</f>
        <v>7.4889778058299994E-2</v>
      </c>
      <c r="Y9">
        <f>SUMIFS('EPA Export Aggregation'!AB:AB,'EPA Export Aggregation'!$A:$A,$B9,'EPA Export Aggregation'!$D:$D,$A$1)*IF($A9="CH4",About!$D$58,IF($A9="N2O",About!$D$59,1))</f>
        <v>6.4074981592899996E-2</v>
      </c>
      <c r="Z9">
        <f>SUMIFS('EPA Export Aggregation'!AC:AC,'EPA Export Aggregation'!$A:$A,$B9,'EPA Export Aggregation'!$D:$D,$A$1)*IF($A9="CH4",About!$D$58,IF($A9="N2O",About!$D$59,1))</f>
        <v>6.8912444207699999E-2</v>
      </c>
      <c r="AA9">
        <f>SUMIFS('EPA Export Aggregation'!AD:AD,'EPA Export Aggregation'!$A:$A,$B9,'EPA Export Aggregation'!$D:$D,$A$1)*IF($A9="CH4",About!$D$58,IF($A9="N2O",About!$D$59,1))</f>
        <v>7.0499034775300007E-2</v>
      </c>
      <c r="AB9">
        <f>SUMIFS('EPA Export Aggregation'!AE:AE,'EPA Export Aggregation'!$A:$A,$B9,'EPA Export Aggregation'!$D:$D,$A$1)*IF($A9="CH4",About!$D$58,IF($A9="N2O",About!$D$59,1))</f>
        <v>7.9087994073099993E-2</v>
      </c>
      <c r="AC9">
        <f>SUMIFS('EPA Export Aggregation'!AF:AF,'EPA Export Aggregation'!$A:$A,$B9,'EPA Export Aggregation'!$D:$D,$A$1)*IF($A9="CH4",About!$D$58,IF($A9="N2O",About!$D$59,1))</f>
        <v>7.3478115172300004E-2</v>
      </c>
      <c r="AD9">
        <f>SUMIFS('EPA Export Aggregation'!AG:AG,'EPA Export Aggregation'!$A:$A,$B9,'EPA Export Aggregation'!$D:$D,$A$1)*IF($A9="CH4",About!$D$58,IF($A9="N2O",About!$D$59,1))</f>
        <v>7.5423321148000003E-2</v>
      </c>
      <c r="AE9">
        <f>SUMIFS('EPA Export Aggregation'!AH:AH,'EPA Export Aggregation'!$A:$A,$B9,'EPA Export Aggregation'!$D:$D,$A$1)*IF($A9="CH4",About!$D$58,IF($A9="N2O",About!$D$59,1))</f>
        <v>6.2499666005000003E-2</v>
      </c>
      <c r="AF9">
        <f>SUMIFS('EPA Export Aggregation'!AI:AI,'EPA Export Aggregation'!$A:$A,$B9,'EPA Export Aggregation'!$D:$D,$A$1)*IF($A9="CH4",About!$D$58,IF($A9="N2O",About!$D$59,1))</f>
        <v>5.9595790722899999E-2</v>
      </c>
      <c r="AG9">
        <f>SUMIFS('EPA Export Aggregation'!AJ:AJ,'EPA Export Aggregation'!$A:$A,$B9,'EPA Export Aggregation'!$D:$D,$A$1)*IF($A9="CH4",About!$D$58,IF($A9="N2O",About!$D$59,1))</f>
        <v>5.61869249722E-2</v>
      </c>
      <c r="AH9">
        <f>SUMIFS('EPA Export Aggregation'!AK:AK,'EPA Export Aggregation'!$A:$A,$B9,'EPA Export Aggregation'!$D:$D,$A$1)*IF($A9="CH4",About!$D$58,IF($A9="N2O",About!$D$59,1))</f>
        <v>5.8272116034699999E-2</v>
      </c>
    </row>
    <row r="10" spans="1:34" x14ac:dyDescent="0.45">
      <c r="A10" s="413" t="s">
        <v>2215</v>
      </c>
      <c r="B10" s="414" t="s">
        <v>4225</v>
      </c>
      <c r="C10">
        <f>SUMIFS('EPA Export Aggregation'!F:F,'EPA Export Aggregation'!$A:$A,$B10,'EPA Export Aggregation'!$D:$D,$A$1)*IF($A10="CH4",About!$D$58,IF($A10="N2O",About!$D$59,1))</f>
        <v>3.3565297789999999E-4</v>
      </c>
      <c r="D10">
        <f>SUMIFS('EPA Export Aggregation'!G:G,'EPA Export Aggregation'!$A:$A,$B10,'EPA Export Aggregation'!$D:$D,$A$1)*IF($A10="CH4",About!$D$58,IF($A10="N2O",About!$D$59,1))</f>
        <v>3.3826602640000001E-4</v>
      </c>
      <c r="E10">
        <f>SUMIFS('EPA Export Aggregation'!H:H,'EPA Export Aggregation'!$A:$A,$B10,'EPA Export Aggregation'!$D:$D,$A$1)*IF($A10="CH4",About!$D$58,IF($A10="N2O",About!$D$59,1))</f>
        <v>3.371245563E-4</v>
      </c>
      <c r="F10">
        <f>SUMIFS('EPA Export Aggregation'!I:I,'EPA Export Aggregation'!$A:$A,$B10,'EPA Export Aggregation'!$D:$D,$A$1)*IF($A10="CH4",About!$D$58,IF($A10="N2O",About!$D$59,1))</f>
        <v>3.3310946079999999E-4</v>
      </c>
      <c r="G10">
        <f>SUMIFS('EPA Export Aggregation'!J:J,'EPA Export Aggregation'!$A:$A,$B10,'EPA Export Aggregation'!$D:$D,$A$1)*IF($A10="CH4",About!$D$58,IF($A10="N2O",About!$D$59,1))</f>
        <v>3.3087807950000001E-4</v>
      </c>
      <c r="H10">
        <f>SUMIFS('EPA Export Aggregation'!K:K,'EPA Export Aggregation'!$A:$A,$B10,'EPA Export Aggregation'!$D:$D,$A$1)*IF($A10="CH4",About!$D$58,IF($A10="N2O",About!$D$59,1))</f>
        <v>3.2280595229999999E-4</v>
      </c>
      <c r="I10">
        <f>SUMIFS('EPA Export Aggregation'!L:L,'EPA Export Aggregation'!$A:$A,$B10,'EPA Export Aggregation'!$D:$D,$A$1)*IF($A10="CH4",About!$D$58,IF($A10="N2O",About!$D$59,1))</f>
        <v>3.1780692439999997E-4</v>
      </c>
      <c r="J10">
        <f>SUMIFS('EPA Export Aggregation'!M:M,'EPA Export Aggregation'!$A:$A,$B10,'EPA Export Aggregation'!$D:$D,$A$1)*IF($A10="CH4",About!$D$58,IF($A10="N2O",About!$D$59,1))</f>
        <v>3.1271692789999999E-4</v>
      </c>
      <c r="K10">
        <f>SUMIFS('EPA Export Aggregation'!N:N,'EPA Export Aggregation'!$A:$A,$B10,'EPA Export Aggregation'!$D:$D,$A$1)*IF($A10="CH4",About!$D$58,IF($A10="N2O",About!$D$59,1))</f>
        <v>3.082587615E-4</v>
      </c>
      <c r="L10">
        <f>SUMIFS('EPA Export Aggregation'!O:O,'EPA Export Aggregation'!$A:$A,$B10,'EPA Export Aggregation'!$D:$D,$A$1)*IF($A10="CH4",About!$D$58,IF($A10="N2O",About!$D$59,1))</f>
        <v>3.0216426129999998E-4</v>
      </c>
      <c r="M10">
        <f>SUMIFS('EPA Export Aggregation'!P:P,'EPA Export Aggregation'!$A:$A,$B10,'EPA Export Aggregation'!$D:$D,$A$1)*IF($A10="CH4",About!$D$58,IF($A10="N2O",About!$D$59,1))</f>
        <v>2.9961739459999999E-4</v>
      </c>
      <c r="N10">
        <f>SUMIFS('EPA Export Aggregation'!Q:Q,'EPA Export Aggregation'!$A:$A,$B10,'EPA Export Aggregation'!$D:$D,$A$1)*IF($A10="CH4",About!$D$58,IF($A10="N2O",About!$D$59,1))</f>
        <v>3.0915515250000002E-4</v>
      </c>
      <c r="O10">
        <f>SUMIFS('EPA Export Aggregation'!R:R,'EPA Export Aggregation'!$A:$A,$B10,'EPA Export Aggregation'!$D:$D,$A$1)*IF($A10="CH4",About!$D$58,IF($A10="N2O",About!$D$59,1))</f>
        <v>3.0976400520000001E-4</v>
      </c>
      <c r="P10">
        <f>SUMIFS('EPA Export Aggregation'!S:S,'EPA Export Aggregation'!$A:$A,$B10,'EPA Export Aggregation'!$D:$D,$A$1)*IF($A10="CH4",About!$D$58,IF($A10="N2O",About!$D$59,1))</f>
        <v>2.9943047509999998E-4</v>
      </c>
      <c r="Q10">
        <f>SUMIFS('EPA Export Aggregation'!T:T,'EPA Export Aggregation'!$A:$A,$B10,'EPA Export Aggregation'!$D:$D,$A$1)*IF($A10="CH4",About!$D$58,IF($A10="N2O",About!$D$59,1))</f>
        <v>2.9154812979999999E-4</v>
      </c>
      <c r="R10">
        <f>SUMIFS('EPA Export Aggregation'!U:U,'EPA Export Aggregation'!$A:$A,$B10,'EPA Export Aggregation'!$D:$D,$A$1)*IF($A10="CH4",About!$D$58,IF($A10="N2O",About!$D$59,1))</f>
        <v>2.9957568680000001E-4</v>
      </c>
      <c r="S10">
        <f>SUMIFS('EPA Export Aggregation'!V:V,'EPA Export Aggregation'!$A:$A,$B10,'EPA Export Aggregation'!$D:$D,$A$1)*IF($A10="CH4",About!$D$58,IF($A10="N2O",About!$D$59,1))</f>
        <v>2.9604556130000001E-4</v>
      </c>
      <c r="T10">
        <f>SUMIFS('EPA Export Aggregation'!W:W,'EPA Export Aggregation'!$A:$A,$B10,'EPA Export Aggregation'!$D:$D,$A$1)*IF($A10="CH4",About!$D$58,IF($A10="N2O",About!$D$59,1))</f>
        <v>2.7079589919999999E-4</v>
      </c>
      <c r="U10">
        <f>SUMIFS('EPA Export Aggregation'!X:X,'EPA Export Aggregation'!$A:$A,$B10,'EPA Export Aggregation'!$D:$D,$A$1)*IF($A10="CH4",About!$D$58,IF($A10="N2O",About!$D$59,1))</f>
        <v>3.0030372309999999E-4</v>
      </c>
      <c r="V10">
        <f>SUMIFS('EPA Export Aggregation'!Y:Y,'EPA Export Aggregation'!$A:$A,$B10,'EPA Export Aggregation'!$D:$D,$A$1)*IF($A10="CH4",About!$D$58,IF($A10="N2O",About!$D$59,1))</f>
        <v>3.067787355E-4</v>
      </c>
      <c r="W10">
        <f>SUMIFS('EPA Export Aggregation'!Z:Z,'EPA Export Aggregation'!$A:$A,$B10,'EPA Export Aggregation'!$D:$D,$A$1)*IF($A10="CH4",About!$D$58,IF($A10="N2O",About!$D$59,1))</f>
        <v>3.2665862779999999E-4</v>
      </c>
      <c r="X10">
        <f>SUMIFS('EPA Export Aggregation'!AA:AA,'EPA Export Aggregation'!$A:$A,$B10,'EPA Export Aggregation'!$D:$D,$A$1)*IF($A10="CH4",About!$D$58,IF($A10="N2O",About!$D$59,1))</f>
        <v>3.378779664E-4</v>
      </c>
      <c r="Y10">
        <f>SUMIFS('EPA Export Aggregation'!AB:AB,'EPA Export Aggregation'!$A:$A,$B10,'EPA Export Aggregation'!$D:$D,$A$1)*IF($A10="CH4",About!$D$58,IF($A10="N2O",About!$D$59,1))</f>
        <v>3.5177861799999999E-4</v>
      </c>
      <c r="Z10">
        <f>SUMIFS('EPA Export Aggregation'!AC:AC,'EPA Export Aggregation'!$A:$A,$B10,'EPA Export Aggregation'!$D:$D,$A$1)*IF($A10="CH4",About!$D$58,IF($A10="N2O",About!$D$59,1))</f>
        <v>3.5766066329999998E-4</v>
      </c>
      <c r="AA10">
        <f>SUMIFS('EPA Export Aggregation'!AD:AD,'EPA Export Aggregation'!$A:$A,$B10,'EPA Export Aggregation'!$D:$D,$A$1)*IF($A10="CH4",About!$D$58,IF($A10="N2O",About!$D$59,1))</f>
        <v>4.0837327649999999E-4</v>
      </c>
      <c r="AB10">
        <f>SUMIFS('EPA Export Aggregation'!AE:AE,'EPA Export Aggregation'!$A:$A,$B10,'EPA Export Aggregation'!$D:$D,$A$1)*IF($A10="CH4",About!$D$58,IF($A10="N2O",About!$D$59,1))</f>
        <v>4.0931471340000002E-4</v>
      </c>
      <c r="AC10">
        <f>SUMIFS('EPA Export Aggregation'!AF:AF,'EPA Export Aggregation'!$A:$A,$B10,'EPA Export Aggregation'!$D:$D,$A$1)*IF($A10="CH4",About!$D$58,IF($A10="N2O",About!$D$59,1))</f>
        <v>6.0203405480000003E-4</v>
      </c>
      <c r="AD10">
        <f>SUMIFS('EPA Export Aggregation'!AG:AG,'EPA Export Aggregation'!$A:$A,$B10,'EPA Export Aggregation'!$D:$D,$A$1)*IF($A10="CH4",About!$D$58,IF($A10="N2O",About!$D$59,1))</f>
        <v>8.7043835339999998E-4</v>
      </c>
      <c r="AE10">
        <f>SUMIFS('EPA Export Aggregation'!AH:AH,'EPA Export Aggregation'!$A:$A,$B10,'EPA Export Aggregation'!$D:$D,$A$1)*IF($A10="CH4",About!$D$58,IF($A10="N2O",About!$D$59,1))</f>
        <v>9.5017473140000005E-4</v>
      </c>
      <c r="AF10">
        <f>SUMIFS('EPA Export Aggregation'!AI:AI,'EPA Export Aggregation'!$A:$A,$B10,'EPA Export Aggregation'!$D:$D,$A$1)*IF($A10="CH4",About!$D$58,IF($A10="N2O",About!$D$59,1))</f>
        <v>2.1279447906999999E-3</v>
      </c>
      <c r="AG10">
        <f>SUMIFS('EPA Export Aggregation'!AJ:AJ,'EPA Export Aggregation'!$A:$A,$B10,'EPA Export Aggregation'!$D:$D,$A$1)*IF($A10="CH4",About!$D$58,IF($A10="N2O",About!$D$59,1))</f>
        <v>3.4994712084E-3</v>
      </c>
      <c r="AH10">
        <f>SUMIFS('EPA Export Aggregation'!AK:AK,'EPA Export Aggregation'!$A:$A,$B10,'EPA Export Aggregation'!$D:$D,$A$1)*IF($A10="CH4",About!$D$58,IF($A10="N2O",About!$D$59,1))</f>
        <v>1.5314607225999999E-3</v>
      </c>
    </row>
    <row r="11" spans="1:34" x14ac:dyDescent="0.45">
      <c r="A11" s="413" t="s">
        <v>2215</v>
      </c>
      <c r="B11" s="414" t="s">
        <v>4220</v>
      </c>
      <c r="C11">
        <f>SUMIFS('EPA Export Aggregation'!F:F,'EPA Export Aggregation'!$A:$A,$B11,'EPA Export Aggregation'!$D:$D,$A$1)*IF($A11="CH4",About!$D$58,IF($A11="N2O",About!$D$59,1))</f>
        <v>0.6913199598359</v>
      </c>
      <c r="D11">
        <f>SUMIFS('EPA Export Aggregation'!G:G,'EPA Export Aggregation'!$A:$A,$B11,'EPA Export Aggregation'!$D:$D,$A$1)*IF($A11="CH4",About!$D$58,IF($A11="N2O",About!$D$59,1))</f>
        <v>0.66671846235950005</v>
      </c>
      <c r="E11">
        <f>SUMIFS('EPA Export Aggregation'!H:H,'EPA Export Aggregation'!$A:$A,$B11,'EPA Export Aggregation'!$D:$D,$A$1)*IF($A11="CH4",About!$D$58,IF($A11="N2O",About!$D$59,1))</f>
        <v>0.72170217963560002</v>
      </c>
      <c r="F11">
        <f>SUMIFS('EPA Export Aggregation'!I:I,'EPA Export Aggregation'!$A:$A,$B11,'EPA Export Aggregation'!$D:$D,$A$1)*IF($A11="CH4",About!$D$58,IF($A11="N2O",About!$D$59,1))</f>
        <v>0.79374696281099999</v>
      </c>
      <c r="G11">
        <f>SUMIFS('EPA Export Aggregation'!J:J,'EPA Export Aggregation'!$A:$A,$B11,'EPA Export Aggregation'!$D:$D,$A$1)*IF($A11="CH4",About!$D$58,IF($A11="N2O",About!$D$59,1))</f>
        <v>0.72948665609009999</v>
      </c>
      <c r="H11">
        <f>SUMIFS('EPA Export Aggregation'!K:K,'EPA Export Aggregation'!$A:$A,$B11,'EPA Export Aggregation'!$D:$D,$A$1)*IF($A11="CH4",About!$D$58,IF($A11="N2O",About!$D$59,1))</f>
        <v>0.75833196165939998</v>
      </c>
      <c r="I11">
        <f>SUMIFS('EPA Export Aggregation'!L:L,'EPA Export Aggregation'!$A:$A,$B11,'EPA Export Aggregation'!$D:$D,$A$1)*IF($A11="CH4",About!$D$58,IF($A11="N2O",About!$D$59,1))</f>
        <v>0.73678065780080004</v>
      </c>
      <c r="J11">
        <f>SUMIFS('EPA Export Aggregation'!M:M,'EPA Export Aggregation'!$A:$A,$B11,'EPA Export Aggregation'!$D:$D,$A$1)*IF($A11="CH4",About!$D$58,IF($A11="N2O",About!$D$59,1))</f>
        <v>0.77213065121260005</v>
      </c>
      <c r="K11">
        <f>SUMIFS('EPA Export Aggregation'!N:N,'EPA Export Aggregation'!$A:$A,$B11,'EPA Export Aggregation'!$D:$D,$A$1)*IF($A11="CH4",About!$D$58,IF($A11="N2O",About!$D$59,1))</f>
        <v>0.80882272475719996</v>
      </c>
      <c r="L11">
        <f>SUMIFS('EPA Export Aggregation'!O:O,'EPA Export Aggregation'!$A:$A,$B11,'EPA Export Aggregation'!$D:$D,$A$1)*IF($A11="CH4",About!$D$58,IF($A11="N2O",About!$D$59,1))</f>
        <v>0.80695969433850001</v>
      </c>
      <c r="M11">
        <f>SUMIFS('EPA Export Aggregation'!P:P,'EPA Export Aggregation'!$A:$A,$B11,'EPA Export Aggregation'!$D:$D,$A$1)*IF($A11="CH4",About!$D$58,IF($A11="N2O",About!$D$59,1))</f>
        <v>0.80384899227350004</v>
      </c>
      <c r="N11">
        <f>SUMIFS('EPA Export Aggregation'!Q:Q,'EPA Export Aggregation'!$A:$A,$B11,'EPA Export Aggregation'!$D:$D,$A$1)*IF($A11="CH4",About!$D$58,IF($A11="N2O",About!$D$59,1))</f>
        <v>0.80488965510709998</v>
      </c>
      <c r="O11">
        <f>SUMIFS('EPA Export Aggregation'!R:R,'EPA Export Aggregation'!$A:$A,$B11,'EPA Export Aggregation'!$D:$D,$A$1)*IF($A11="CH4",About!$D$58,IF($A11="N2O",About!$D$59,1))</f>
        <v>0.80877306390350001</v>
      </c>
      <c r="P11">
        <f>SUMIFS('EPA Export Aggregation'!S:S,'EPA Export Aggregation'!$A:$A,$B11,'EPA Export Aggregation'!$D:$D,$A$1)*IF($A11="CH4",About!$D$58,IF($A11="N2O",About!$D$59,1))</f>
        <v>0.75574108550289998</v>
      </c>
      <c r="Q11">
        <f>SUMIFS('EPA Export Aggregation'!T:T,'EPA Export Aggregation'!$A:$A,$B11,'EPA Export Aggregation'!$D:$D,$A$1)*IF($A11="CH4",About!$D$58,IF($A11="N2O",About!$D$59,1))</f>
        <v>0.79476189996010005</v>
      </c>
      <c r="R11">
        <f>SUMIFS('EPA Export Aggregation'!U:U,'EPA Export Aggregation'!$A:$A,$B11,'EPA Export Aggregation'!$D:$D,$A$1)*IF($A11="CH4",About!$D$58,IF($A11="N2O",About!$D$59,1))</f>
        <v>0.79919544389740005</v>
      </c>
      <c r="S11">
        <f>SUMIFS('EPA Export Aggregation'!V:V,'EPA Export Aggregation'!$A:$A,$B11,'EPA Export Aggregation'!$D:$D,$A$1)*IF($A11="CH4",About!$D$58,IF($A11="N2O",About!$D$59,1))</f>
        <v>0.80490881494349997</v>
      </c>
      <c r="T11">
        <f>SUMIFS('EPA Export Aggregation'!W:W,'EPA Export Aggregation'!$A:$A,$B11,'EPA Export Aggregation'!$D:$D,$A$1)*IF($A11="CH4",About!$D$58,IF($A11="N2O",About!$D$59,1))</f>
        <v>0.82702078634959997</v>
      </c>
      <c r="U11">
        <f>SUMIFS('EPA Export Aggregation'!X:X,'EPA Export Aggregation'!$A:$A,$B11,'EPA Export Aggregation'!$D:$D,$A$1)*IF($A11="CH4",About!$D$58,IF($A11="N2O",About!$D$59,1))</f>
        <v>0.71626138448389998</v>
      </c>
      <c r="V11">
        <f>SUMIFS('EPA Export Aggregation'!Y:Y,'EPA Export Aggregation'!$A:$A,$B11,'EPA Export Aggregation'!$D:$D,$A$1)*IF($A11="CH4",About!$D$58,IF($A11="N2O",About!$D$59,1))</f>
        <v>0.48897317516630001</v>
      </c>
      <c r="W11">
        <f>SUMIFS('EPA Export Aggregation'!Z:Z,'EPA Export Aggregation'!$A:$A,$B11,'EPA Export Aggregation'!$D:$D,$A$1)*IF($A11="CH4",About!$D$58,IF($A11="N2O",About!$D$59,1))</f>
        <v>0.15832057493740001</v>
      </c>
      <c r="X11">
        <f>SUMIFS('EPA Export Aggregation'!AA:AA,'EPA Export Aggregation'!$A:$A,$B11,'EPA Export Aggregation'!$D:$D,$A$1)*IF($A11="CH4",About!$D$58,IF($A11="N2O",About!$D$59,1))</f>
        <v>0.19070062996170001</v>
      </c>
      <c r="Y11">
        <f>SUMIFS('EPA Export Aggregation'!AB:AB,'EPA Export Aggregation'!$A:$A,$B11,'EPA Export Aggregation'!$D:$D,$A$1)*IF($A11="CH4",About!$D$58,IF($A11="N2O",About!$D$59,1))</f>
        <v>0.1843236742638</v>
      </c>
      <c r="Z11">
        <f>SUMIFS('EPA Export Aggregation'!AC:AC,'EPA Export Aggregation'!$A:$A,$B11,'EPA Export Aggregation'!$D:$D,$A$1)*IF($A11="CH4",About!$D$58,IF($A11="N2O",About!$D$59,1))</f>
        <v>0.19851698574429999</v>
      </c>
      <c r="AA11">
        <f>SUMIFS('EPA Export Aggregation'!AD:AD,'EPA Export Aggregation'!$A:$A,$B11,'EPA Export Aggregation'!$D:$D,$A$1)*IF($A11="CH4",About!$D$58,IF($A11="N2O",About!$D$59,1))</f>
        <v>0.23377268269529999</v>
      </c>
      <c r="AB11">
        <f>SUMIFS('EPA Export Aggregation'!AE:AE,'EPA Export Aggregation'!$A:$A,$B11,'EPA Export Aggregation'!$D:$D,$A$1)*IF($A11="CH4",About!$D$58,IF($A11="N2O",About!$D$59,1))</f>
        <v>0.2102534481368</v>
      </c>
      <c r="AC11">
        <f>SUMIFS('EPA Export Aggregation'!AF:AF,'EPA Export Aggregation'!$A:$A,$B11,'EPA Export Aggregation'!$D:$D,$A$1)*IF($A11="CH4",About!$D$58,IF($A11="N2O",About!$D$59,1))</f>
        <v>0.21915528248130001</v>
      </c>
      <c r="AD11">
        <f>SUMIFS('EPA Export Aggregation'!AG:AG,'EPA Export Aggregation'!$A:$A,$B11,'EPA Export Aggregation'!$D:$D,$A$1)*IF($A11="CH4",About!$D$58,IF($A11="N2O",About!$D$59,1))</f>
        <v>0.2274932282373</v>
      </c>
      <c r="AE11">
        <f>SUMIFS('EPA Export Aggregation'!AH:AH,'EPA Export Aggregation'!$A:$A,$B11,'EPA Export Aggregation'!$D:$D,$A$1)*IF($A11="CH4",About!$D$58,IF($A11="N2O",About!$D$59,1))</f>
        <v>0.21015087933830001</v>
      </c>
      <c r="AF11">
        <f>SUMIFS('EPA Export Aggregation'!AI:AI,'EPA Export Aggregation'!$A:$A,$B11,'EPA Export Aggregation'!$D:$D,$A$1)*IF($A11="CH4",About!$D$58,IF($A11="N2O",About!$D$59,1))</f>
        <v>0.2014382728337</v>
      </c>
      <c r="AG11">
        <f>SUMIFS('EPA Export Aggregation'!AJ:AJ,'EPA Export Aggregation'!$A:$A,$B11,'EPA Export Aggregation'!$D:$D,$A$1)*IF($A11="CH4",About!$D$58,IF($A11="N2O",About!$D$59,1))</f>
        <v>0.1955869005251</v>
      </c>
      <c r="AH11">
        <f>SUMIFS('EPA Export Aggregation'!AK:AK,'EPA Export Aggregation'!$A:$A,$B11,'EPA Export Aggregation'!$D:$D,$A$1)*IF($A11="CH4",About!$D$58,IF($A11="N2O",About!$D$59,1))</f>
        <v>0.17452581546570001</v>
      </c>
    </row>
    <row r="12" spans="1:34" x14ac:dyDescent="0.4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0.14809743279240001</v>
      </c>
      <c r="D13">
        <f>SUMIFS('EPA Export Aggregation'!G:G,'EPA Export Aggregation'!$A:$A,$B13,'EPA Export Aggregation'!$D:$D,$A$1)*IF($A13="CH4",About!$D$58,IF($A13="N2O",About!$D$59,1))</f>
        <v>0.1314528360179</v>
      </c>
      <c r="E13">
        <f>SUMIFS('EPA Export Aggregation'!H:H,'EPA Export Aggregation'!$A:$A,$B13,'EPA Export Aggregation'!$D:$D,$A$1)*IF($A13="CH4",About!$D$58,IF($A13="N2O",About!$D$59,1))</f>
        <v>0.12857529903920001</v>
      </c>
      <c r="F13">
        <f>SUMIFS('EPA Export Aggregation'!I:I,'EPA Export Aggregation'!$A:$A,$B13,'EPA Export Aggregation'!$D:$D,$A$1)*IF($A13="CH4",About!$D$58,IF($A13="N2O",About!$D$59,1))</f>
        <v>0.1187321267701</v>
      </c>
      <c r="G13">
        <f>SUMIFS('EPA Export Aggregation'!J:J,'EPA Export Aggregation'!$A:$A,$B13,'EPA Export Aggregation'!$D:$D,$A$1)*IF($A13="CH4",About!$D$58,IF($A13="N2O",About!$D$59,1))</f>
        <v>0.1243790914063</v>
      </c>
      <c r="H13">
        <f>SUMIFS('EPA Export Aggregation'!K:K,'EPA Export Aggregation'!$A:$A,$B13,'EPA Export Aggregation'!$D:$D,$A$1)*IF($A13="CH4",About!$D$58,IF($A13="N2O",About!$D$59,1))</f>
        <v>0.16695647087029999</v>
      </c>
      <c r="I13">
        <f>SUMIFS('EPA Export Aggregation'!L:L,'EPA Export Aggregation'!$A:$A,$B13,'EPA Export Aggregation'!$D:$D,$A$1)*IF($A13="CH4",About!$D$58,IF($A13="N2O",About!$D$59,1))</f>
        <v>0.1797911207672</v>
      </c>
      <c r="J13">
        <f>SUMIFS('EPA Export Aggregation'!M:M,'EPA Export Aggregation'!$A:$A,$B13,'EPA Export Aggregation'!$D:$D,$A$1)*IF($A13="CH4",About!$D$58,IF($A13="N2O",About!$D$59,1))</f>
        <v>0.1730396374988</v>
      </c>
      <c r="K13">
        <f>SUMIFS('EPA Export Aggregation'!N:N,'EPA Export Aggregation'!$A:$A,$B13,'EPA Export Aggregation'!$D:$D,$A$1)*IF($A13="CH4",About!$D$58,IF($A13="N2O",About!$D$59,1))</f>
        <v>0.1758081870681</v>
      </c>
      <c r="L13">
        <f>SUMIFS('EPA Export Aggregation'!O:O,'EPA Export Aggregation'!$A:$A,$B13,'EPA Export Aggregation'!$D:$D,$A$1)*IF($A13="CH4",About!$D$58,IF($A13="N2O",About!$D$59,1))</f>
        <v>0.1926327335121</v>
      </c>
      <c r="M13">
        <f>SUMIFS('EPA Export Aggregation'!P:P,'EPA Export Aggregation'!$A:$A,$B13,'EPA Export Aggregation'!$D:$D,$A$1)*IF($A13="CH4",About!$D$58,IF($A13="N2O",About!$D$59,1))</f>
        <v>0.12800687008059999</v>
      </c>
      <c r="N13">
        <f>SUMIFS('EPA Export Aggregation'!Q:Q,'EPA Export Aggregation'!$A:$A,$B13,'EPA Export Aggregation'!$D:$D,$A$1)*IF($A13="CH4",About!$D$58,IF($A13="N2O",About!$D$59,1))</f>
        <v>0.13227929866560001</v>
      </c>
      <c r="O13">
        <f>SUMIFS('EPA Export Aggregation'!R:R,'EPA Export Aggregation'!$A:$A,$B13,'EPA Export Aggregation'!$D:$D,$A$1)*IF($A13="CH4",About!$D$58,IF($A13="N2O",About!$D$59,1))</f>
        <v>0.1380887695303</v>
      </c>
      <c r="P13">
        <f>SUMIFS('EPA Export Aggregation'!S:S,'EPA Export Aggregation'!$A:$A,$B13,'EPA Export Aggregation'!$D:$D,$A$1)*IF($A13="CH4",About!$D$58,IF($A13="N2O",About!$D$59,1))</f>
        <v>0.1062199762547</v>
      </c>
      <c r="Q13">
        <f>SUMIFS('EPA Export Aggregation'!T:T,'EPA Export Aggregation'!$A:$A,$B13,'EPA Export Aggregation'!$D:$D,$A$1)*IF($A13="CH4",About!$D$58,IF($A13="N2O",About!$D$59,1))</f>
        <v>0.14445530179179999</v>
      </c>
      <c r="R13">
        <f>SUMIFS('EPA Export Aggregation'!U:U,'EPA Export Aggregation'!$A:$A,$B13,'EPA Export Aggregation'!$D:$D,$A$1)*IF($A13="CH4",About!$D$58,IF($A13="N2O",About!$D$59,1))</f>
        <v>0.15935511445889999</v>
      </c>
      <c r="S13">
        <f>SUMIFS('EPA Export Aggregation'!V:V,'EPA Export Aggregation'!$A:$A,$B13,'EPA Export Aggregation'!$D:$D,$A$1)*IF($A13="CH4",About!$D$58,IF($A13="N2O",About!$D$59,1))</f>
        <v>0.181339476951</v>
      </c>
      <c r="T13">
        <f>SUMIFS('EPA Export Aggregation'!W:W,'EPA Export Aggregation'!$A:$A,$B13,'EPA Export Aggregation'!$D:$D,$A$1)*IF($A13="CH4",About!$D$58,IF($A13="N2O",About!$D$59,1))</f>
        <v>0.1656660923563</v>
      </c>
      <c r="U13">
        <f>SUMIFS('EPA Export Aggregation'!X:X,'EPA Export Aggregation'!$A:$A,$B13,'EPA Export Aggregation'!$D:$D,$A$1)*IF($A13="CH4",About!$D$58,IF($A13="N2O",About!$D$59,1))</f>
        <v>0.14063586496120001</v>
      </c>
      <c r="V13">
        <f>SUMIFS('EPA Export Aggregation'!Y:Y,'EPA Export Aggregation'!$A:$A,$B13,'EPA Export Aggregation'!$D:$D,$A$1)*IF($A13="CH4",About!$D$58,IF($A13="N2O",About!$D$59,1))</f>
        <v>0.18138303494140001</v>
      </c>
      <c r="W13">
        <f>SUMIFS('EPA Export Aggregation'!Z:Z,'EPA Export Aggregation'!$A:$A,$B13,'EPA Export Aggregation'!$D:$D,$A$1)*IF($A13="CH4",About!$D$58,IF($A13="N2O",About!$D$59,1))</f>
        <v>0.22238221135809999</v>
      </c>
      <c r="X13">
        <f>SUMIFS('EPA Export Aggregation'!AA:AA,'EPA Export Aggregation'!$A:$A,$B13,'EPA Export Aggregation'!$D:$D,$A$1)*IF($A13="CH4",About!$D$58,IF($A13="N2O",About!$D$59,1))</f>
        <v>0.20369135302489999</v>
      </c>
      <c r="Y13">
        <f>SUMIFS('EPA Export Aggregation'!AB:AB,'EPA Export Aggregation'!$A:$A,$B13,'EPA Export Aggregation'!$D:$D,$A$1)*IF($A13="CH4",About!$D$58,IF($A13="N2O",About!$D$59,1))</f>
        <v>0.1873711621842</v>
      </c>
      <c r="Z13">
        <f>SUMIFS('EPA Export Aggregation'!AC:AC,'EPA Export Aggregation'!$A:$A,$B13,'EPA Export Aggregation'!$D:$D,$A$1)*IF($A13="CH4",About!$D$58,IF($A13="N2O",About!$D$59,1))</f>
        <v>0.2286463476001</v>
      </c>
      <c r="AA13">
        <f>SUMIFS('EPA Export Aggregation'!AD:AD,'EPA Export Aggregation'!$A:$A,$B13,'EPA Export Aggregation'!$D:$D,$A$1)*IF($A13="CH4",About!$D$58,IF($A13="N2O",About!$D$59,1))</f>
        <v>0.26407637438530002</v>
      </c>
      <c r="AB13">
        <f>SUMIFS('EPA Export Aggregation'!AE:AE,'EPA Export Aggregation'!$A:$A,$B13,'EPA Export Aggregation'!$D:$D,$A$1)*IF($A13="CH4",About!$D$58,IF($A13="N2O",About!$D$59,1))</f>
        <v>0.2543093192277</v>
      </c>
      <c r="AC13">
        <f>SUMIFS('EPA Export Aggregation'!AF:AF,'EPA Export Aggregation'!$A:$A,$B13,'EPA Export Aggregation'!$D:$D,$A$1)*IF($A13="CH4",About!$D$58,IF($A13="N2O",About!$D$59,1))</f>
        <v>0.225855108927</v>
      </c>
      <c r="AD13">
        <f>SUMIFS('EPA Export Aggregation'!AG:AG,'EPA Export Aggregation'!$A:$A,$B13,'EPA Export Aggregation'!$D:$D,$A$1)*IF($A13="CH4",About!$D$58,IF($A13="N2O",About!$D$59,1))</f>
        <v>0.2059914105018</v>
      </c>
      <c r="AE13">
        <f>SUMIFS('EPA Export Aggregation'!AH:AH,'EPA Export Aggregation'!$A:$A,$B13,'EPA Export Aggregation'!$D:$D,$A$1)*IF($A13="CH4",About!$D$58,IF($A13="N2O",About!$D$59,1))</f>
        <v>0.15320482838220001</v>
      </c>
      <c r="AF13">
        <f>SUMIFS('EPA Export Aggregation'!AI:AI,'EPA Export Aggregation'!$A:$A,$B13,'EPA Export Aggregation'!$D:$D,$A$1)*IF($A13="CH4",About!$D$58,IF($A13="N2O",About!$D$59,1))</f>
        <v>0.1749523638844</v>
      </c>
      <c r="AG13">
        <f>SUMIFS('EPA Export Aggregation'!AJ:AJ,'EPA Export Aggregation'!$A:$A,$B13,'EPA Export Aggregation'!$D:$D,$A$1)*IF($A13="CH4",About!$D$58,IF($A13="N2O",About!$D$59,1))</f>
        <v>0.17598137386910001</v>
      </c>
      <c r="AH13">
        <f>SUMIFS('EPA Export Aggregation'!AK:AK,'EPA Export Aggregation'!$A:$A,$B13,'EPA Export Aggregation'!$D:$D,$A$1)*IF($A13="CH4",About!$D$58,IF($A13="N2O",About!$D$59,1))</f>
        <v>0.16552353035430001</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7.1519748300000003E-3</v>
      </c>
      <c r="D16">
        <f>SUMIFS('EPA Export Aggregation'!G:G,'EPA Export Aggregation'!$A:$A,$B16,'EPA Export Aggregation'!$D:$D,$A$1)*IF($A16="CH4",About!$D$58,IF($A16="N2O",About!$D$59,1))</f>
        <v>7.0762950164000001E-3</v>
      </c>
      <c r="E16">
        <f>SUMIFS('EPA Export Aggregation'!H:H,'EPA Export Aggregation'!$A:$A,$B16,'EPA Export Aggregation'!$D:$D,$A$1)*IF($A16="CH4",About!$D$58,IF($A16="N2O",About!$D$59,1))</f>
        <v>6.9563957069000001E-3</v>
      </c>
      <c r="F16">
        <f>SUMIFS('EPA Export Aggregation'!I:I,'EPA Export Aggregation'!$A:$A,$B16,'EPA Export Aggregation'!$D:$D,$A$1)*IF($A16="CH4",About!$D$58,IF($A16="N2O",About!$D$59,1))</f>
        <v>6.9202800946999996E-3</v>
      </c>
      <c r="G16">
        <f>SUMIFS('EPA Export Aggregation'!J:J,'EPA Export Aggregation'!$A:$A,$B16,'EPA Export Aggregation'!$D:$D,$A$1)*IF($A16="CH4",About!$D$58,IF($A16="N2O",About!$D$59,1))</f>
        <v>6.8687363823000001E-3</v>
      </c>
      <c r="H16">
        <f>SUMIFS('EPA Export Aggregation'!K:K,'EPA Export Aggregation'!$A:$A,$B16,'EPA Export Aggregation'!$D:$D,$A$1)*IF($A16="CH4",About!$D$58,IF($A16="N2O",About!$D$59,1))</f>
        <v>6.7966577263000004E-3</v>
      </c>
      <c r="I16">
        <f>SUMIFS('EPA Export Aggregation'!L:L,'EPA Export Aggregation'!$A:$A,$B16,'EPA Export Aggregation'!$D:$D,$A$1)*IF($A16="CH4",About!$D$58,IF($A16="N2O",About!$D$59,1))</f>
        <v>6.7870858541999998E-3</v>
      </c>
      <c r="J16">
        <f>SUMIFS('EPA Export Aggregation'!M:M,'EPA Export Aggregation'!$A:$A,$B16,'EPA Export Aggregation'!$D:$D,$A$1)*IF($A16="CH4",About!$D$58,IF($A16="N2O",About!$D$59,1))</f>
        <v>6.7292679761999999E-3</v>
      </c>
      <c r="K16">
        <f>SUMIFS('EPA Export Aggregation'!N:N,'EPA Export Aggregation'!$A:$A,$B16,'EPA Export Aggregation'!$D:$D,$A$1)*IF($A16="CH4",About!$D$58,IF($A16="N2O",About!$D$59,1))</f>
        <v>6.6613706247999997E-3</v>
      </c>
      <c r="L16">
        <f>SUMIFS('EPA Export Aggregation'!O:O,'EPA Export Aggregation'!$A:$A,$B16,'EPA Export Aggregation'!$D:$D,$A$1)*IF($A16="CH4",About!$D$58,IF($A16="N2O",About!$D$59,1))</f>
        <v>6.6164562897999997E-3</v>
      </c>
      <c r="M16">
        <f>SUMIFS('EPA Export Aggregation'!P:P,'EPA Export Aggregation'!$A:$A,$B16,'EPA Export Aggregation'!$D:$D,$A$1)*IF($A16="CH4",About!$D$58,IF($A16="N2O",About!$D$59,1))</f>
        <v>6.5908507998000002E-3</v>
      </c>
      <c r="N16">
        <f>SUMIFS('EPA Export Aggregation'!Q:Q,'EPA Export Aggregation'!$A:$A,$B16,'EPA Export Aggregation'!$D:$D,$A$1)*IF($A16="CH4",About!$D$58,IF($A16="N2O",About!$D$59,1))</f>
        <v>3.9725667027999999E-3</v>
      </c>
      <c r="O16">
        <f>SUMIFS('EPA Export Aggregation'!R:R,'EPA Export Aggregation'!$A:$A,$B16,'EPA Export Aggregation'!$D:$D,$A$1)*IF($A16="CH4",About!$D$58,IF($A16="N2O",About!$D$59,1))</f>
        <v>4.6503783562000002E-3</v>
      </c>
      <c r="P16">
        <f>SUMIFS('EPA Export Aggregation'!S:S,'EPA Export Aggregation'!$A:$A,$B16,'EPA Export Aggregation'!$D:$D,$A$1)*IF($A16="CH4",About!$D$58,IF($A16="N2O",About!$D$59,1))</f>
        <v>6.0579830181000001E-3</v>
      </c>
      <c r="Q16">
        <f>SUMIFS('EPA Export Aggregation'!T:T,'EPA Export Aggregation'!$A:$A,$B16,'EPA Export Aggregation'!$D:$D,$A$1)*IF($A16="CH4",About!$D$58,IF($A16="N2O",About!$D$59,1))</f>
        <v>5.5699202798999998E-3</v>
      </c>
      <c r="R16">
        <f>SUMIFS('EPA Export Aggregation'!U:U,'EPA Export Aggregation'!$A:$A,$B16,'EPA Export Aggregation'!$D:$D,$A$1)*IF($A16="CH4",About!$D$58,IF($A16="N2O",About!$D$59,1))</f>
        <v>6.0490574557000003E-3</v>
      </c>
      <c r="S16">
        <f>SUMIFS('EPA Export Aggregation'!V:V,'EPA Export Aggregation'!$A:$A,$B16,'EPA Export Aggregation'!$D:$D,$A$1)*IF($A16="CH4",About!$D$58,IF($A16="N2O",About!$D$59,1))</f>
        <v>7.6909198386000003E-3</v>
      </c>
      <c r="T16">
        <f>SUMIFS('EPA Export Aggregation'!W:W,'EPA Export Aggregation'!$A:$A,$B16,'EPA Export Aggregation'!$D:$D,$A$1)*IF($A16="CH4",About!$D$58,IF($A16="N2O",About!$D$59,1))</f>
        <v>8.3503637961999996E-3</v>
      </c>
      <c r="U16">
        <f>SUMIFS('EPA Export Aggregation'!X:X,'EPA Export Aggregation'!$A:$A,$B16,'EPA Export Aggregation'!$D:$D,$A$1)*IF($A16="CH4",About!$D$58,IF($A16="N2O",About!$D$59,1))</f>
        <v>7.9145249324000001E-3</v>
      </c>
      <c r="V16">
        <f>SUMIFS('EPA Export Aggregation'!Y:Y,'EPA Export Aggregation'!$A:$A,$B16,'EPA Export Aggregation'!$D:$D,$A$1)*IF($A16="CH4",About!$D$58,IF($A16="N2O",About!$D$59,1))</f>
        <v>7.6755863228000001E-3</v>
      </c>
      <c r="W16">
        <f>SUMIFS('EPA Export Aggregation'!Z:Z,'EPA Export Aggregation'!$A:$A,$B16,'EPA Export Aggregation'!$D:$D,$A$1)*IF($A16="CH4",About!$D$58,IF($A16="N2O",About!$D$59,1))</f>
        <v>1.87442894208E-2</v>
      </c>
      <c r="X16">
        <f>SUMIFS('EPA Export Aggregation'!AA:AA,'EPA Export Aggregation'!$A:$A,$B16,'EPA Export Aggregation'!$D:$D,$A$1)*IF($A16="CH4",About!$D$58,IF($A16="N2O",About!$D$59,1))</f>
        <v>1.71841570066E-2</v>
      </c>
      <c r="Y16">
        <f>SUMIFS('EPA Export Aggregation'!AB:AB,'EPA Export Aggregation'!$A:$A,$B16,'EPA Export Aggregation'!$D:$D,$A$1)*IF($A16="CH4",About!$D$58,IF($A16="N2O",About!$D$59,1))</f>
        <v>1.6790944321E-2</v>
      </c>
      <c r="Z16">
        <f>SUMIFS('EPA Export Aggregation'!AC:AC,'EPA Export Aggregation'!$A:$A,$B16,'EPA Export Aggregation'!$D:$D,$A$1)*IF($A16="CH4",About!$D$58,IF($A16="N2O",About!$D$59,1))</f>
        <v>1.7383426225200001E-2</v>
      </c>
      <c r="AA16">
        <f>SUMIFS('EPA Export Aggregation'!AD:AD,'EPA Export Aggregation'!$A:$A,$B16,'EPA Export Aggregation'!$D:$D,$A$1)*IF($A16="CH4",About!$D$58,IF($A16="N2O",About!$D$59,1))</f>
        <v>1.8467721056599998E-2</v>
      </c>
      <c r="AB16">
        <f>SUMIFS('EPA Export Aggregation'!AE:AE,'EPA Export Aggregation'!$A:$A,$B16,'EPA Export Aggregation'!$D:$D,$A$1)*IF($A16="CH4",About!$D$58,IF($A16="N2O",About!$D$59,1))</f>
        <v>2.0227715963399999E-2</v>
      </c>
      <c r="AC16">
        <f>SUMIFS('EPA Export Aggregation'!AF:AF,'EPA Export Aggregation'!$A:$A,$B16,'EPA Export Aggregation'!$D:$D,$A$1)*IF($A16="CH4",About!$D$58,IF($A16="N2O",About!$D$59,1))</f>
        <v>1.8913765960400002E-2</v>
      </c>
      <c r="AD16">
        <f>SUMIFS('EPA Export Aggregation'!AG:AG,'EPA Export Aggregation'!$A:$A,$B16,'EPA Export Aggregation'!$D:$D,$A$1)*IF($A16="CH4",About!$D$58,IF($A16="N2O",About!$D$59,1))</f>
        <v>1.8604739823799999E-2</v>
      </c>
      <c r="AE16">
        <f>SUMIFS('EPA Export Aggregation'!AH:AH,'EPA Export Aggregation'!$A:$A,$B16,'EPA Export Aggregation'!$D:$D,$A$1)*IF($A16="CH4",About!$D$58,IF($A16="N2O",About!$D$59,1))</f>
        <v>1.6751129419400001E-2</v>
      </c>
      <c r="AF16">
        <f>SUMIFS('EPA Export Aggregation'!AI:AI,'EPA Export Aggregation'!$A:$A,$B16,'EPA Export Aggregation'!$D:$D,$A$1)*IF($A16="CH4",About!$D$58,IF($A16="N2O",About!$D$59,1))</f>
        <v>1.9746679852700001E-2</v>
      </c>
      <c r="AG16">
        <f>SUMIFS('EPA Export Aggregation'!AJ:AJ,'EPA Export Aggregation'!$A:$A,$B16,'EPA Export Aggregation'!$D:$D,$A$1)*IF($A16="CH4",About!$D$58,IF($A16="N2O",About!$D$59,1))</f>
        <v>2.02010964187E-2</v>
      </c>
      <c r="AH16">
        <f>SUMIFS('EPA Export Aggregation'!AK:AK,'EPA Export Aggregation'!$A:$A,$B16,'EPA Export Aggregation'!$D:$D,$A$1)*IF($A16="CH4",About!$D$58,IF($A16="N2O",About!$D$59,1))</f>
        <v>2.0408047029499998E-2</v>
      </c>
    </row>
    <row r="17" spans="1:34" x14ac:dyDescent="0.45">
      <c r="A17" s="413" t="s">
        <v>2215</v>
      </c>
      <c r="B17" s="414" t="s">
        <v>4233</v>
      </c>
      <c r="C17">
        <f>SUMIFS('EPA Export Aggregation'!F:F,'EPA Export Aggregation'!$A:$A,$B17,'EPA Export Aggregation'!$D:$D,$A$1)*IF($A17="CH4",About!$D$58,IF($A17="N2O",About!$D$59,1))</f>
        <v>0.19643566404650001</v>
      </c>
      <c r="D17">
        <f>SUMIFS('EPA Export Aggregation'!G:G,'EPA Export Aggregation'!$A:$A,$B17,'EPA Export Aggregation'!$D:$D,$A$1)*IF($A17="CH4",About!$D$58,IF($A17="N2O",About!$D$59,1))</f>
        <v>0.17326662058930001</v>
      </c>
      <c r="E17">
        <f>SUMIFS('EPA Export Aggregation'!H:H,'EPA Export Aggregation'!$A:$A,$B17,'EPA Export Aggregation'!$D:$D,$A$1)*IF($A17="CH4",About!$D$58,IF($A17="N2O",About!$D$59,1))</f>
        <v>0.18994607411450001</v>
      </c>
      <c r="F17">
        <f>SUMIFS('EPA Export Aggregation'!I:I,'EPA Export Aggregation'!$A:$A,$B17,'EPA Export Aggregation'!$D:$D,$A$1)*IF($A17="CH4",About!$D$58,IF($A17="N2O",About!$D$59,1))</f>
        <v>0.1894691653294</v>
      </c>
      <c r="G17">
        <f>SUMIFS('EPA Export Aggregation'!J:J,'EPA Export Aggregation'!$A:$A,$B17,'EPA Export Aggregation'!$D:$D,$A$1)*IF($A17="CH4",About!$D$58,IF($A17="N2O",About!$D$59,1))</f>
        <v>0.2238322875316</v>
      </c>
      <c r="H17">
        <f>SUMIFS('EPA Export Aggregation'!K:K,'EPA Export Aggregation'!$A:$A,$B17,'EPA Export Aggregation'!$D:$D,$A$1)*IF($A17="CH4",About!$D$58,IF($A17="N2O",About!$D$59,1))</f>
        <v>0.23202542108099999</v>
      </c>
      <c r="I17">
        <f>SUMIFS('EPA Export Aggregation'!L:L,'EPA Export Aggregation'!$A:$A,$B17,'EPA Export Aggregation'!$D:$D,$A$1)*IF($A17="CH4",About!$D$58,IF($A17="N2O",About!$D$59,1))</f>
        <v>0.24508469038280001</v>
      </c>
      <c r="J17">
        <f>SUMIFS('EPA Export Aggregation'!M:M,'EPA Export Aggregation'!$A:$A,$B17,'EPA Export Aggregation'!$D:$D,$A$1)*IF($A17="CH4",About!$D$58,IF($A17="N2O",About!$D$59,1))</f>
        <v>0.27145988204979998</v>
      </c>
      <c r="K17">
        <f>SUMIFS('EPA Export Aggregation'!N:N,'EPA Export Aggregation'!$A:$A,$B17,'EPA Export Aggregation'!$D:$D,$A$1)*IF($A17="CH4",About!$D$58,IF($A17="N2O",About!$D$59,1))</f>
        <v>0.2982824807901</v>
      </c>
      <c r="L17">
        <f>SUMIFS('EPA Export Aggregation'!O:O,'EPA Export Aggregation'!$A:$A,$B17,'EPA Export Aggregation'!$D:$D,$A$1)*IF($A17="CH4",About!$D$58,IF($A17="N2O",About!$D$59,1))</f>
        <v>0.30161304789150001</v>
      </c>
      <c r="M17">
        <f>SUMIFS('EPA Export Aggregation'!P:P,'EPA Export Aggregation'!$A:$A,$B17,'EPA Export Aggregation'!$D:$D,$A$1)*IF($A17="CH4",About!$D$58,IF($A17="N2O",About!$D$59,1))</f>
        <v>0.31095056401310001</v>
      </c>
      <c r="N17">
        <f>SUMIFS('EPA Export Aggregation'!Q:Q,'EPA Export Aggregation'!$A:$A,$B17,'EPA Export Aggregation'!$D:$D,$A$1)*IF($A17="CH4",About!$D$58,IF($A17="N2O",About!$D$59,1))</f>
        <v>0.2882051814098</v>
      </c>
      <c r="O17">
        <f>SUMIFS('EPA Export Aggregation'!R:R,'EPA Export Aggregation'!$A:$A,$B17,'EPA Export Aggregation'!$D:$D,$A$1)*IF($A17="CH4",About!$D$58,IF($A17="N2O",About!$D$59,1))</f>
        <v>0.252889428769</v>
      </c>
      <c r="P17">
        <f>SUMIFS('EPA Export Aggregation'!S:S,'EPA Export Aggregation'!$A:$A,$B17,'EPA Export Aggregation'!$D:$D,$A$1)*IF($A17="CH4",About!$D$58,IF($A17="N2O",About!$D$59,1))</f>
        <v>0.20154185350850001</v>
      </c>
      <c r="Q17">
        <f>SUMIFS('EPA Export Aggregation'!T:T,'EPA Export Aggregation'!$A:$A,$B17,'EPA Export Aggregation'!$D:$D,$A$1)*IF($A17="CH4",About!$D$58,IF($A17="N2O",About!$D$59,1))</f>
        <v>0.1464001093376</v>
      </c>
      <c r="R17">
        <f>SUMIFS('EPA Export Aggregation'!U:U,'EPA Export Aggregation'!$A:$A,$B17,'EPA Export Aggregation'!$D:$D,$A$1)*IF($A17="CH4",About!$D$58,IF($A17="N2O",About!$D$59,1))</f>
        <v>0.16005600630149999</v>
      </c>
      <c r="S17">
        <f>SUMIFS('EPA Export Aggregation'!V:V,'EPA Export Aggregation'!$A:$A,$B17,'EPA Export Aggregation'!$D:$D,$A$1)*IF($A17="CH4",About!$D$58,IF($A17="N2O",About!$D$59,1))</f>
        <v>0.30141619312360002</v>
      </c>
      <c r="T17">
        <f>SUMIFS('EPA Export Aggregation'!W:W,'EPA Export Aggregation'!$A:$A,$B17,'EPA Export Aggregation'!$D:$D,$A$1)*IF($A17="CH4",About!$D$58,IF($A17="N2O",About!$D$59,1))</f>
        <v>0.289836519465</v>
      </c>
      <c r="U17">
        <f>SUMIFS('EPA Export Aggregation'!X:X,'EPA Export Aggregation'!$A:$A,$B17,'EPA Export Aggregation'!$D:$D,$A$1)*IF($A17="CH4",About!$D$58,IF($A17="N2O",About!$D$59,1))</f>
        <v>0.27693283754120002</v>
      </c>
      <c r="V17">
        <f>SUMIFS('EPA Export Aggregation'!Y:Y,'EPA Export Aggregation'!$A:$A,$B17,'EPA Export Aggregation'!$D:$D,$A$1)*IF($A17="CH4",About!$D$58,IF($A17="N2O",About!$D$59,1))</f>
        <v>0.28884292717549997</v>
      </c>
      <c r="W17">
        <f>SUMIFS('EPA Export Aggregation'!Z:Z,'EPA Export Aggregation'!$A:$A,$B17,'EPA Export Aggregation'!$D:$D,$A$1)*IF($A17="CH4",About!$D$58,IF($A17="N2O",About!$D$59,1))</f>
        <v>0.2752726328076</v>
      </c>
      <c r="X17">
        <f>SUMIFS('EPA Export Aggregation'!AA:AA,'EPA Export Aggregation'!$A:$A,$B17,'EPA Export Aggregation'!$D:$D,$A$1)*IF($A17="CH4",About!$D$58,IF($A17="N2O",About!$D$59,1))</f>
        <v>0.26708285517519997</v>
      </c>
      <c r="Y17">
        <f>SUMIFS('EPA Export Aggregation'!AB:AB,'EPA Export Aggregation'!$A:$A,$B17,'EPA Export Aggregation'!$D:$D,$A$1)*IF($A17="CH4",About!$D$58,IF($A17="N2O",About!$D$59,1))</f>
        <v>0.27603733579029999</v>
      </c>
      <c r="Z17">
        <f>SUMIFS('EPA Export Aggregation'!AC:AC,'EPA Export Aggregation'!$A:$A,$B17,'EPA Export Aggregation'!$D:$D,$A$1)*IF($A17="CH4",About!$D$58,IF($A17="N2O",About!$D$59,1))</f>
        <v>0.1876552792085</v>
      </c>
      <c r="AA17">
        <f>SUMIFS('EPA Export Aggregation'!AD:AD,'EPA Export Aggregation'!$A:$A,$B17,'EPA Export Aggregation'!$D:$D,$A$1)*IF($A17="CH4",About!$D$58,IF($A17="N2O",About!$D$59,1))</f>
        <v>0.1922267699977</v>
      </c>
      <c r="AB17">
        <f>SUMIFS('EPA Export Aggregation'!AE:AE,'EPA Export Aggregation'!$A:$A,$B17,'EPA Export Aggregation'!$D:$D,$A$1)*IF($A17="CH4",About!$D$58,IF($A17="N2O",About!$D$59,1))</f>
        <v>0.1883943110296</v>
      </c>
      <c r="AC17">
        <f>SUMIFS('EPA Export Aggregation'!AF:AF,'EPA Export Aggregation'!$A:$A,$B17,'EPA Export Aggregation'!$D:$D,$A$1)*IF($A17="CH4",About!$D$58,IF($A17="N2O",About!$D$59,1))</f>
        <v>0.1948264380993</v>
      </c>
      <c r="AD17">
        <f>SUMIFS('EPA Export Aggregation'!AG:AG,'EPA Export Aggregation'!$A:$A,$B17,'EPA Export Aggregation'!$D:$D,$A$1)*IF($A17="CH4",About!$D$58,IF($A17="N2O",About!$D$59,1))</f>
        <v>0.1859375768889</v>
      </c>
      <c r="AE17">
        <f>SUMIFS('EPA Export Aggregation'!AH:AH,'EPA Export Aggregation'!$A:$A,$B17,'EPA Export Aggregation'!$D:$D,$A$1)*IF($A17="CH4",About!$D$58,IF($A17="N2O",About!$D$59,1))</f>
        <v>0.15511181471070001</v>
      </c>
      <c r="AF17">
        <f>SUMIFS('EPA Export Aggregation'!AI:AI,'EPA Export Aggregation'!$A:$A,$B17,'EPA Export Aggregation'!$D:$D,$A$1)*IF($A17="CH4",About!$D$58,IF($A17="N2O",About!$D$59,1))</f>
        <v>0.1352890876367</v>
      </c>
      <c r="AG17">
        <f>SUMIFS('EPA Export Aggregation'!AJ:AJ,'EPA Export Aggregation'!$A:$A,$B17,'EPA Export Aggregation'!$D:$D,$A$1)*IF($A17="CH4",About!$D$58,IF($A17="N2O",About!$D$59,1))</f>
        <v>0.1237173706681</v>
      </c>
      <c r="AH17">
        <f>SUMIFS('EPA Export Aggregation'!AK:AK,'EPA Export Aggregation'!$A:$A,$B17,'EPA Export Aggregation'!$D:$D,$A$1)*IF($A17="CH4",About!$D$58,IF($A17="N2O",About!$D$59,1))</f>
        <v>0.1136468607604</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1.8387840651399999E-2</v>
      </c>
      <c r="D23">
        <f>SUMIFS('EPA Export Aggregation'!G:G,'EPA Export Aggregation'!$A:$A,$B23,'EPA Export Aggregation'!$D:$D,$A$1)*IF($A23="CH4",About!$D$58,IF($A23="N2O",About!$D$59,1))</f>
        <v>1.6861054381199999E-2</v>
      </c>
      <c r="E23">
        <f>SUMIFS('EPA Export Aggregation'!H:H,'EPA Export Aggregation'!$A:$A,$B23,'EPA Export Aggregation'!$D:$D,$A$1)*IF($A23="CH4",About!$D$58,IF($A23="N2O",About!$D$59,1))</f>
        <v>1.8369558002400001E-2</v>
      </c>
      <c r="F23">
        <f>SUMIFS('EPA Export Aggregation'!I:I,'EPA Export Aggregation'!$A:$A,$B23,'EPA Export Aggregation'!$D:$D,$A$1)*IF($A23="CH4",About!$D$58,IF($A23="N2O",About!$D$59,1))</f>
        <v>2.15081938334E-2</v>
      </c>
      <c r="G23">
        <f>SUMIFS('EPA Export Aggregation'!J:J,'EPA Export Aggregation'!$A:$A,$B23,'EPA Export Aggregation'!$D:$D,$A$1)*IF($A23="CH4",About!$D$58,IF($A23="N2O",About!$D$59,1))</f>
        <v>1.9856409662400001E-2</v>
      </c>
      <c r="H23">
        <f>SUMIFS('EPA Export Aggregation'!K:K,'EPA Export Aggregation'!$A:$A,$B23,'EPA Export Aggregation'!$D:$D,$A$1)*IF($A23="CH4",About!$D$58,IF($A23="N2O",About!$D$59,1))</f>
        <v>1.9572752919399999E-2</v>
      </c>
      <c r="I23">
        <f>SUMIFS('EPA Export Aggregation'!L:L,'EPA Export Aggregation'!$A:$A,$B23,'EPA Export Aggregation'!$D:$D,$A$1)*IF($A23="CH4",About!$D$58,IF($A23="N2O",About!$D$59,1))</f>
        <v>1.7628380668500001E-2</v>
      </c>
      <c r="J23">
        <f>SUMIFS('EPA Export Aggregation'!M:M,'EPA Export Aggregation'!$A:$A,$B23,'EPA Export Aggregation'!$D:$D,$A$1)*IF($A23="CH4",About!$D$58,IF($A23="N2O",About!$D$59,1))</f>
        <v>1.7824559514099999E-2</v>
      </c>
      <c r="K23">
        <f>SUMIFS('EPA Export Aggregation'!N:N,'EPA Export Aggregation'!$A:$A,$B23,'EPA Export Aggregation'!$D:$D,$A$1)*IF($A23="CH4",About!$D$58,IF($A23="N2O",About!$D$59,1))</f>
        <v>2.1783897814599999E-2</v>
      </c>
      <c r="L23">
        <f>SUMIFS('EPA Export Aggregation'!O:O,'EPA Export Aggregation'!$A:$A,$B23,'EPA Export Aggregation'!$D:$D,$A$1)*IF($A23="CH4",About!$D$58,IF($A23="N2O",About!$D$59,1))</f>
        <v>2.0800213868799999E-2</v>
      </c>
      <c r="M23">
        <f>SUMIFS('EPA Export Aggregation'!P:P,'EPA Export Aggregation'!$A:$A,$B23,'EPA Export Aggregation'!$D:$D,$A$1)*IF($A23="CH4",About!$D$58,IF($A23="N2O",About!$D$59,1))</f>
        <v>1.88669551017E-2</v>
      </c>
      <c r="N23">
        <f>SUMIFS('EPA Export Aggregation'!Q:Q,'EPA Export Aggregation'!$A:$A,$B23,'EPA Export Aggregation'!$D:$D,$A$1)*IF($A23="CH4",About!$D$58,IF($A23="N2O",About!$D$59,1))</f>
        <v>1.8103409817399999E-2</v>
      </c>
      <c r="O23">
        <f>SUMIFS('EPA Export Aggregation'!R:R,'EPA Export Aggregation'!$A:$A,$B23,'EPA Export Aggregation'!$D:$D,$A$1)*IF($A23="CH4",About!$D$58,IF($A23="N2O",About!$D$59,1))</f>
        <v>1.6430265035700001E-2</v>
      </c>
      <c r="P23">
        <f>SUMIFS('EPA Export Aggregation'!S:S,'EPA Export Aggregation'!$A:$A,$B23,'EPA Export Aggregation'!$D:$D,$A$1)*IF($A23="CH4",About!$D$58,IF($A23="N2O",About!$D$59,1))</f>
        <v>1.5792517445400001E-2</v>
      </c>
      <c r="Q23">
        <f>SUMIFS('EPA Export Aggregation'!T:T,'EPA Export Aggregation'!$A:$A,$B23,'EPA Export Aggregation'!$D:$D,$A$1)*IF($A23="CH4",About!$D$58,IF($A23="N2O",About!$D$59,1))</f>
        <v>1.6245201860299999E-2</v>
      </c>
      <c r="R23">
        <f>SUMIFS('EPA Export Aggregation'!U:U,'EPA Export Aggregation'!$A:$A,$B23,'EPA Export Aggregation'!$D:$D,$A$1)*IF($A23="CH4",About!$D$58,IF($A23="N2O",About!$D$59,1))</f>
        <v>1.6072600046200002E-2</v>
      </c>
      <c r="S23">
        <f>SUMIFS('EPA Export Aggregation'!V:V,'EPA Export Aggregation'!$A:$A,$B23,'EPA Export Aggregation'!$D:$D,$A$1)*IF($A23="CH4",About!$D$58,IF($A23="N2O",About!$D$59,1))</f>
        <v>1.53943429901E-2</v>
      </c>
      <c r="T23">
        <f>SUMIFS('EPA Export Aggregation'!W:W,'EPA Export Aggregation'!$A:$A,$B23,'EPA Export Aggregation'!$D:$D,$A$1)*IF($A23="CH4",About!$D$58,IF($A23="N2O",About!$D$59,1))</f>
        <v>2.14809292203E-2</v>
      </c>
      <c r="U23">
        <f>SUMIFS('EPA Export Aggregation'!X:X,'EPA Export Aggregation'!$A:$A,$B23,'EPA Export Aggregation'!$D:$D,$A$1)*IF($A23="CH4",About!$D$58,IF($A23="N2O",About!$D$59,1))</f>
        <v>1.7545533168500001E-2</v>
      </c>
      <c r="V23">
        <f>SUMIFS('EPA Export Aggregation'!Y:Y,'EPA Export Aggregation'!$A:$A,$B23,'EPA Export Aggregation'!$D:$D,$A$1)*IF($A23="CH4",About!$D$58,IF($A23="N2O",About!$D$59,1))</f>
        <v>1.46561690466E-2</v>
      </c>
      <c r="W23">
        <f>SUMIFS('EPA Export Aggregation'!Z:Z,'EPA Export Aggregation'!$A:$A,$B23,'EPA Export Aggregation'!$D:$D,$A$1)*IF($A23="CH4",About!$D$58,IF($A23="N2O",About!$D$59,1))</f>
        <v>2.0035768184400001E-2</v>
      </c>
      <c r="X23">
        <f>SUMIFS('EPA Export Aggregation'!AA:AA,'EPA Export Aggregation'!$A:$A,$B23,'EPA Export Aggregation'!$D:$D,$A$1)*IF($A23="CH4",About!$D$58,IF($A23="N2O",About!$D$59,1))</f>
        <v>2.1436019938300001E-2</v>
      </c>
      <c r="Y23">
        <f>SUMIFS('EPA Export Aggregation'!AB:AB,'EPA Export Aggregation'!$A:$A,$B23,'EPA Export Aggregation'!$D:$D,$A$1)*IF($A23="CH4",About!$D$58,IF($A23="N2O",About!$D$59,1))</f>
        <v>2.01356967614E-2</v>
      </c>
      <c r="Z23">
        <f>SUMIFS('EPA Export Aggregation'!AC:AC,'EPA Export Aggregation'!$A:$A,$B23,'EPA Export Aggregation'!$D:$D,$A$1)*IF($A23="CH4",About!$D$58,IF($A23="N2O",About!$D$59,1))</f>
        <v>1.8914842443499998E-2</v>
      </c>
      <c r="AA23">
        <f>SUMIFS('EPA Export Aggregation'!AD:AD,'EPA Export Aggregation'!$A:$A,$B23,'EPA Export Aggregation'!$D:$D,$A$1)*IF($A23="CH4",About!$D$58,IF($A23="N2O",About!$D$59,1))</f>
        <v>7.4709835411000004E-3</v>
      </c>
      <c r="AB23">
        <f>SUMIFS('EPA Export Aggregation'!AE:AE,'EPA Export Aggregation'!$A:$A,$B23,'EPA Export Aggregation'!$D:$D,$A$1)*IF($A23="CH4",About!$D$58,IF($A23="N2O",About!$D$59,1))</f>
        <v>1.89441511167E-2</v>
      </c>
      <c r="AC23">
        <f>SUMIFS('EPA Export Aggregation'!AF:AF,'EPA Export Aggregation'!$A:$A,$B23,'EPA Export Aggregation'!$D:$D,$A$1)*IF($A23="CH4",About!$D$58,IF($A23="N2O",About!$D$59,1))</f>
        <v>2.1560024528300002E-2</v>
      </c>
      <c r="AD23">
        <f>SUMIFS('EPA Export Aggregation'!AG:AG,'EPA Export Aggregation'!$A:$A,$B23,'EPA Export Aggregation'!$D:$D,$A$1)*IF($A23="CH4",About!$D$58,IF($A23="N2O",About!$D$59,1))</f>
        <v>2.0964673546700001E-2</v>
      </c>
      <c r="AE23">
        <f>SUMIFS('EPA Export Aggregation'!AH:AH,'EPA Export Aggregation'!$A:$A,$B23,'EPA Export Aggregation'!$D:$D,$A$1)*IF($A23="CH4",About!$D$58,IF($A23="N2O",About!$D$59,1))</f>
        <v>2.4784345079799999E-2</v>
      </c>
      <c r="AF23">
        <f>SUMIFS('EPA Export Aggregation'!AI:AI,'EPA Export Aggregation'!$A:$A,$B23,'EPA Export Aggregation'!$D:$D,$A$1)*IF($A23="CH4",About!$D$58,IF($A23="N2O",About!$D$59,1))</f>
        <v>2.49523168737E-2</v>
      </c>
      <c r="AG23">
        <f>SUMIFS('EPA Export Aggregation'!AJ:AJ,'EPA Export Aggregation'!$A:$A,$B23,'EPA Export Aggregation'!$D:$D,$A$1)*IF($A23="CH4",About!$D$58,IF($A23="N2O",About!$D$59,1))</f>
        <v>2.36327440483E-2</v>
      </c>
      <c r="AH23">
        <f>SUMIFS('EPA Export Aggregation'!AK:AK,'EPA Export Aggregation'!$A:$A,$B23,'EPA Export Aggregation'!$D:$D,$A$1)*IF($A23="CH4",About!$D$58,IF($A23="N2O",About!$D$59,1))</f>
        <v>2.0404990657100001E-2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1.7306831376E-3</v>
      </c>
      <c r="D26">
        <f>SUMIFS('EPA Export Aggregation'!G:G,'EPA Export Aggregation'!$A:$A,$B26,'EPA Export Aggregation'!$D:$D,$A$1)*IF($A26="CH4",About!$D$58,IF($A26="N2O",About!$D$59,1))</f>
        <v>1.2723217657E-3</v>
      </c>
      <c r="E26">
        <f>SUMIFS('EPA Export Aggregation'!H:H,'EPA Export Aggregation'!$A:$A,$B26,'EPA Export Aggregation'!$D:$D,$A$1)*IF($A26="CH4",About!$D$58,IF($A26="N2O",About!$D$59,1))</f>
        <v>1.5352085049E-3</v>
      </c>
      <c r="F26">
        <f>SUMIFS('EPA Export Aggregation'!I:I,'EPA Export Aggregation'!$A:$A,$B26,'EPA Export Aggregation'!$D:$D,$A$1)*IF($A26="CH4",About!$D$58,IF($A26="N2O",About!$D$59,1))</f>
        <v>1.6874939398E-3</v>
      </c>
      <c r="G26">
        <f>SUMIFS('EPA Export Aggregation'!J:J,'EPA Export Aggregation'!$A:$A,$B26,'EPA Export Aggregation'!$D:$D,$A$1)*IF($A26="CH4",About!$D$58,IF($A26="N2O",About!$D$59,1))</f>
        <v>1.7486877514E-3</v>
      </c>
      <c r="H26">
        <f>SUMIFS('EPA Export Aggregation'!K:K,'EPA Export Aggregation'!$A:$A,$B26,'EPA Export Aggregation'!$D:$D,$A$1)*IF($A26="CH4",About!$D$58,IF($A26="N2O",About!$D$59,1))</f>
        <v>2.3489263886000001E-3</v>
      </c>
      <c r="I26">
        <f>SUMIFS('EPA Export Aggregation'!L:L,'EPA Export Aggregation'!$A:$A,$B26,'EPA Export Aggregation'!$D:$D,$A$1)*IF($A26="CH4",About!$D$58,IF($A26="N2O",About!$D$59,1))</f>
        <v>2.6057224897000002E-3</v>
      </c>
      <c r="J26">
        <f>SUMIFS('EPA Export Aggregation'!M:M,'EPA Export Aggregation'!$A:$A,$B26,'EPA Export Aggregation'!$D:$D,$A$1)*IF($A26="CH4",About!$D$58,IF($A26="N2O",About!$D$59,1))</f>
        <v>3.2274362916E-3</v>
      </c>
      <c r="K26">
        <f>SUMIFS('EPA Export Aggregation'!N:N,'EPA Export Aggregation'!$A:$A,$B26,'EPA Export Aggregation'!$D:$D,$A$1)*IF($A26="CH4",About!$D$58,IF($A26="N2O",About!$D$59,1))</f>
        <v>3.6621545812999998E-3</v>
      </c>
      <c r="L26">
        <f>SUMIFS('EPA Export Aggregation'!O:O,'EPA Export Aggregation'!$A:$A,$B26,'EPA Export Aggregation'!$D:$D,$A$1)*IF($A26="CH4",About!$D$58,IF($A26="N2O",About!$D$59,1))</f>
        <v>2.3737892248999999E-3</v>
      </c>
      <c r="M26">
        <f>SUMIFS('EPA Export Aggregation'!P:P,'EPA Export Aggregation'!$A:$A,$B26,'EPA Export Aggregation'!$D:$D,$A$1)*IF($A26="CH4",About!$D$58,IF($A26="N2O",About!$D$59,1))</f>
        <v>2.590571603E-3</v>
      </c>
      <c r="N26">
        <f>SUMIFS('EPA Export Aggregation'!Q:Q,'EPA Export Aggregation'!$A:$A,$B26,'EPA Export Aggregation'!$D:$D,$A$1)*IF($A26="CH4",About!$D$58,IF($A26="N2O",About!$D$59,1))</f>
        <v>1.8806294521E-3</v>
      </c>
      <c r="O26">
        <f>SUMIFS('EPA Export Aggregation'!R:R,'EPA Export Aggregation'!$A:$A,$B26,'EPA Export Aggregation'!$D:$D,$A$1)*IF($A26="CH4",About!$D$58,IF($A26="N2O",About!$D$59,1))</f>
        <v>2.1909054918E-3</v>
      </c>
      <c r="P26">
        <f>SUMIFS('EPA Export Aggregation'!S:S,'EPA Export Aggregation'!$A:$A,$B26,'EPA Export Aggregation'!$D:$D,$A$1)*IF($A26="CH4",About!$D$58,IF($A26="N2O",About!$D$59,1))</f>
        <v>2.2900272675000001E-3</v>
      </c>
      <c r="Q26">
        <f>SUMIFS('EPA Export Aggregation'!T:T,'EPA Export Aggregation'!$A:$A,$B26,'EPA Export Aggregation'!$D:$D,$A$1)*IF($A26="CH4",About!$D$58,IF($A26="N2O",About!$D$59,1))</f>
        <v>2.7267615648E-3</v>
      </c>
      <c r="R26">
        <f>SUMIFS('EPA Export Aggregation'!U:U,'EPA Export Aggregation'!$A:$A,$B26,'EPA Export Aggregation'!$D:$D,$A$1)*IF($A26="CH4",About!$D$58,IF($A26="N2O",About!$D$59,1))</f>
        <v>2.5862330644999998E-3</v>
      </c>
      <c r="S26">
        <f>SUMIFS('EPA Export Aggregation'!V:V,'EPA Export Aggregation'!$A:$A,$B26,'EPA Export Aggregation'!$D:$D,$A$1)*IF($A26="CH4",About!$D$58,IF($A26="N2O",About!$D$59,1))</f>
        <v>2.3291201273E-3</v>
      </c>
      <c r="T26">
        <f>SUMIFS('EPA Export Aggregation'!W:W,'EPA Export Aggregation'!$A:$A,$B26,'EPA Export Aggregation'!$D:$D,$A$1)*IF($A26="CH4",About!$D$58,IF($A26="N2O",About!$D$59,1))</f>
        <v>2.0813794601000002E-3</v>
      </c>
      <c r="U26">
        <f>SUMIFS('EPA Export Aggregation'!X:X,'EPA Export Aggregation'!$A:$A,$B26,'EPA Export Aggregation'!$D:$D,$A$1)*IF($A26="CH4",About!$D$58,IF($A26="N2O",About!$D$59,1))</f>
        <v>1.6724346978999999E-3</v>
      </c>
      <c r="V26">
        <f>SUMIFS('EPA Export Aggregation'!Y:Y,'EPA Export Aggregation'!$A:$A,$B26,'EPA Export Aggregation'!$D:$D,$A$1)*IF($A26="CH4",About!$D$58,IF($A26="N2O",About!$D$59,1))</f>
        <v>1.0637164419E-3</v>
      </c>
      <c r="W26">
        <f>SUMIFS('EPA Export Aggregation'!Z:Z,'EPA Export Aggregation'!$A:$A,$B26,'EPA Export Aggregation'!$D:$D,$A$1)*IF($A26="CH4",About!$D$58,IF($A26="N2O",About!$D$59,1))</f>
        <v>1.7801957060999999E-3</v>
      </c>
      <c r="X26">
        <f>SUMIFS('EPA Export Aggregation'!AA:AA,'EPA Export Aggregation'!$A:$A,$B26,'EPA Export Aggregation'!$D:$D,$A$1)*IF($A26="CH4",About!$D$58,IF($A26="N2O",About!$D$59,1))</f>
        <v>1.5695044759E-3</v>
      </c>
      <c r="Y26">
        <f>SUMIFS('EPA Export Aggregation'!AB:AB,'EPA Export Aggregation'!$A:$A,$B26,'EPA Export Aggregation'!$D:$D,$A$1)*IF($A26="CH4",About!$D$58,IF($A26="N2O",About!$D$59,1))</f>
        <v>1.3170879389000001E-3</v>
      </c>
      <c r="Z26">
        <f>SUMIFS('EPA Export Aggregation'!AC:AC,'EPA Export Aggregation'!$A:$A,$B26,'EPA Export Aggregation'!$D:$D,$A$1)*IF($A26="CH4",About!$D$58,IF($A26="N2O",About!$D$59,1))</f>
        <v>1.5465684861E-3</v>
      </c>
      <c r="AA26">
        <f>SUMIFS('EPA Export Aggregation'!AD:AD,'EPA Export Aggregation'!$A:$A,$B26,'EPA Export Aggregation'!$D:$D,$A$1)*IF($A26="CH4",About!$D$58,IF($A26="N2O",About!$D$59,1))</f>
        <v>1.6241051924E-3</v>
      </c>
      <c r="AB26">
        <f>SUMIFS('EPA Export Aggregation'!AE:AE,'EPA Export Aggregation'!$A:$A,$B26,'EPA Export Aggregation'!$D:$D,$A$1)*IF($A26="CH4",About!$D$58,IF($A26="N2O",About!$D$59,1))</f>
        <v>1.767104934E-3</v>
      </c>
      <c r="AC26">
        <f>SUMIFS('EPA Export Aggregation'!AF:AF,'EPA Export Aggregation'!$A:$A,$B26,'EPA Export Aggregation'!$D:$D,$A$1)*IF($A26="CH4",About!$D$58,IF($A26="N2O",About!$D$59,1))</f>
        <v>1.6319552627E-3</v>
      </c>
      <c r="AD26">
        <f>SUMIFS('EPA Export Aggregation'!AG:AG,'EPA Export Aggregation'!$A:$A,$B26,'EPA Export Aggregation'!$D:$D,$A$1)*IF($A26="CH4",About!$D$58,IF($A26="N2O",About!$D$59,1))</f>
        <v>1.8762463687999999E-3</v>
      </c>
      <c r="AE26">
        <f>SUMIFS('EPA Export Aggregation'!AH:AH,'EPA Export Aggregation'!$A:$A,$B26,'EPA Export Aggregation'!$D:$D,$A$1)*IF($A26="CH4",About!$D$58,IF($A26="N2O",About!$D$59,1))</f>
        <v>1.9309409317999999E-3</v>
      </c>
      <c r="AF26">
        <f>SUMIFS('EPA Export Aggregation'!AI:AI,'EPA Export Aggregation'!$A:$A,$B26,'EPA Export Aggregation'!$D:$D,$A$1)*IF($A26="CH4",About!$D$58,IF($A26="N2O",About!$D$59,1))</f>
        <v>1.7407712968999999E-3</v>
      </c>
      <c r="AG26">
        <f>SUMIFS('EPA Export Aggregation'!AJ:AJ,'EPA Export Aggregation'!$A:$A,$B26,'EPA Export Aggregation'!$D:$D,$A$1)*IF($A26="CH4",About!$D$58,IF($A26="N2O",About!$D$59,1))</f>
        <v>1.3103735940000001E-3</v>
      </c>
      <c r="AH26">
        <f>SUMIFS('EPA Export Aggregation'!AK:AK,'EPA Export Aggregation'!$A:$A,$B26,'EPA Export Aggregation'!$D:$D,$A$1)*IF($A26="CH4",About!$D$58,IF($A26="N2O",About!$D$59,1))</f>
        <v>1.6745168911E-3</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4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2.5750077313E-3</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2.0620670719000002E-3</v>
      </c>
      <c r="D34">
        <f>SUMIFS('EPA Export Aggregation'!G:G,'EPA Export Aggregation'!$A:$A,$B34,'EPA Export Aggregation'!$D:$D,$A$1)*IF($A34="CH4",About!$D$58,IF($A34="N2O",About!$D$59,1))</f>
        <v>2.9029368895000002E-3</v>
      </c>
      <c r="E34">
        <f>SUMIFS('EPA Export Aggregation'!H:H,'EPA Export Aggregation'!$A:$A,$B34,'EPA Export Aggregation'!$D:$D,$A$1)*IF($A34="CH4",About!$D$58,IF($A34="N2O",About!$D$59,1))</f>
        <v>4.4036536937999997E-3</v>
      </c>
      <c r="F34">
        <f>SUMIFS('EPA Export Aggregation'!I:I,'EPA Export Aggregation'!$A:$A,$B34,'EPA Export Aggregation'!$D:$D,$A$1)*IF($A34="CH4",About!$D$58,IF($A34="N2O",About!$D$59,1))</f>
        <v>3.2852428558000002E-3</v>
      </c>
      <c r="G34">
        <f>SUMIFS('EPA Export Aggregation'!J:J,'EPA Export Aggregation'!$A:$A,$B34,'EPA Export Aggregation'!$D:$D,$A$1)*IF($A34="CH4",About!$D$58,IF($A34="N2O",About!$D$59,1))</f>
        <v>2.4309823701999999E-3</v>
      </c>
      <c r="H34">
        <f>SUMIFS('EPA Export Aggregation'!K:K,'EPA Export Aggregation'!$A:$A,$B34,'EPA Export Aggregation'!$D:$D,$A$1)*IF($A34="CH4",About!$D$58,IF($A34="N2O",About!$D$59,1))</f>
        <v>2.5594564093E-3</v>
      </c>
      <c r="I34">
        <f>SUMIFS('EPA Export Aggregation'!L:L,'EPA Export Aggregation'!$A:$A,$B34,'EPA Export Aggregation'!$D:$D,$A$1)*IF($A34="CH4",About!$D$58,IF($A34="N2O",About!$D$59,1))</f>
        <v>3.2125854426000001E-3</v>
      </c>
      <c r="J34">
        <f>SUMIFS('EPA Export Aggregation'!M:M,'EPA Export Aggregation'!$A:$A,$B34,'EPA Export Aggregation'!$D:$D,$A$1)*IF($A34="CH4",About!$D$58,IF($A34="N2O",About!$D$59,1))</f>
        <v>4.0538318061999999E-3</v>
      </c>
      <c r="K34">
        <f>SUMIFS('EPA Export Aggregation'!N:N,'EPA Export Aggregation'!$A:$A,$B34,'EPA Export Aggregation'!$D:$D,$A$1)*IF($A34="CH4",About!$D$58,IF($A34="N2O",About!$D$59,1))</f>
        <v>4.4753810516999998E-3</v>
      </c>
      <c r="L34">
        <f>SUMIFS('EPA Export Aggregation'!O:O,'EPA Export Aggregation'!$A:$A,$B34,'EPA Export Aggregation'!$D:$D,$A$1)*IF($A34="CH4",About!$D$58,IF($A34="N2O",About!$D$59,1))</f>
        <v>4.5397744111000003E-3</v>
      </c>
      <c r="M34">
        <f>SUMIFS('EPA Export Aggregation'!P:P,'EPA Export Aggregation'!$A:$A,$B34,'EPA Export Aggregation'!$D:$D,$A$1)*IF($A34="CH4",About!$D$58,IF($A34="N2O",About!$D$59,1))</f>
        <v>3.5113421028999999E-3</v>
      </c>
      <c r="N34">
        <f>SUMIFS('EPA Export Aggregation'!Q:Q,'EPA Export Aggregation'!$A:$A,$B34,'EPA Export Aggregation'!$D:$D,$A$1)*IF($A34="CH4",About!$D$58,IF($A34="N2O",About!$D$59,1))</f>
        <v>3.9691355650000003E-3</v>
      </c>
      <c r="O34">
        <f>SUMIFS('EPA Export Aggregation'!R:R,'EPA Export Aggregation'!$A:$A,$B34,'EPA Export Aggregation'!$D:$D,$A$1)*IF($A34="CH4",About!$D$58,IF($A34="N2O",About!$D$59,1))</f>
        <v>4.4930095255000004E-3</v>
      </c>
      <c r="P34">
        <f>SUMIFS('EPA Export Aggregation'!S:S,'EPA Export Aggregation'!$A:$A,$B34,'EPA Export Aggregation'!$D:$D,$A$1)*IF($A34="CH4",About!$D$58,IF($A34="N2O",About!$D$59,1))</f>
        <v>4.9348550001999999E-3</v>
      </c>
      <c r="Q34">
        <f>SUMIFS('EPA Export Aggregation'!T:T,'EPA Export Aggregation'!$A:$A,$B34,'EPA Export Aggregation'!$D:$D,$A$1)*IF($A34="CH4",About!$D$58,IF($A34="N2O",About!$D$59,1))</f>
        <v>5.9258229762E-3</v>
      </c>
      <c r="R34">
        <f>SUMIFS('EPA Export Aggregation'!U:U,'EPA Export Aggregation'!$A:$A,$B34,'EPA Export Aggregation'!$D:$D,$A$1)*IF($A34="CH4",About!$D$58,IF($A34="N2O",About!$D$59,1))</f>
        <v>7.1427558135999996E-3</v>
      </c>
      <c r="S34">
        <f>SUMIFS('EPA Export Aggregation'!V:V,'EPA Export Aggregation'!$A:$A,$B34,'EPA Export Aggregation'!$D:$D,$A$1)*IF($A34="CH4",About!$D$58,IF($A34="N2O",About!$D$59,1))</f>
        <v>8.1243460643000004E-3</v>
      </c>
      <c r="T34">
        <f>SUMIFS('EPA Export Aggregation'!W:W,'EPA Export Aggregation'!$A:$A,$B34,'EPA Export Aggregation'!$D:$D,$A$1)*IF($A34="CH4",About!$D$58,IF($A34="N2O",About!$D$59,1))</f>
        <v>8.1243460643000004E-3</v>
      </c>
      <c r="U34">
        <f>SUMIFS('EPA Export Aggregation'!X:X,'EPA Export Aggregation'!$A:$A,$B34,'EPA Export Aggregation'!$D:$D,$A$1)*IF($A34="CH4",About!$D$58,IF($A34="N2O",About!$D$59,1))</f>
        <v>7.7216281108999996E-3</v>
      </c>
      <c r="V34">
        <f>SUMIFS('EPA Export Aggregation'!Y:Y,'EPA Export Aggregation'!$A:$A,$B34,'EPA Export Aggregation'!$D:$D,$A$1)*IF($A34="CH4",About!$D$58,IF($A34="N2O",About!$D$59,1))</f>
        <v>6.5093508724E-3</v>
      </c>
      <c r="W34">
        <f>SUMIFS('EPA Export Aggregation'!Z:Z,'EPA Export Aggregation'!$A:$A,$B34,'EPA Export Aggregation'!$D:$D,$A$1)*IF($A34="CH4",About!$D$58,IF($A34="N2O",About!$D$59,1))</f>
        <v>4.1983176993999997E-3</v>
      </c>
      <c r="X34">
        <f>SUMIFS('EPA Export Aggregation'!AA:AA,'EPA Export Aggregation'!$A:$A,$B34,'EPA Export Aggregation'!$D:$D,$A$1)*IF($A34="CH4",About!$D$58,IF($A34="N2O",About!$D$59,1))</f>
        <v>1.813524086E-3</v>
      </c>
      <c r="Y34">
        <f>SUMIFS('EPA Export Aggregation'!AB:AB,'EPA Export Aggregation'!$A:$A,$B34,'EPA Export Aggregation'!$D:$D,$A$1)*IF($A34="CH4",About!$D$58,IF($A34="N2O",About!$D$59,1))</f>
        <v>2.2542598808999999E-3</v>
      </c>
      <c r="Z34">
        <f>SUMIFS('EPA Export Aggregation'!AC:AC,'EPA Export Aggregation'!$A:$A,$B34,'EPA Export Aggregation'!$D:$D,$A$1)*IF($A34="CH4",About!$D$58,IF($A34="N2O",About!$D$59,1))</f>
        <v>1.6666099368000001E-3</v>
      </c>
      <c r="AA34">
        <f>SUMIFS('EPA Export Aggregation'!AD:AD,'EPA Export Aggregation'!$A:$A,$B34,'EPA Export Aggregation'!$D:$D,$A$1)*IF($A34="CH4",About!$D$58,IF($A34="N2O",About!$D$59,1))</f>
        <v>5.8935704129999998E-4</v>
      </c>
      <c r="AB34">
        <f>SUMIFS('EPA Export Aggregation'!AE:AE,'EPA Export Aggregation'!$A:$A,$B34,'EPA Export Aggregation'!$D:$D,$A$1)*IF($A34="CH4",About!$D$58,IF($A34="N2O",About!$D$59,1))</f>
        <v>9.5285300429999995E-4</v>
      </c>
      <c r="AC34">
        <f>SUMIFS('EPA Export Aggregation'!AF:AF,'EPA Export Aggregation'!$A:$A,$B34,'EPA Export Aggregation'!$D:$D,$A$1)*IF($A34="CH4",About!$D$58,IF($A34="N2O",About!$D$59,1))</f>
        <v>1.6243835616000001E-3</v>
      </c>
      <c r="AD34">
        <f>SUMIFS('EPA Export Aggregation'!AG:AG,'EPA Export Aggregation'!$A:$A,$B34,'EPA Export Aggregation'!$D:$D,$A$1)*IF($A34="CH4",About!$D$58,IF($A34="N2O",About!$D$59,1))</f>
        <v>1.5299047745000001E-3</v>
      </c>
      <c r="AE34">
        <f>SUMIFS('EPA Export Aggregation'!AH:AH,'EPA Export Aggregation'!$A:$A,$B34,'EPA Export Aggregation'!$D:$D,$A$1)*IF($A34="CH4",About!$D$58,IF($A34="N2O",About!$D$59,1))</f>
        <v>1.206591849E-3</v>
      </c>
      <c r="AF34">
        <f>SUMIFS('EPA Export Aggregation'!AI:AI,'EPA Export Aggregation'!$A:$A,$B34,'EPA Export Aggregation'!$D:$D,$A$1)*IF($A34="CH4",About!$D$58,IF($A34="N2O",About!$D$59,1))</f>
        <v>1.1753161125E-3</v>
      </c>
      <c r="AG34">
        <f>SUMIFS('EPA Export Aggregation'!AJ:AJ,'EPA Export Aggregation'!$A:$A,$B34,'EPA Export Aggregation'!$D:$D,$A$1)*IF($A34="CH4",About!$D$58,IF($A34="N2O",About!$D$59,1))</f>
        <v>1.1440403760999999E-3</v>
      </c>
      <c r="AH34">
        <f>SUMIFS('EPA Export Aggregation'!AK:AK,'EPA Export Aggregation'!$A:$A,$B34,'EPA Export Aggregation'!$D:$D,$A$1)*IF($A34="CH4",About!$D$58,IF($A34="N2O",About!$D$59,1))</f>
        <v>1.1127646395999999E-3</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1.2281165033999999E-3</v>
      </c>
      <c r="D74">
        <f>SUMIFS('EPA Export Aggregation'!G:G,'EPA Export Aggregation'!$A:$A,$B74,'EPA Export Aggregation'!$D:$D,$A$1)*IF($A74="CH4",About!$D$58,IF($A74="N2O",About!$D$59,1))</f>
        <v>2.561112648E-3</v>
      </c>
      <c r="E74">
        <f>SUMIFS('EPA Export Aggregation'!H:H,'EPA Export Aggregation'!$A:$A,$B74,'EPA Export Aggregation'!$D:$D,$A$1)*IF($A74="CH4",About!$D$58,IF($A74="N2O",About!$D$59,1))</f>
        <v>6.8540408812000006E-3</v>
      </c>
      <c r="F74">
        <f>SUMIFS('EPA Export Aggregation'!I:I,'EPA Export Aggregation'!$A:$A,$B74,'EPA Export Aggregation'!$D:$D,$A$1)*IF($A74="CH4",About!$D$58,IF($A74="N2O",About!$D$59,1))</f>
        <v>2.2120116864199998E-2</v>
      </c>
      <c r="G74">
        <f>SUMIFS('EPA Export Aggregation'!J:J,'EPA Export Aggregation'!$A:$A,$B74,'EPA Export Aggregation'!$D:$D,$A$1)*IF($A74="CH4",About!$D$58,IF($A74="N2O",About!$D$59,1))</f>
        <v>5.3160792183600009E-2</v>
      </c>
      <c r="H74">
        <f>SUMIFS('EPA Export Aggregation'!K:K,'EPA Export Aggregation'!$A:$A,$B74,'EPA Export Aggregation'!$D:$D,$A$1)*IF($A74="CH4",About!$D$58,IF($A74="N2O",About!$D$59,1))</f>
        <v>0.11595455177800001</v>
      </c>
      <c r="I74">
        <f>SUMIFS('EPA Export Aggregation'!L:L,'EPA Export Aggregation'!$A:$A,$B74,'EPA Export Aggregation'!$D:$D,$A$1)*IF($A74="CH4",About!$D$58,IF($A74="N2O",About!$D$59,1))</f>
        <v>0.16237021074709998</v>
      </c>
      <c r="J74">
        <f>SUMIFS('EPA Export Aggregation'!M:M,'EPA Export Aggregation'!$A:$A,$B74,'EPA Export Aggregation'!$D:$D,$A$1)*IF($A74="CH4",About!$D$58,IF($A74="N2O",About!$D$59,1))</f>
        <v>0.20575976275149999</v>
      </c>
      <c r="K74">
        <f>SUMIFS('EPA Export Aggregation'!N:N,'EPA Export Aggregation'!$A:$A,$B74,'EPA Export Aggregation'!$D:$D,$A$1)*IF($A74="CH4",About!$D$58,IF($A74="N2O",About!$D$59,1))</f>
        <v>0.23640316725719998</v>
      </c>
      <c r="L74">
        <f>SUMIFS('EPA Export Aggregation'!O:O,'EPA Export Aggregation'!$A:$A,$B74,'EPA Export Aggregation'!$D:$D,$A$1)*IF($A74="CH4",About!$D$58,IF($A74="N2O",About!$D$59,1))</f>
        <v>0.26832147200049999</v>
      </c>
      <c r="M74">
        <f>SUMIFS('EPA Export Aggregation'!P:P,'EPA Export Aggregation'!$A:$A,$B74,'EPA Export Aggregation'!$D:$D,$A$1)*IF($A74="CH4",About!$D$58,IF($A74="N2O",About!$D$59,1))</f>
        <v>0.29556971681579991</v>
      </c>
      <c r="N74">
        <f>SUMIFS('EPA Export Aggregation'!Q:Q,'EPA Export Aggregation'!$A:$A,$B74,'EPA Export Aggregation'!$D:$D,$A$1)*IF($A74="CH4",About!$D$58,IF($A74="N2O",About!$D$59,1))</f>
        <v>0.32184130228230001</v>
      </c>
      <c r="O74">
        <f>SUMIFS('EPA Export Aggregation'!R:R,'EPA Export Aggregation'!$A:$A,$B74,'EPA Export Aggregation'!$D:$D,$A$1)*IF($A74="CH4",About!$D$58,IF($A74="N2O",About!$D$59,1))</f>
        <v>0.34205060840189999</v>
      </c>
      <c r="P74">
        <f>SUMIFS('EPA Export Aggregation'!S:S,'EPA Export Aggregation'!$A:$A,$B74,'EPA Export Aggregation'!$D:$D,$A$1)*IF($A74="CH4",About!$D$58,IF($A74="N2O",About!$D$59,1))</f>
        <v>0.36124008704250005</v>
      </c>
      <c r="Q74">
        <f>SUMIFS('EPA Export Aggregation'!T:T,'EPA Export Aggregation'!$A:$A,$B74,'EPA Export Aggregation'!$D:$D,$A$1)*IF($A74="CH4",About!$D$58,IF($A74="N2O",About!$D$59,1))</f>
        <v>0.37725328294400001</v>
      </c>
      <c r="R74">
        <f>SUMIFS('EPA Export Aggregation'!U:U,'EPA Export Aggregation'!$A:$A,$B74,'EPA Export Aggregation'!$D:$D,$A$1)*IF($A74="CH4",About!$D$58,IF($A74="N2O",About!$D$59,1))</f>
        <v>0.39599039042450002</v>
      </c>
      <c r="S74">
        <f>SUMIFS('EPA Export Aggregation'!V:V,'EPA Export Aggregation'!$A:$A,$B74,'EPA Export Aggregation'!$D:$D,$A$1)*IF($A74="CH4",About!$D$58,IF($A74="N2O",About!$D$59,1))</f>
        <v>0.42188074451180002</v>
      </c>
      <c r="T74">
        <f>SUMIFS('EPA Export Aggregation'!W:W,'EPA Export Aggregation'!$A:$A,$B74,'EPA Export Aggregation'!$D:$D,$A$1)*IF($A74="CH4",About!$D$58,IF($A74="N2O",About!$D$59,1))</f>
        <v>0.45082088655149988</v>
      </c>
      <c r="U74">
        <f>SUMIFS('EPA Export Aggregation'!X:X,'EPA Export Aggregation'!$A:$A,$B74,'EPA Export Aggregation'!$D:$D,$A$1)*IF($A74="CH4",About!$D$58,IF($A74="N2O",About!$D$59,1))</f>
        <v>0.48213681566729999</v>
      </c>
      <c r="V74">
        <f>SUMIFS('EPA Export Aggregation'!Y:Y,'EPA Export Aggregation'!$A:$A,$B74,'EPA Export Aggregation'!$D:$D,$A$1)*IF($A74="CH4",About!$D$58,IF($A74="N2O",About!$D$59,1))</f>
        <v>0.49715546659619997</v>
      </c>
      <c r="W74">
        <f>SUMIFS('EPA Export Aggregation'!Z:Z,'EPA Export Aggregation'!$A:$A,$B74,'EPA Export Aggregation'!$D:$D,$A$1)*IF($A74="CH4",About!$D$58,IF($A74="N2O",About!$D$59,1))</f>
        <v>0.45455119722139997</v>
      </c>
      <c r="X74">
        <f>SUMIFS('EPA Export Aggregation'!AA:AA,'EPA Export Aggregation'!$A:$A,$B74,'EPA Export Aggregation'!$D:$D,$A$1)*IF($A74="CH4",About!$D$58,IF($A74="N2O",About!$D$59,1))</f>
        <v>0.47690365916720001</v>
      </c>
      <c r="Y74">
        <f>SUMIFS('EPA Export Aggregation'!AB:AB,'EPA Export Aggregation'!$A:$A,$B74,'EPA Export Aggregation'!$D:$D,$A$1)*IF($A74="CH4",About!$D$58,IF($A74="N2O",About!$D$59,1))</f>
        <v>0.51602135705200014</v>
      </c>
      <c r="Z74">
        <f>SUMIFS('EPA Export Aggregation'!AC:AC,'EPA Export Aggregation'!$A:$A,$B74,'EPA Export Aggregation'!$D:$D,$A$1)*IF($A74="CH4",About!$D$58,IF($A74="N2O",About!$D$59,1))</f>
        <v>0.60487032688920006</v>
      </c>
      <c r="AA74">
        <f>SUMIFS('EPA Export Aggregation'!AD:AD,'EPA Export Aggregation'!$A:$A,$B74,'EPA Export Aggregation'!$D:$D,$A$1)*IF($A74="CH4",About!$D$58,IF($A74="N2O",About!$D$59,1))</f>
        <v>0.68217991466239991</v>
      </c>
      <c r="AB74">
        <f>SUMIFS('EPA Export Aggregation'!AE:AE,'EPA Export Aggregation'!$A:$A,$B74,'EPA Export Aggregation'!$D:$D,$A$1)*IF($A74="CH4",About!$D$58,IF($A74="N2O",About!$D$59,1))</f>
        <v>0.65530648471769992</v>
      </c>
      <c r="AC74">
        <f>SUMIFS('EPA Export Aggregation'!AF:AF,'EPA Export Aggregation'!$A:$A,$B74,'EPA Export Aggregation'!$D:$D,$A$1)*IF($A74="CH4",About!$D$58,IF($A74="N2O",About!$D$59,1))</f>
        <v>0.66273434733579994</v>
      </c>
      <c r="AD74">
        <f>SUMIFS('EPA Export Aggregation'!AG:AG,'EPA Export Aggregation'!$A:$A,$B74,'EPA Export Aggregation'!$D:$D,$A$1)*IF($A74="CH4",About!$D$58,IF($A74="N2O",About!$D$59,1))</f>
        <v>0.57008550839069994</v>
      </c>
      <c r="AE74">
        <f>SUMIFS('EPA Export Aggregation'!AH:AH,'EPA Export Aggregation'!$A:$A,$B74,'EPA Export Aggregation'!$D:$D,$A$1)*IF($A74="CH4",About!$D$58,IF($A74="N2O",About!$D$59,1))</f>
        <v>0.63962840916430008</v>
      </c>
      <c r="AF74">
        <f>SUMIFS('EPA Export Aggregation'!AI:AI,'EPA Export Aggregation'!$A:$A,$B74,'EPA Export Aggregation'!$D:$D,$A$1)*IF($A74="CH4",About!$D$58,IF($A74="N2O",About!$D$59,1))</f>
        <v>0.61462446985050001</v>
      </c>
      <c r="AG74">
        <f>SUMIFS('EPA Export Aggregation'!AJ:AJ,'EPA Export Aggregation'!$A:$A,$B74,'EPA Export Aggregation'!$D:$D,$A$1)*IF($A74="CH4",About!$D$58,IF($A74="N2O",About!$D$59,1))</f>
        <v>0.6711216959059001</v>
      </c>
      <c r="AH74">
        <f>SUMIFS('EPA Export Aggregation'!AK:AK,'EPA Export Aggregation'!$A:$A,$B74,'EPA Export Aggregation'!$D:$D,$A$1)*IF($A74="CH4",About!$D$58,IF($A74="N2O",About!$D$59,1))</f>
        <v>0.70692974365960015</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4.1369077405000003E-3</v>
      </c>
      <c r="D76" s="415">
        <f>SUMIFS('EPA Export Aggregation'!G:G,'EPA Export Aggregation'!$A:$A,$B76,'EPA Export Aggregation'!$D:$D,$A$1)*IF($A76="CH4",About!$D$58,IF($A76="N2O",About!$D$59,1))</f>
        <v>4.1369077405000003E-3</v>
      </c>
      <c r="E76" s="415">
        <f>SUMIFS('EPA Export Aggregation'!H:H,'EPA Export Aggregation'!$A:$A,$B76,'EPA Export Aggregation'!$D:$D,$A$1)*IF($A76="CH4",About!$D$58,IF($A76="N2O",About!$D$59,1))</f>
        <v>4.1369077405000003E-3</v>
      </c>
      <c r="F76" s="415">
        <f>SUMIFS('EPA Export Aggregation'!I:I,'EPA Export Aggregation'!$A:$A,$B76,'EPA Export Aggregation'!$D:$D,$A$1)*IF($A76="CH4",About!$D$58,IF($A76="N2O",About!$D$59,1))</f>
        <v>5.1711352461999999E-3</v>
      </c>
      <c r="G76" s="415">
        <f>SUMIFS('EPA Export Aggregation'!J:J,'EPA Export Aggregation'!$A:$A,$B76,'EPA Export Aggregation'!$D:$D,$A$1)*IF($A76="CH4",About!$D$58,IF($A76="N2O",About!$D$59,1))</f>
        <v>5.6882490979E-3</v>
      </c>
      <c r="H76" s="415">
        <f>SUMIFS('EPA Export Aggregation'!K:K,'EPA Export Aggregation'!$A:$A,$B76,'EPA Export Aggregation'!$D:$D,$A$1)*IF($A76="CH4",About!$D$58,IF($A76="N2O",About!$D$59,1))</f>
        <v>7.1481995621000003E-3</v>
      </c>
      <c r="I76" s="415">
        <f>SUMIFS('EPA Export Aggregation'!L:L,'EPA Export Aggregation'!$A:$A,$B76,'EPA Export Aggregation'!$D:$D,$A$1)*IF($A76="CH4",About!$D$58,IF($A76="N2O",About!$D$59,1))</f>
        <v>7.9378098205000001E-3</v>
      </c>
      <c r="J76" s="415">
        <f>SUMIFS('EPA Export Aggregation'!M:M,'EPA Export Aggregation'!$A:$A,$B76,'EPA Export Aggregation'!$D:$D,$A$1)*IF($A76="CH4",About!$D$58,IF($A76="N2O",About!$D$59,1))</f>
        <v>8.3886781745999995E-3</v>
      </c>
      <c r="K76" s="415">
        <f>SUMIFS('EPA Export Aggregation'!N:N,'EPA Export Aggregation'!$A:$A,$B76,'EPA Export Aggregation'!$D:$D,$A$1)*IF($A76="CH4",About!$D$58,IF($A76="N2O",About!$D$59,1))</f>
        <v>1.02859950019E-2</v>
      </c>
      <c r="L76" s="415">
        <f>SUMIFS('EPA Export Aggregation'!O:O,'EPA Export Aggregation'!$A:$A,$B76,'EPA Export Aggregation'!$D:$D,$A$1)*IF($A76="CH4",About!$D$58,IF($A76="N2O",About!$D$59,1))</f>
        <v>1.04378119727E-2</v>
      </c>
      <c r="M76" s="415">
        <f>SUMIFS('EPA Export Aggregation'!P:P,'EPA Export Aggregation'!$A:$A,$B76,'EPA Export Aggregation'!$D:$D,$A$1)*IF($A76="CH4",About!$D$58,IF($A76="N2O",About!$D$59,1))</f>
        <v>6.3564783218000003E-3</v>
      </c>
      <c r="N76" s="415">
        <f>SUMIFS('EPA Export Aggregation'!Q:Q,'EPA Export Aggregation'!$A:$A,$B76,'EPA Export Aggregation'!$D:$D,$A$1)*IF($A76="CH4",About!$D$58,IF($A76="N2O",About!$D$59,1))</f>
        <v>4.2239450836E-3</v>
      </c>
      <c r="O76" s="415">
        <f>SUMIFS('EPA Export Aggregation'!R:R,'EPA Export Aggregation'!$A:$A,$B76,'EPA Export Aggregation'!$D:$D,$A$1)*IF($A76="CH4",About!$D$58,IF($A76="N2O",About!$D$59,1))</f>
        <v>4.0381451244999996E-3</v>
      </c>
      <c r="P76" s="415">
        <f>SUMIFS('EPA Export Aggregation'!S:S,'EPA Export Aggregation'!$A:$A,$B76,'EPA Export Aggregation'!$D:$D,$A$1)*IF($A76="CH4",About!$D$58,IF($A76="N2O",About!$D$59,1))</f>
        <v>4.2225937333999998E-3</v>
      </c>
      <c r="Q76" s="415">
        <f>SUMIFS('EPA Export Aggregation'!T:T,'EPA Export Aggregation'!$A:$A,$B76,'EPA Export Aggregation'!$D:$D,$A$1)*IF($A76="CH4",About!$D$58,IF($A76="N2O",About!$D$59,1))</f>
        <v>4.2042379777000004E-3</v>
      </c>
      <c r="R76" s="415">
        <f>SUMIFS('EPA Export Aggregation'!U:U,'EPA Export Aggregation'!$A:$A,$B76,'EPA Export Aggregation'!$D:$D,$A$1)*IF($A76="CH4",About!$D$58,IF($A76="N2O",About!$D$59,1))</f>
        <v>4.0358728230999999E-3</v>
      </c>
      <c r="S76" s="415">
        <f>SUMIFS('EPA Export Aggregation'!V:V,'EPA Export Aggregation'!$A:$A,$B76,'EPA Export Aggregation'!$D:$D,$A$1)*IF($A76="CH4",About!$D$58,IF($A76="N2O",About!$D$59,1))</f>
        <v>4.8050426273999998E-3</v>
      </c>
      <c r="T76" s="415">
        <f>SUMIFS('EPA Export Aggregation'!W:W,'EPA Export Aggregation'!$A:$A,$B76,'EPA Export Aggregation'!$D:$D,$A$1)*IF($A76="CH4",About!$D$58,IF($A76="N2O",About!$D$59,1))</f>
        <v>4.6758541982999998E-3</v>
      </c>
      <c r="U76" s="415">
        <f>SUMIFS('EPA Export Aggregation'!X:X,'EPA Export Aggregation'!$A:$A,$B76,'EPA Export Aggregation'!$D:$D,$A$1)*IF($A76="CH4",About!$D$58,IF($A76="N2O",About!$D$59,1))</f>
        <v>4.4194243582999998E-3</v>
      </c>
      <c r="V76" s="415">
        <f>SUMIFS('EPA Export Aggregation'!Y:Y,'EPA Export Aggregation'!$A:$A,$B76,'EPA Export Aggregation'!$D:$D,$A$1)*IF($A76="CH4",About!$D$58,IF($A76="N2O",About!$D$59,1))</f>
        <v>3.3917415784999998E-3</v>
      </c>
      <c r="W76" s="415">
        <f>SUMIFS('EPA Export Aggregation'!Z:Z,'EPA Export Aggregation'!$A:$A,$B76,'EPA Export Aggregation'!$D:$D,$A$1)*IF($A76="CH4",About!$D$58,IF($A76="N2O",About!$D$59,1))</f>
        <v>4.8949212544000002E-3</v>
      </c>
      <c r="X76" s="415">
        <f>SUMIFS('EPA Export Aggregation'!AA:AA,'EPA Export Aggregation'!$A:$A,$B76,'EPA Export Aggregation'!$D:$D,$A$1)*IF($A76="CH4",About!$D$58,IF($A76="N2O",About!$D$59,1))</f>
        <v>7.3810800000000001E-8</v>
      </c>
      <c r="Y76" s="415">
        <f>SUMIFS('EPA Export Aggregation'!AB:AB,'EPA Export Aggregation'!$A:$A,$B76,'EPA Export Aggregation'!$D:$D,$A$1)*IF($A76="CH4",About!$D$58,IF($A76="N2O",About!$D$59,1))</f>
        <v>8.8508000000000001E-8</v>
      </c>
      <c r="Z76" s="415">
        <f>SUMIFS('EPA Export Aggregation'!AC:AC,'EPA Export Aggregation'!$A:$A,$B76,'EPA Export Aggregation'!$D:$D,$A$1)*IF($A76="CH4",About!$D$58,IF($A76="N2O",About!$D$59,1))</f>
        <v>5.2670859999999998E-3</v>
      </c>
      <c r="AA76" s="415">
        <f>SUMIFS('EPA Export Aggregation'!AD:AD,'EPA Export Aggregation'!$A:$A,$B76,'EPA Export Aggregation'!$D:$D,$A$1)*IF($A76="CH4",About!$D$58,IF($A76="N2O",About!$D$59,1))</f>
        <v>6.0314875999999996E-3</v>
      </c>
      <c r="AB76" s="415">
        <f>SUMIFS('EPA Export Aggregation'!AE:AE,'EPA Export Aggregation'!$A:$A,$B76,'EPA Export Aggregation'!$D:$D,$A$1)*IF($A76="CH4",About!$D$58,IF($A76="N2O",About!$D$59,1))</f>
        <v>6.4431211999999996E-3</v>
      </c>
      <c r="AC76" s="415">
        <f>SUMIFS('EPA Export Aggregation'!AF:AF,'EPA Export Aggregation'!$A:$A,$B76,'EPA Export Aggregation'!$D:$D,$A$1)*IF($A76="CH4",About!$D$58,IF($A76="N2O",About!$D$59,1))</f>
        <v>5.0865728000000004E-3</v>
      </c>
      <c r="AD76" s="415">
        <f>SUMIFS('EPA Export Aggregation'!AG:AG,'EPA Export Aggregation'!$A:$A,$B76,'EPA Export Aggregation'!$D:$D,$A$1)*IF($A76="CH4",About!$D$58,IF($A76="N2O",About!$D$59,1))</f>
        <v>6.2621507999999996E-3</v>
      </c>
      <c r="AE76" s="415">
        <f>SUMIFS('EPA Export Aggregation'!AH:AH,'EPA Export Aggregation'!$A:$A,$B76,'EPA Export Aggregation'!$D:$D,$A$1)*IF($A76="CH4",About!$D$58,IF($A76="N2O",About!$D$59,1))</f>
        <v>3.6977612E-3</v>
      </c>
      <c r="AF76" s="415">
        <f>SUMIFS('EPA Export Aggregation'!AI:AI,'EPA Export Aggregation'!$A:$A,$B76,'EPA Export Aggregation'!$D:$D,$A$1)*IF($A76="CH4",About!$D$58,IF($A76="N2O",About!$D$59,1))</f>
        <v>3.6159095999999998E-3</v>
      </c>
      <c r="AG76" s="415">
        <f>SUMIFS('EPA Export Aggregation'!AJ:AJ,'EPA Export Aggregation'!$A:$A,$B76,'EPA Export Aggregation'!$D:$D,$A$1)*IF($A76="CH4",About!$D$58,IF($A76="N2O",About!$D$59,1))</f>
        <v>2.9289612E-3</v>
      </c>
      <c r="AH76" s="415">
        <f>SUMIFS('EPA Export Aggregation'!AK:AK,'EPA Export Aggregation'!$A:$A,$B76,'EPA Export Aggregation'!$D:$D,$A$1)*IF($A76="CH4",About!$D$58,IF($A76="N2O",About!$D$59,1))</f>
        <v>4.6475780000000003E-3</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5.7991766516222003E-2</v>
      </c>
      <c r="D80" s="415">
        <f>SUMIFS('EPA Export Aggregation'!G:G,'EPA Export Aggregation'!$A:$A,$B80,'EPA Export Aggregation'!$D:$D,$A$1)*IF($A80="CH4",About!$D$58,IF($A80="N2O",About!$D$59,1))</f>
        <v>5.7991766516222003E-2</v>
      </c>
      <c r="E80" s="415">
        <f>SUMIFS('EPA Export Aggregation'!H:H,'EPA Export Aggregation'!$A:$A,$B80,'EPA Export Aggregation'!$D:$D,$A$1)*IF($A80="CH4",About!$D$58,IF($A80="N2O",About!$D$59,1))</f>
        <v>5.7991766516222003E-2</v>
      </c>
      <c r="F80" s="415">
        <f>SUMIFS('EPA Export Aggregation'!I:I,'EPA Export Aggregation'!$A:$A,$B80,'EPA Export Aggregation'!$D:$D,$A$1)*IF($A80="CH4",About!$D$58,IF($A80="N2O",About!$D$59,1))</f>
        <v>7.2489707811127499E-2</v>
      </c>
      <c r="G80" s="415">
        <f>SUMIFS('EPA Export Aggregation'!J:J,'EPA Export Aggregation'!$A:$A,$B80,'EPA Export Aggregation'!$D:$D,$A$1)*IF($A80="CH4",About!$D$58,IF($A80="N2O",About!$D$59,1))</f>
        <v>7.9738677572080099E-2</v>
      </c>
      <c r="H80" s="415">
        <f>SUMIFS('EPA Export Aggregation'!K:K,'EPA Export Aggregation'!$A:$A,$B80,'EPA Export Aggregation'!$D:$D,$A$1)*IF($A80="CH4",About!$D$58,IF($A80="N2O",About!$D$59,1))</f>
        <v>0.10020447326948639</v>
      </c>
      <c r="I80" s="415">
        <f>SUMIFS('EPA Export Aggregation'!L:L,'EPA Export Aggregation'!$A:$A,$B80,'EPA Export Aggregation'!$D:$D,$A$1)*IF($A80="CH4",About!$D$58,IF($A80="N2O",About!$D$59,1))</f>
        <v>0.1112733456521761</v>
      </c>
      <c r="J80" s="415">
        <f>SUMIFS('EPA Export Aggregation'!M:M,'EPA Export Aggregation'!$A:$A,$B80,'EPA Export Aggregation'!$D:$D,$A$1)*IF($A80="CH4",About!$D$58,IF($A80="N2O",About!$D$59,1))</f>
        <v>0.1175936776277661</v>
      </c>
      <c r="K80" s="415">
        <f>SUMIFS('EPA Export Aggregation'!N:N,'EPA Export Aggregation'!$A:$A,$B80,'EPA Export Aggregation'!$D:$D,$A$1)*IF($A80="CH4",About!$D$58,IF($A80="N2O",About!$D$59,1))</f>
        <v>0.1441905476126073</v>
      </c>
      <c r="L80" s="415">
        <f>SUMIFS('EPA Export Aggregation'!O:O,'EPA Export Aggregation'!$A:$A,$B80,'EPA Export Aggregation'!$D:$D,$A$1)*IF($A80="CH4",About!$D$58,IF($A80="N2O",About!$D$59,1))</f>
        <v>0.14631872595535481</v>
      </c>
      <c r="M80" s="415">
        <f>SUMIFS('EPA Export Aggregation'!P:P,'EPA Export Aggregation'!$A:$A,$B80,'EPA Export Aggregation'!$D:$D,$A$1)*IF($A80="CH4",About!$D$58,IF($A80="N2O",About!$D$59,1))</f>
        <v>0.1247998346344863</v>
      </c>
      <c r="N80" s="415">
        <f>SUMIFS('EPA Export Aggregation'!Q:Q,'EPA Export Aggregation'!$A:$A,$B80,'EPA Export Aggregation'!$D:$D,$A$1)*IF($A80="CH4",About!$D$58,IF($A80="N2O",About!$D$59,1))</f>
        <v>8.7830900223798705E-2</v>
      </c>
      <c r="O80" s="415">
        <f>SUMIFS('EPA Export Aggregation'!R:R,'EPA Export Aggregation'!$A:$A,$B80,'EPA Export Aggregation'!$D:$D,$A$1)*IF($A80="CH4",About!$D$58,IF($A80="N2O",About!$D$59,1))</f>
        <v>8.6040468861790703E-2</v>
      </c>
      <c r="P80" s="415">
        <f>SUMIFS('EPA Export Aggregation'!S:S,'EPA Export Aggregation'!$A:$A,$B80,'EPA Export Aggregation'!$D:$D,$A$1)*IF($A80="CH4",About!$D$58,IF($A80="N2O",About!$D$59,1))</f>
        <v>7.8664845739596298E-2</v>
      </c>
      <c r="Q80" s="415">
        <f>SUMIFS('EPA Export Aggregation'!T:T,'EPA Export Aggregation'!$A:$A,$B80,'EPA Export Aggregation'!$D:$D,$A$1)*IF($A80="CH4",About!$D$58,IF($A80="N2O",About!$D$59,1))</f>
        <v>7.3067141759233595E-2</v>
      </c>
      <c r="R80" s="415">
        <f>SUMIFS('EPA Export Aggregation'!U:U,'EPA Export Aggregation'!$A:$A,$B80,'EPA Export Aggregation'!$D:$D,$A$1)*IF($A80="CH4",About!$D$58,IF($A80="N2O",About!$D$59,1))</f>
        <v>6.73215963246791E-2</v>
      </c>
      <c r="S80" s="415">
        <f>SUMIFS('EPA Export Aggregation'!V:V,'EPA Export Aggregation'!$A:$A,$B80,'EPA Export Aggregation'!$D:$D,$A$1)*IF($A80="CH4",About!$D$58,IF($A80="N2O",About!$D$59,1))</f>
        <v>7.1927571959716594E-2</v>
      </c>
      <c r="T80" s="415">
        <f>SUMIFS('EPA Export Aggregation'!W:W,'EPA Export Aggregation'!$A:$A,$B80,'EPA Export Aggregation'!$D:$D,$A$1)*IF($A80="CH4",About!$D$58,IF($A80="N2O",About!$D$59,1))</f>
        <v>6.8731512974737896E-2</v>
      </c>
      <c r="U80" s="415">
        <f>SUMIFS('EPA Export Aggregation'!X:X,'EPA Export Aggregation'!$A:$A,$B80,'EPA Export Aggregation'!$D:$D,$A$1)*IF($A80="CH4",About!$D$58,IF($A80="N2O",About!$D$59,1))</f>
        <v>6.2460981972293099E-2</v>
      </c>
      <c r="V80" s="415">
        <f>SUMIFS('EPA Export Aggregation'!Y:Y,'EPA Export Aggregation'!$A:$A,$B80,'EPA Export Aggregation'!$D:$D,$A$1)*IF($A80="CH4",About!$D$58,IF($A80="N2O",About!$D$59,1))</f>
        <v>4.2844939385072799E-2</v>
      </c>
      <c r="W80" s="415">
        <f>SUMIFS('EPA Export Aggregation'!Z:Z,'EPA Export Aggregation'!$A:$A,$B80,'EPA Export Aggregation'!$D:$D,$A$1)*IF($A80="CH4",About!$D$58,IF($A80="N2O",About!$D$59,1))</f>
        <v>6.2210031557178198E-2</v>
      </c>
      <c r="X80" s="415">
        <f>SUMIFS('EPA Export Aggregation'!AA:AA,'EPA Export Aggregation'!$A:$A,$B80,'EPA Export Aggregation'!$D:$D,$A$1)*IF($A80="CH4",About!$D$58,IF($A80="N2O",About!$D$59,1))</f>
        <v>9.5007549492000007E-2</v>
      </c>
      <c r="Y80" s="415">
        <f>SUMIFS('EPA Export Aggregation'!AB:AB,'EPA Export Aggregation'!$A:$A,$B80,'EPA Export Aggregation'!$D:$D,$A$1)*IF($A80="CH4",About!$D$58,IF($A80="N2O",About!$D$59,1))</f>
        <v>0.1029872625366</v>
      </c>
      <c r="Z80" s="415">
        <f>SUMIFS('EPA Export Aggregation'!AC:AC,'EPA Export Aggregation'!$A:$A,$B80,'EPA Export Aggregation'!$D:$D,$A$1)*IF($A80="CH4",About!$D$58,IF($A80="N2O",About!$D$59,1))</f>
        <v>0.100927373178</v>
      </c>
      <c r="AA80" s="415">
        <f>SUMIFS('EPA Export Aggregation'!AD:AD,'EPA Export Aggregation'!$A:$A,$B80,'EPA Export Aggregation'!$D:$D,$A$1)*IF($A80="CH4",About!$D$58,IF($A80="N2O",About!$D$59,1))</f>
        <v>9.1505747799999995E-2</v>
      </c>
      <c r="AB80" s="415">
        <f>SUMIFS('EPA Export Aggregation'!AE:AE,'EPA Export Aggregation'!$A:$A,$B80,'EPA Export Aggregation'!$D:$D,$A$1)*IF($A80="CH4",About!$D$58,IF($A80="N2O",About!$D$59,1))</f>
        <v>9.6453679599999995E-2</v>
      </c>
      <c r="AC80" s="415">
        <f>SUMIFS('EPA Export Aggregation'!AF:AF,'EPA Export Aggregation'!$A:$A,$B80,'EPA Export Aggregation'!$D:$D,$A$1)*IF($A80="CH4",About!$D$58,IF($A80="N2O",About!$D$59,1))</f>
        <v>8.3874704800000005E-2</v>
      </c>
      <c r="AD80" s="415">
        <f>SUMIFS('EPA Export Aggregation'!AG:AG,'EPA Export Aggregation'!$A:$A,$B80,'EPA Export Aggregation'!$D:$D,$A$1)*IF($A80="CH4",About!$D$58,IF($A80="N2O",About!$D$59,1))</f>
        <v>8.6147003999999999E-2</v>
      </c>
      <c r="AE80" s="415">
        <f>SUMIFS('EPA Export Aggregation'!AH:AH,'EPA Export Aggregation'!$A:$A,$B80,'EPA Export Aggregation'!$D:$D,$A$1)*IF($A80="CH4",About!$D$58,IF($A80="N2O",About!$D$59,1))</f>
        <v>8.0424893999999997E-2</v>
      </c>
      <c r="AF80" s="415">
        <f>SUMIFS('EPA Export Aggregation'!AI:AI,'EPA Export Aggregation'!$A:$A,$B80,'EPA Export Aggregation'!$D:$D,$A$1)*IF($A80="CH4",About!$D$58,IF($A80="N2O",About!$D$59,1))</f>
        <v>7.1992210400000006E-2</v>
      </c>
      <c r="AG80" s="415">
        <f>SUMIFS('EPA Export Aggregation'!AJ:AJ,'EPA Export Aggregation'!$A:$A,$B80,'EPA Export Aggregation'!$D:$D,$A$1)*IF($A80="CH4",About!$D$58,IF($A80="N2O",About!$D$59,1))</f>
        <v>6.3436773500000002E-2</v>
      </c>
      <c r="AH80" s="415">
        <f>SUMIFS('EPA Export Aggregation'!AK:AK,'EPA Export Aggregation'!$A:$A,$B80,'EPA Export Aggregation'!$D:$D,$A$1)*IF($A80="CH4",About!$D$58,IF($A80="N2O",About!$D$59,1))</f>
        <v>6.6032950600000001E-2</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1.1657212599999999E-2</v>
      </c>
      <c r="D84" s="415">
        <f>SUMIFS('EPA Export Aggregation'!G:G,'EPA Export Aggregation'!$A:$A,$B84,'EPA Export Aggregation'!$D:$D,$A$1)*IF($A84="CH4",About!$D$58,IF($A84="N2O",About!$D$59,1))</f>
        <v>1.1657212599999999E-2</v>
      </c>
      <c r="E84" s="415">
        <f>SUMIFS('EPA Export Aggregation'!H:H,'EPA Export Aggregation'!$A:$A,$B84,'EPA Export Aggregation'!$D:$D,$A$1)*IF($A84="CH4",About!$D$58,IF($A84="N2O",About!$D$59,1))</f>
        <v>1.1657212599999999E-2</v>
      </c>
      <c r="F84" s="415">
        <f>SUMIFS('EPA Export Aggregation'!I:I,'EPA Export Aggregation'!$A:$A,$B84,'EPA Export Aggregation'!$D:$D,$A$1)*IF($A84="CH4",About!$D$58,IF($A84="N2O",About!$D$59,1))</f>
        <v>1.457151575E-2</v>
      </c>
      <c r="G84" s="415">
        <f>SUMIFS('EPA Export Aggregation'!J:J,'EPA Export Aggregation'!$A:$A,$B84,'EPA Export Aggregation'!$D:$D,$A$1)*IF($A84="CH4",About!$D$58,IF($A84="N2O",About!$D$59,1))</f>
        <v>1.6028668499999999E-2</v>
      </c>
      <c r="H84" s="415">
        <f>SUMIFS('EPA Export Aggregation'!K:K,'EPA Export Aggregation'!$A:$A,$B84,'EPA Export Aggregation'!$D:$D,$A$1)*IF($A84="CH4",About!$D$58,IF($A84="N2O",About!$D$59,1))</f>
        <v>2.0142599649999999E-2</v>
      </c>
      <c r="I84" s="415">
        <f>SUMIFS('EPA Export Aggregation'!L:L,'EPA Export Aggregation'!$A:$A,$B84,'EPA Export Aggregation'!$D:$D,$A$1)*IF($A84="CH4",About!$D$58,IF($A84="N2O",About!$D$59,1))</f>
        <v>2.2367607849999999E-2</v>
      </c>
      <c r="J84" s="415">
        <f>SUMIFS('EPA Export Aggregation'!M:M,'EPA Export Aggregation'!$A:$A,$B84,'EPA Export Aggregation'!$D:$D,$A$1)*IF($A84="CH4",About!$D$58,IF($A84="N2O",About!$D$59,1))</f>
        <v>2.3638090699999999E-2</v>
      </c>
      <c r="K84" s="415">
        <f>SUMIFS('EPA Export Aggregation'!N:N,'EPA Export Aggregation'!$A:$A,$B84,'EPA Export Aggregation'!$D:$D,$A$1)*IF($A84="CH4",About!$D$58,IF($A84="N2O",About!$D$59,1))</f>
        <v>2.89844582E-2</v>
      </c>
      <c r="L84" s="415">
        <f>SUMIFS('EPA Export Aggregation'!O:O,'EPA Export Aggregation'!$A:$A,$B84,'EPA Export Aggregation'!$D:$D,$A$1)*IF($A84="CH4",About!$D$58,IF($A84="N2O",About!$D$59,1))</f>
        <v>2.9412254549999999E-2</v>
      </c>
      <c r="M84" s="415">
        <f>SUMIFS('EPA Export Aggregation'!P:P,'EPA Export Aggregation'!$A:$A,$B84,'EPA Export Aggregation'!$D:$D,$A$1)*IF($A84="CH4",About!$D$58,IF($A84="N2O",About!$D$59,1))</f>
        <v>2.3772487200000001E-2</v>
      </c>
      <c r="N84" s="415">
        <f>SUMIFS('EPA Export Aggregation'!Q:Q,'EPA Export Aggregation'!$A:$A,$B84,'EPA Export Aggregation'!$D:$D,$A$1)*IF($A84="CH4",About!$D$58,IF($A84="N2O",About!$D$59,1))</f>
        <v>1.61632671E-2</v>
      </c>
      <c r="O84" s="415">
        <f>SUMIFS('EPA Export Aggregation'!R:R,'EPA Export Aggregation'!$A:$A,$B84,'EPA Export Aggregation'!$D:$D,$A$1)*IF($A84="CH4",About!$D$58,IF($A84="N2O",About!$D$59,1))</f>
        <v>1.43467453E-2</v>
      </c>
      <c r="P84" s="415">
        <f>SUMIFS('EPA Export Aggregation'!S:S,'EPA Export Aggregation'!$A:$A,$B84,'EPA Export Aggregation'!$D:$D,$A$1)*IF($A84="CH4",About!$D$58,IF($A84="N2O",About!$D$59,1))</f>
        <v>1.7283669549999998E-2</v>
      </c>
      <c r="Q84" s="415">
        <f>SUMIFS('EPA Export Aggregation'!T:T,'EPA Export Aggregation'!$A:$A,$B84,'EPA Export Aggregation'!$D:$D,$A$1)*IF($A84="CH4",About!$D$58,IF($A84="N2O",About!$D$59,1))</f>
        <v>1.65911974E-2</v>
      </c>
      <c r="R84" s="415">
        <f>SUMIFS('EPA Export Aggregation'!U:U,'EPA Export Aggregation'!$A:$A,$B84,'EPA Export Aggregation'!$D:$D,$A$1)*IF($A84="CH4",About!$D$58,IF($A84="N2O",About!$D$59,1))</f>
        <v>1.8041530449999999E-2</v>
      </c>
      <c r="S84" s="415">
        <f>SUMIFS('EPA Export Aggregation'!V:V,'EPA Export Aggregation'!$A:$A,$B84,'EPA Export Aggregation'!$D:$D,$A$1)*IF($A84="CH4",About!$D$58,IF($A84="N2O",About!$D$59,1))</f>
        <v>1.752021585E-2</v>
      </c>
      <c r="T84" s="415">
        <f>SUMIFS('EPA Export Aggregation'!W:W,'EPA Export Aggregation'!$A:$A,$B84,'EPA Export Aggregation'!$D:$D,$A$1)*IF($A84="CH4",About!$D$58,IF($A84="N2O",About!$D$59,1))</f>
        <v>1.40962729E-2</v>
      </c>
      <c r="U84" s="415">
        <f>SUMIFS('EPA Export Aggregation'!X:X,'EPA Export Aggregation'!$A:$A,$B84,'EPA Export Aggregation'!$D:$D,$A$1)*IF($A84="CH4",About!$D$58,IF($A84="N2O",About!$D$59,1))</f>
        <v>1.294430525E-2</v>
      </c>
      <c r="V84" s="415">
        <f>SUMIFS('EPA Export Aggregation'!Y:Y,'EPA Export Aggregation'!$A:$A,$B84,'EPA Export Aggregation'!$D:$D,$A$1)*IF($A84="CH4",About!$D$58,IF($A84="N2O",About!$D$59,1))</f>
        <v>9.8907481499999998E-3</v>
      </c>
      <c r="W84" s="415">
        <f>SUMIFS('EPA Export Aggregation'!Z:Z,'EPA Export Aggregation'!$A:$A,$B84,'EPA Export Aggregation'!$D:$D,$A$1)*IF($A84="CH4",About!$D$58,IF($A84="N2O",About!$D$59,1))</f>
        <v>1.3968914650000001E-2</v>
      </c>
      <c r="X84" s="415">
        <f>SUMIFS('EPA Export Aggregation'!AA:AA,'EPA Export Aggregation'!$A:$A,$B84,'EPA Export Aggregation'!$D:$D,$A$1)*IF($A84="CH4",About!$D$58,IF($A84="N2O",About!$D$59,1))</f>
        <v>8.4106218000000003E-3</v>
      </c>
      <c r="Y84" s="415">
        <f>SUMIFS('EPA Export Aggregation'!AB:AB,'EPA Export Aggregation'!$A:$A,$B84,'EPA Export Aggregation'!$D:$D,$A$1)*IF($A84="CH4",About!$D$58,IF($A84="N2O",About!$D$59,1))</f>
        <v>7.1022875000000003E-3</v>
      </c>
      <c r="Z84" s="415">
        <f>SUMIFS('EPA Export Aggregation'!AC:AC,'EPA Export Aggregation'!$A:$A,$B84,'EPA Export Aggregation'!$D:$D,$A$1)*IF($A84="CH4",About!$D$58,IF($A84="N2O",About!$D$59,1))</f>
        <v>1.7112700000000002E-2</v>
      </c>
      <c r="AA84" s="415">
        <f>SUMIFS('EPA Export Aggregation'!AD:AD,'EPA Export Aggregation'!$A:$A,$B84,'EPA Export Aggregation'!$D:$D,$A$1)*IF($A84="CH4",About!$D$58,IF($A84="N2O",About!$D$59,1))</f>
        <v>8.4670500000000003E-3</v>
      </c>
      <c r="AB84" s="415">
        <f>SUMIFS('EPA Export Aggregation'!AE:AE,'EPA Export Aggregation'!$A:$A,$B84,'EPA Export Aggregation'!$D:$D,$A$1)*IF($A84="CH4",About!$D$58,IF($A84="N2O",About!$D$59,1))</f>
        <v>7.8936500000000003E-3</v>
      </c>
      <c r="AC84" s="415">
        <f>SUMIFS('EPA Export Aggregation'!AF:AF,'EPA Export Aggregation'!$A:$A,$B84,'EPA Export Aggregation'!$D:$D,$A$1)*IF($A84="CH4",About!$D$58,IF($A84="N2O",About!$D$59,1))</f>
        <v>8.7513999999999995E-3</v>
      </c>
      <c r="AD84" s="415">
        <f>SUMIFS('EPA Export Aggregation'!AG:AG,'EPA Export Aggregation'!$A:$A,$B84,'EPA Export Aggregation'!$D:$D,$A$1)*IF($A84="CH4",About!$D$58,IF($A84="N2O",About!$D$59,1))</f>
        <v>6.2721499999999998E-3</v>
      </c>
      <c r="AE84" s="415">
        <f>SUMIFS('EPA Export Aggregation'!AH:AH,'EPA Export Aggregation'!$A:$A,$B84,'EPA Export Aggregation'!$D:$D,$A$1)*IF($A84="CH4",About!$D$58,IF($A84="N2O",About!$D$59,1))</f>
        <v>5.8256499999999999E-3</v>
      </c>
      <c r="AF84" s="415">
        <f>SUMIFS('EPA Export Aggregation'!AI:AI,'EPA Export Aggregation'!$A:$A,$B84,'EPA Export Aggregation'!$D:$D,$A$1)*IF($A84="CH4",About!$D$58,IF($A84="N2O",About!$D$59,1))</f>
        <v>4.2770000000000004E-3</v>
      </c>
      <c r="AG84" s="415">
        <f>SUMIFS('EPA Export Aggregation'!AJ:AJ,'EPA Export Aggregation'!$A:$A,$B84,'EPA Export Aggregation'!$D:$D,$A$1)*IF($A84="CH4",About!$D$58,IF($A84="N2O",About!$D$59,1))</f>
        <v>4.0631499999999997E-3</v>
      </c>
      <c r="AH84" s="415">
        <f>SUMIFS('EPA Export Aggregation'!AK:AK,'EPA Export Aggregation'!$A:$A,$B84,'EPA Export Aggregation'!$D:$D,$A$1)*IF($A84="CH4",About!$D$58,IF($A84="N2O",About!$D$59,1))</f>
        <v>8.7020499999999994E-3</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1.0238070500000001E-3</v>
      </c>
      <c r="D87" s="415">
        <f>SUMIFS('EPA Export Aggregation'!$F:$F,'EPA Export Aggregation'!$A:$A,$B87,'EPA Export Aggregation'!$D:$D,$A$1)*IF($A87="CH4",About!$D$58,IF($A87="N2O",About!$D$59,1))</f>
        <v>1.0238070500000001E-3</v>
      </c>
      <c r="E87" s="415">
        <f>SUMIFS('EPA Export Aggregation'!$F:$F,'EPA Export Aggregation'!$A:$A,$B87,'EPA Export Aggregation'!$D:$D,$A$1)*IF($A87="CH4",About!$D$58,IF($A87="N2O",About!$D$59,1))</f>
        <v>1.0238070500000001E-3</v>
      </c>
      <c r="F87" s="415">
        <f>SUMIFS('EPA Export Aggregation'!$F:$F,'EPA Export Aggregation'!$A:$A,$B87,'EPA Export Aggregation'!$D:$D,$A$1)*IF($A87="CH4",About!$D$58,IF($A87="N2O",About!$D$59,1))</f>
        <v>1.0238070500000001E-3</v>
      </c>
      <c r="G87" s="415">
        <f>SUMIFS('EPA Export Aggregation'!$F:$F,'EPA Export Aggregation'!$A:$A,$B87,'EPA Export Aggregation'!$D:$D,$A$1)*IF($A87="CH4",About!$D$58,IF($A87="N2O",About!$D$59,1))</f>
        <v>1.0238070500000001E-3</v>
      </c>
      <c r="H87" s="415">
        <f>SUMIFS('EPA Export Aggregation'!$F:$F,'EPA Export Aggregation'!$A:$A,$B87,'EPA Export Aggregation'!$D:$D,$A$1)*IF($A87="CH4",About!$D$58,IF($A87="N2O",About!$D$59,1))</f>
        <v>1.0238070500000001E-3</v>
      </c>
      <c r="I87" s="415">
        <f>SUMIFS('EPA Export Aggregation'!$F:$F,'EPA Export Aggregation'!$A:$A,$B87,'EPA Export Aggregation'!$D:$D,$A$1)*IF($A87="CH4",About!$D$58,IF($A87="N2O",About!$D$59,1))</f>
        <v>1.0238070500000001E-3</v>
      </c>
      <c r="J87" s="415">
        <f>SUMIFS('EPA Export Aggregation'!$F:$F,'EPA Export Aggregation'!$A:$A,$B87,'EPA Export Aggregation'!$D:$D,$A$1)*IF($A87="CH4",About!$D$58,IF($A87="N2O",About!$D$59,1))</f>
        <v>1.0238070500000001E-3</v>
      </c>
      <c r="K87" s="415">
        <f>SUMIFS('EPA Export Aggregation'!$F:$F,'EPA Export Aggregation'!$A:$A,$B87,'EPA Export Aggregation'!$D:$D,$A$1)*IF($A87="CH4",About!$D$58,IF($A87="N2O",About!$D$59,1))</f>
        <v>1.0238070500000001E-3</v>
      </c>
      <c r="L87" s="415">
        <f>SUMIFS('EPA Export Aggregation'!$F:$F,'EPA Export Aggregation'!$A:$A,$B87,'EPA Export Aggregation'!$D:$D,$A$1)*IF($A87="CH4",About!$D$58,IF($A87="N2O",About!$D$59,1))</f>
        <v>1.0238070500000001E-3</v>
      </c>
      <c r="M87" s="415">
        <f>SUMIFS('EPA Export Aggregation'!$F:$F,'EPA Export Aggregation'!$A:$A,$B87,'EPA Export Aggregation'!$D:$D,$A$1)*IF($A87="CH4",About!$D$58,IF($A87="N2O",About!$D$59,1))</f>
        <v>1.0238070500000001E-3</v>
      </c>
      <c r="N87" s="415">
        <f>SUMIFS('EPA Export Aggregation'!$F:$F,'EPA Export Aggregation'!$A:$A,$B87,'EPA Export Aggregation'!$D:$D,$A$1)*IF($A87="CH4",About!$D$58,IF($A87="N2O",About!$D$59,1))</f>
        <v>1.0238070500000001E-3</v>
      </c>
      <c r="O87" s="415">
        <f>SUMIFS('EPA Export Aggregation'!$F:$F,'EPA Export Aggregation'!$A:$A,$B87,'EPA Export Aggregation'!$D:$D,$A$1)*IF($A87="CH4",About!$D$58,IF($A87="N2O",About!$D$59,1))</f>
        <v>1.0238070500000001E-3</v>
      </c>
      <c r="P87" s="415">
        <f>SUMIFS('EPA Export Aggregation'!$F:$F,'EPA Export Aggregation'!$A:$A,$B87,'EPA Export Aggregation'!$D:$D,$A$1)*IF($A87="CH4",About!$D$58,IF($A87="N2O",About!$D$59,1))</f>
        <v>1.0238070500000001E-3</v>
      </c>
      <c r="Q87" s="415">
        <f>SUMIFS('EPA Export Aggregation'!$F:$F,'EPA Export Aggregation'!$A:$A,$B87,'EPA Export Aggregation'!$D:$D,$A$1)*IF($A87="CH4",About!$D$58,IF($A87="N2O",About!$D$59,1))</f>
        <v>1.0238070500000001E-3</v>
      </c>
      <c r="R87" s="415">
        <f>SUMIFS('EPA Export Aggregation'!$F:$F,'EPA Export Aggregation'!$A:$A,$B87,'EPA Export Aggregation'!$D:$D,$A$1)*IF($A87="CH4",About!$D$58,IF($A87="N2O",About!$D$59,1))</f>
        <v>1.0238070500000001E-3</v>
      </c>
      <c r="S87" s="415">
        <f>SUMIFS('EPA Export Aggregation'!$F:$F,'EPA Export Aggregation'!$A:$A,$B87,'EPA Export Aggregation'!$D:$D,$A$1)*IF($A87="CH4",About!$D$58,IF($A87="N2O",About!$D$59,1))</f>
        <v>1.0238070500000001E-3</v>
      </c>
      <c r="T87" s="415">
        <f>SUMIFS('EPA Export Aggregation'!$F:$F,'EPA Export Aggregation'!$A:$A,$B87,'EPA Export Aggregation'!$D:$D,$A$1)*IF($A87="CH4",About!$D$58,IF($A87="N2O",About!$D$59,1))</f>
        <v>1.0238070500000001E-3</v>
      </c>
      <c r="U87" s="415">
        <f>SUMIFS('EPA Export Aggregation'!$F:$F,'EPA Export Aggregation'!$A:$A,$B87,'EPA Export Aggregation'!$D:$D,$A$1)*IF($A87="CH4",About!$D$58,IF($A87="N2O",About!$D$59,1))</f>
        <v>1.0238070500000001E-3</v>
      </c>
      <c r="V87" s="415">
        <f>SUMIFS('EPA Export Aggregation'!$F:$F,'EPA Export Aggregation'!$A:$A,$B87,'EPA Export Aggregation'!$D:$D,$A$1)*IF($A87="CH4",About!$D$58,IF($A87="N2O",About!$D$59,1))</f>
        <v>1.0238070500000001E-3</v>
      </c>
      <c r="W87" s="415">
        <f>SUMIFS('EPA Export Aggregation'!$F:$F,'EPA Export Aggregation'!$A:$A,$B87,'EPA Export Aggregation'!$D:$D,$A$1)*IF($A87="CH4",About!$D$58,IF($A87="N2O",About!$D$59,1))</f>
        <v>1.0238070500000001E-3</v>
      </c>
      <c r="X87" s="415">
        <f>SUMIFS('EPA Export Aggregation'!$F:$F,'EPA Export Aggregation'!$A:$A,$B87,'EPA Export Aggregation'!$D:$D,$A$1)*IF($A87="CH4",About!$D$58,IF($A87="N2O",About!$D$59,1))</f>
        <v>1.0238070500000001E-3</v>
      </c>
      <c r="Y87" s="415">
        <f>SUMIFS('EPA Export Aggregation'!$F:$F,'EPA Export Aggregation'!$A:$A,$B87,'EPA Export Aggregation'!$D:$D,$A$1)*IF($A87="CH4",About!$D$58,IF($A87="N2O",About!$D$59,1))</f>
        <v>1.0238070500000001E-3</v>
      </c>
      <c r="Z87" s="415">
        <f>SUMIFS('EPA Export Aggregation'!$F:$F,'EPA Export Aggregation'!$A:$A,$B87,'EPA Export Aggregation'!$D:$D,$A$1)*IF($A87="CH4",About!$D$58,IF($A87="N2O",About!$D$59,1))</f>
        <v>1.0238070500000001E-3</v>
      </c>
      <c r="AA87" s="415">
        <f>SUMIFS('EPA Export Aggregation'!$F:$F,'EPA Export Aggregation'!$A:$A,$B87,'EPA Export Aggregation'!$D:$D,$A$1)*IF($A87="CH4",About!$D$58,IF($A87="N2O",About!$D$59,1))</f>
        <v>1.0238070500000001E-3</v>
      </c>
      <c r="AB87" s="415">
        <f>SUMIFS('EPA Export Aggregation'!$F:$F,'EPA Export Aggregation'!$A:$A,$B87,'EPA Export Aggregation'!$D:$D,$A$1)*IF($A87="CH4",About!$D$58,IF($A87="N2O",About!$D$59,1))</f>
        <v>1.0238070500000001E-3</v>
      </c>
      <c r="AC87" s="415">
        <f>SUMIFS('EPA Export Aggregation'!$F:$F,'EPA Export Aggregation'!$A:$A,$B87,'EPA Export Aggregation'!$D:$D,$A$1)*IF($A87="CH4",About!$D$58,IF($A87="N2O",About!$D$59,1))</f>
        <v>1.0238070500000001E-3</v>
      </c>
      <c r="AD87" s="415">
        <f>SUMIFS('EPA Export Aggregation'!$F:$F,'EPA Export Aggregation'!$A:$A,$B87,'EPA Export Aggregation'!$D:$D,$A$1)*IF($A87="CH4",About!$D$58,IF($A87="N2O",About!$D$59,1))</f>
        <v>1.0238070500000001E-3</v>
      </c>
      <c r="AE87" s="415">
        <f>SUMIFS('EPA Export Aggregation'!$F:$F,'EPA Export Aggregation'!$A:$A,$B87,'EPA Export Aggregation'!$D:$D,$A$1)*IF($A87="CH4",About!$D$58,IF($A87="N2O",About!$D$59,1))</f>
        <v>1.0238070500000001E-3</v>
      </c>
      <c r="AF87" s="415">
        <f>SUMIFS('EPA Export Aggregation'!$F:$F,'EPA Export Aggregation'!$A:$A,$B87,'EPA Export Aggregation'!$D:$D,$A$1)*IF($A87="CH4",About!$D$58,IF($A87="N2O",About!$D$59,1))</f>
        <v>1.0238070500000001E-3</v>
      </c>
      <c r="AG87" s="415">
        <f>SUMIFS('EPA Export Aggregation'!$F:$F,'EPA Export Aggregation'!$A:$A,$B87,'EPA Export Aggregation'!$D:$D,$A$1)*IF($A87="CH4",About!$D$58,IF($A87="N2O",About!$D$59,1))</f>
        <v>1.0238070500000001E-3</v>
      </c>
      <c r="AH87" s="415">
        <f>SUMIFS('EPA Export Aggregation'!$F:$F,'EPA Export Aggregation'!$A:$A,$B87,'EPA Export Aggregation'!$D:$D,$A$1)*IF($A87="CH4",About!$D$58,IF($A87="N2O",About!$D$59,1))</f>
        <v>1.0238070500000001E-3</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2026-09-28T17:26:17Z</dcterms:modified>
</cp:coreProperties>
</file>