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ME/bldgs/BCEU/"/>
    </mc:Choice>
  </mc:AlternateContent>
  <xr:revisionPtr revIDLastSave="0" documentId="8_{AA07F3DC-F31F-EE45-9483-8DA9F29C6D02}"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M156" i="36" l="1"/>
  <c r="Z11" i="14" s="1"/>
  <c r="W156" i="36"/>
  <c r="J11" i="14" s="1"/>
  <c r="AQ151" i="36"/>
  <c r="AD6" i="14" s="1"/>
  <c r="AI151" i="36"/>
  <c r="V6" i="14" s="1"/>
  <c r="S151" i="36"/>
  <c r="F6" i="14" s="1"/>
  <c r="AL143" i="36"/>
  <c r="Y11" i="21" s="1"/>
  <c r="AD143" i="36"/>
  <c r="Q11" i="21"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N156" i="36"/>
  <c r="AA11" i="14" s="1"/>
  <c r="AF156" i="36"/>
  <c r="S11" i="14" s="1"/>
  <c r="X156" i="36"/>
  <c r="K11" i="14" s="1"/>
  <c r="AR151" i="36"/>
  <c r="AE6" i="14" s="1"/>
  <c r="AJ151" i="36"/>
  <c r="W6" i="14" s="1"/>
  <c r="AB151" i="36"/>
  <c r="O6" i="14" s="1"/>
  <c r="T151" i="36"/>
  <c r="G6" i="14" s="1"/>
  <c r="AM143" i="36"/>
  <c r="Z11" i="21" s="1"/>
  <c r="AE143" i="36"/>
  <c r="R11" i="21" s="1"/>
  <c r="W143" i="36"/>
  <c r="J11" i="21" s="1"/>
  <c r="AE156" i="36"/>
  <c r="R11" i="14" s="1"/>
  <c r="AA151" i="36"/>
  <c r="N6" i="14" s="1"/>
  <c r="V143" i="36"/>
  <c r="I11" i="21"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S151" i="36"/>
  <c r="AF6" i="14" s="1"/>
  <c r="AC151" i="36"/>
  <c r="P6" i="14" s="1"/>
  <c r="AF143" i="36"/>
  <c r="S11" i="21"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O156" i="36"/>
  <c r="AB11" i="14" s="1"/>
  <c r="AG156" i="36"/>
  <c r="T11" i="14" s="1"/>
  <c r="Y156" i="36"/>
  <c r="L11" i="14" s="1"/>
  <c r="AK151" i="36"/>
  <c r="X6" i="14" s="1"/>
  <c r="U151" i="36"/>
  <c r="H6" i="14" s="1"/>
  <c r="AN143" i="36"/>
  <c r="AA11" i="21" s="1"/>
  <c r="X143" i="36"/>
  <c r="K11" i="21"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<sst xmlns="http://schemas.openxmlformats.org/spreadsheetml/2006/main" count="211474" uniqueCount="1097">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</sst>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17272000000000</c:v>
                </c:pt>
                <c:pt idx="1">
                  <c:v>17272000000000</c:v>
                </c:pt>
                <c:pt idx="2">
                  <c:v>17282517565616.744</c:v>
                </c:pt>
                <c:pt idx="3">
                  <c:v>17267485941773.859</c:v>
                </c:pt>
                <c:pt idx="4">
                  <c:v>17247077162802.516</c:v>
                </c:pt>
                <c:pt idx="5">
                  <c:v>17237252729496.41</c:v>
                </c:pt>
                <c:pt idx="6">
                  <c:v>17240218767702.693</c:v>
                </c:pt>
                <c:pt idx="7">
                  <c:v>17258290551423.812</c:v>
                </c:pt>
                <c:pt idx="8">
                  <c:v>17275550801261.555</c:v>
                </c:pt>
                <c:pt idx="9">
                  <c:v>17295507951653.137</c:v>
                </c:pt>
                <c:pt idx="10">
                  <c:v>17329371952375.182</c:v>
                </c:pt>
                <c:pt idx="11">
                  <c:v>17389523887144.062</c:v>
                </c:pt>
                <c:pt idx="12">
                  <c:v>17458602078740.275</c:v>
                </c:pt>
                <c:pt idx="13">
                  <c:v>17539826258502.086</c:v>
                </c:pt>
                <c:pt idx="14">
                  <c:v>17631927520737.258</c:v>
                </c:pt>
                <c:pt idx="15">
                  <c:v>17728673385620.855</c:v>
                </c:pt>
                <c:pt idx="16">
                  <c:v>17818884267684.141</c:v>
                </c:pt>
                <c:pt idx="17">
                  <c:v>17905407821571.773</c:v>
                </c:pt>
                <c:pt idx="18">
                  <c:v>17989457713081.246</c:v>
                </c:pt>
                <c:pt idx="19">
                  <c:v>18068648651237.879</c:v>
                </c:pt>
                <c:pt idx="20">
                  <c:v>18145734220859.402</c:v>
                </c:pt>
                <c:pt idx="21">
                  <c:v>18082547787576.539</c:v>
                </c:pt>
                <c:pt idx="22">
                  <c:v>18016659351643.492</c:v>
                </c:pt>
                <c:pt idx="23">
                  <c:v>17946475781255.02</c:v>
                </c:pt>
                <c:pt idx="24">
                  <c:v>17876269395928.703</c:v>
                </c:pt>
                <c:pt idx="25">
                  <c:v>17805017437272.828</c:v>
                </c:pt>
                <c:pt idx="26">
                  <c:v>17761684366722.543</c:v>
                </c:pt>
                <c:pt idx="27">
                  <c:v>17689248037162.531</c:v>
                </c:pt>
                <c:pt idx="28">
                  <c:v>17614661980291.141</c:v>
                </c:pt>
                <c:pt idx="29">
                  <c:v>17521129792152.082</c:v>
                </c:pt>
                <c:pt idx="30">
                  <c:v>17438278492127.238</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13474000000000</c:v>
                </c:pt>
                <c:pt idx="1">
                  <c:v>13474000000000</c:v>
                </c:pt>
                <c:pt idx="2">
                  <c:v>13553043472452.623</c:v>
                </c:pt>
                <c:pt idx="3">
                  <c:v>13629958297734.934</c:v>
                </c:pt>
                <c:pt idx="4">
                  <c:v>13712009651870.867</c:v>
                </c:pt>
                <c:pt idx="5">
                  <c:v>13788839125436.492</c:v>
                </c:pt>
                <c:pt idx="6">
                  <c:v>13864904152658.199</c:v>
                </c:pt>
                <c:pt idx="7">
                  <c:v>13938938691925.256</c:v>
                </c:pt>
                <c:pt idx="8">
                  <c:v>14013816968259.064</c:v>
                </c:pt>
                <c:pt idx="9">
                  <c:v>14093559768871.107</c:v>
                </c:pt>
                <c:pt idx="10">
                  <c:v>14179673400934.307</c:v>
                </c:pt>
                <c:pt idx="11">
                  <c:v>14274771243896.732</c:v>
                </c:pt>
                <c:pt idx="12">
                  <c:v>14382551264321.275</c:v>
                </c:pt>
                <c:pt idx="13">
                  <c:v>14499252526240.48</c:v>
                </c:pt>
                <c:pt idx="14">
                  <c:v>14625931307343.193</c:v>
                </c:pt>
                <c:pt idx="15">
                  <c:v>14759251062833.688</c:v>
                </c:pt>
                <c:pt idx="16">
                  <c:v>14898527220809.902</c:v>
                </c:pt>
                <c:pt idx="17">
                  <c:v>15047090741156.324</c:v>
                </c:pt>
                <c:pt idx="18">
                  <c:v>15200146901245.143</c:v>
                </c:pt>
                <c:pt idx="19">
                  <c:v>15362830690195.592</c:v>
                </c:pt>
                <c:pt idx="20">
                  <c:v>15531435285290.568</c:v>
                </c:pt>
                <c:pt idx="21">
                  <c:v>15709846584023.135</c:v>
                </c:pt>
                <c:pt idx="22">
                  <c:v>15894009386366.414</c:v>
                </c:pt>
                <c:pt idx="23">
                  <c:v>16086992379871.379</c:v>
                </c:pt>
                <c:pt idx="24">
                  <c:v>16287722900448.945</c:v>
                </c:pt>
                <c:pt idx="25">
                  <c:v>16492924997500.885</c:v>
                </c:pt>
                <c:pt idx="26">
                  <c:v>16708223429263.531</c:v>
                </c:pt>
                <c:pt idx="27">
                  <c:v>16927916501819.176</c:v>
                </c:pt>
                <c:pt idx="28">
                  <c:v>17153380350133.869</c:v>
                </c:pt>
                <c:pt idx="29">
                  <c:v>17387775390512.484</c:v>
                </c:pt>
                <c:pt idx="30">
                  <c:v>17630009610536.07</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753</v>
      </c>
      <c r="C1" s="95">
        <v>45275</v>
      </c>
      <c r="E1" s="128" t="s">
        <v>915</v>
      </c>
      <c r="F1" s="129" t="str">
        <f>B1</f>
        <v>Maine</v>
      </c>
      <c r="H1" t="s">
        <v>712</v>
      </c>
      <c r="I1" t="s">
        <v>817</v>
      </c>
    </row>
    <row r="2" spans="1:9" x14ac:dyDescent="0.2">
      <c r="B2" t="str">
        <f>VLOOKUP(B1,H2:I52,2)</f>
        <v>ME</v>
      </c>
      <c r="E2" s="128" t="s">
        <v>817</v>
      </c>
      <c r="F2" s="130" t="str">
        <f>LOOKUP(F1,H:H,I:I)</f>
        <v>ME</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0.61367818614623604</v>
      </c>
      <c r="H5" s="100" t="s">
        <v>724</v>
      </c>
      <c r="I5" s="100" t="s">
        <v>725</v>
      </c>
    </row>
    <row r="6" spans="1:9" x14ac:dyDescent="0.2">
      <c r="B6" t="s">
        <v>551</v>
      </c>
      <c r="E6" s="119" t="s">
        <v>910</v>
      </c>
      <c r="F6" s="120">
        <f>SUMIFS('Rural Urban'!F:F,'Rural Urban'!B:B,About!F2) / 100</f>
        <v>0.38632181385376396</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0.61367818614623604</v>
      </c>
      <c r="R11" s="207">
        <f>1-Q11</f>
        <v>0.38632181385376396</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ME</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72071000000000</v>
      </c>
      <c r="G23" s="6">
        <f>BF2</f>
        <v>1.1695032E+16</v>
      </c>
      <c r="H23" s="207">
        <f>IFERROR(F23/G23,0)</f>
        <v>6.1625312354852899E-3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26888000000000</v>
      </c>
      <c r="G25" s="6">
        <f t="shared" si="2"/>
        <v>473453000000000</v>
      </c>
      <c r="H25" s="207">
        <f t="shared" si="3"/>
        <v>5.679127600838943E-2</v>
      </c>
    </row>
    <row r="26" spans="1:58" x14ac:dyDescent="0.2">
      <c r="C26" s="204" t="s">
        <v>966</v>
      </c>
      <c r="D26" s="204" t="s">
        <v>635</v>
      </c>
      <c r="E26" t="s">
        <v>1022</v>
      </c>
      <c r="F26">
        <f t="shared" si="1"/>
        <v>17272000000000</v>
      </c>
      <c r="G26" s="6">
        <f t="shared" si="2"/>
        <v>5017299000000000</v>
      </c>
      <c r="H26" s="213">
        <f t="shared" si="3"/>
        <v>3.4424896742251158E-3</v>
      </c>
    </row>
    <row r="27" spans="1:58" x14ac:dyDescent="0.2">
      <c r="C27" s="204" t="s">
        <v>968</v>
      </c>
      <c r="D27" s="204" t="s">
        <v>969</v>
      </c>
      <c r="E27" t="s">
        <v>1022</v>
      </c>
      <c r="F27">
        <f t="shared" si="1"/>
        <v>1222000000000</v>
      </c>
      <c r="G27" s="6">
        <f t="shared" si="2"/>
        <v>9410000000000</v>
      </c>
      <c r="H27" s="207">
        <f t="shared" si="3"/>
        <v>0.12986184909670564</v>
      </c>
    </row>
    <row r="28" spans="1:58" x14ac:dyDescent="0.2">
      <c r="C28" s="204" t="s">
        <v>971</v>
      </c>
      <c r="D28" s="204" t="s">
        <v>972</v>
      </c>
      <c r="E28" t="s">
        <v>1022</v>
      </c>
      <c r="F28">
        <f t="shared" si="1"/>
        <v>3058000000000</v>
      </c>
      <c r="G28" s="6">
        <f t="shared" si="2"/>
        <v>4914171000000000</v>
      </c>
      <c r="H28" s="213">
        <f t="shared" si="3"/>
        <v>6.2228196780291119E-4</v>
      </c>
    </row>
    <row r="29" spans="1:58" x14ac:dyDescent="0.2">
      <c r="C29" s="204" t="s">
        <v>974</v>
      </c>
      <c r="D29" s="204" t="s">
        <v>975</v>
      </c>
      <c r="E29" t="s">
        <v>1022</v>
      </c>
      <c r="F29">
        <f t="shared" si="1"/>
        <v>6704000000000</v>
      </c>
      <c r="G29" s="6">
        <f t="shared" si="2"/>
        <v>484129000000000</v>
      </c>
      <c r="H29" s="207">
        <f t="shared" si="3"/>
        <v>1.3847548897091477E-2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16105000000000</v>
      </c>
      <c r="G31" s="6">
        <f t="shared" si="2"/>
        <v>438967000000000</v>
      </c>
      <c r="H31" s="207">
        <f t="shared" si="3"/>
        <v>3.6688407101217173E-2</v>
      </c>
    </row>
    <row r="32" spans="1:58" x14ac:dyDescent="0.2">
      <c r="C32" s="204" t="s">
        <v>983</v>
      </c>
      <c r="D32" s="204" t="s">
        <v>983</v>
      </c>
      <c r="E32" t="s">
        <v>1013</v>
      </c>
      <c r="F32">
        <f t="shared" si="1"/>
        <v>45364000000000</v>
      </c>
      <c r="G32" s="6">
        <f t="shared" si="2"/>
        <v>9178628000000000</v>
      </c>
      <c r="H32" s="207">
        <f t="shared" si="3"/>
        <v>4.942350861152669E-3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11098000000000</v>
      </c>
      <c r="G34" s="6">
        <f t="shared" si="2"/>
        <v>707192000000000</v>
      </c>
      <c r="H34" s="207">
        <f t="shared" si="3"/>
        <v>1.5693050826366815E-2</v>
      </c>
    </row>
    <row r="35" spans="3:8" x14ac:dyDescent="0.2">
      <c r="C35" s="204" t="s">
        <v>990</v>
      </c>
      <c r="D35" s="204" t="s">
        <v>635</v>
      </c>
      <c r="E35" t="s">
        <v>1013</v>
      </c>
      <c r="F35">
        <f t="shared" si="1"/>
        <v>13474000000000</v>
      </c>
      <c r="G35" s="6">
        <f t="shared" si="2"/>
        <v>4532636000000000</v>
      </c>
      <c r="H35" s="213">
        <f t="shared" si="3"/>
        <v>2.972663147890102E-3</v>
      </c>
    </row>
    <row r="36" spans="3:8" x14ac:dyDescent="0.2">
      <c r="C36" s="204" t="s">
        <v>992</v>
      </c>
      <c r="D36" s="204" t="s">
        <v>969</v>
      </c>
      <c r="E36" t="s">
        <v>1013</v>
      </c>
      <c r="F36">
        <f t="shared" si="1"/>
        <v>145000000000</v>
      </c>
      <c r="G36" s="6">
        <f t="shared" si="2"/>
        <v>1434000000000</v>
      </c>
      <c r="H36" s="207">
        <f t="shared" si="3"/>
        <v>0.10111576011157601</v>
      </c>
    </row>
    <row r="37" spans="3:8" x14ac:dyDescent="0.2">
      <c r="C37" s="204" t="s">
        <v>994</v>
      </c>
      <c r="D37" s="204" t="s">
        <v>972</v>
      </c>
      <c r="E37" t="s">
        <v>1013</v>
      </c>
      <c r="F37">
        <f t="shared" si="1"/>
        <v>9406000000000</v>
      </c>
      <c r="G37" s="6">
        <f t="shared" si="2"/>
        <v>3434314000000000</v>
      </c>
      <c r="H37" s="213">
        <f t="shared" si="3"/>
        <v>2.738829355731596E-3</v>
      </c>
    </row>
    <row r="38" spans="3:8" x14ac:dyDescent="0.2">
      <c r="C38" s="204" t="s">
        <v>996</v>
      </c>
      <c r="D38" s="204" t="s">
        <v>975</v>
      </c>
      <c r="E38" t="s">
        <v>1013</v>
      </c>
      <c r="F38">
        <f t="shared" si="1"/>
        <v>7090000000000</v>
      </c>
      <c r="G38" s="6">
        <f t="shared" si="2"/>
        <v>216973000000000</v>
      </c>
      <c r="H38" s="207">
        <f t="shared" si="3"/>
        <v>3.2676876846427894E-2</v>
      </c>
    </row>
    <row r="39" spans="3:8" x14ac:dyDescent="0.2">
      <c r="C39" s="204" t="s">
        <v>998</v>
      </c>
      <c r="D39" s="204" t="s">
        <v>978</v>
      </c>
      <c r="E39" t="s">
        <v>1013</v>
      </c>
      <c r="F39">
        <f t="shared" si="1"/>
        <v>223000000000</v>
      </c>
      <c r="G39" s="6">
        <f t="shared" si="2"/>
        <v>3163000000000</v>
      </c>
      <c r="H39" s="207">
        <f t="shared" si="3"/>
        <v>7.0502687322162499E-2</v>
      </c>
    </row>
    <row r="40" spans="3:8" ht="16" thickBot="1" x14ac:dyDescent="0.25">
      <c r="C40" s="205" t="s">
        <v>1001</v>
      </c>
      <c r="D40" s="205" t="s">
        <v>981</v>
      </c>
      <c r="E40" t="s">
        <v>1013</v>
      </c>
      <c r="F40">
        <f t="shared" si="1"/>
        <v>3695000000000</v>
      </c>
      <c r="G40" s="6">
        <f t="shared" si="2"/>
        <v>122008000000000</v>
      </c>
      <c r="H40" s="207">
        <f t="shared" si="3"/>
        <v>3.0284899350862239E-2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Maine</v>
      </c>
      <c r="H2" s="1" t="s">
        <v>354</v>
      </c>
      <c r="I2" s="1"/>
      <c r="J2" s="1"/>
      <c r="K2" s="1"/>
      <c r="L2" s="1"/>
      <c r="M2" s="1"/>
      <c r="P2" s="1" t="s">
        <v>1087</v>
      </c>
      <c r="Q2">
        <f>SUMIFS(BDEQ!C:C,BDEQ!$AG:$AG,About!$B$2,BDEQ!$AH:$AH,Calculations!$I4)*BDEQ!$C$2</f>
        <v>66283149.760000005</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0.16413557681138921</v>
      </c>
      <c r="K4" s="207">
        <f>$B$12</f>
        <v>0.38632181385376396</v>
      </c>
      <c r="L4" s="209" t="s">
        <v>1022</v>
      </c>
      <c r="M4" s="12" t="s">
        <v>1015</v>
      </c>
      <c r="N4" s="1" t="s">
        <v>635</v>
      </c>
      <c r="O4" s="7">
        <f>P4</f>
        <v>1095202903599.5295</v>
      </c>
      <c r="P4" s="7">
        <f>Q4</f>
        <v>1095202903599.5295</v>
      </c>
      <c r="Q4" s="45">
        <f>SUMIFS('SEDS 2021'!$F$23:$F$40,'SEDS 2021'!E$23:E$40,Calculations!L4,'SEDS 2021'!D$23:D$40,Calculations!N4)*J4*K4</f>
        <v>1095202903599.5295</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1128725832351.8196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1160491768223.1855</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1190235515936.4058</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1218339085945.783</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1245163667167.1926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1271363256991.7026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1296336976410.2952</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1320987986918.1719</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1345747694712.2366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1371129967910.6389</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1397143658388.5725</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1423769847390.0793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1450721704735.0183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1478811678343.0203</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1507151370880.4563</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1536077221826.0652</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1565819770624.9263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1595229729484.6477</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1625108458509.3181</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1638368972371.6343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1652076750657.354</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1666508032989.8997</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1681366882495.2834</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1696507214669.4619</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1711731242461.3833</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1726824089391.6211</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1741384723191.6538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1755631610234.2368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1769157527272.6057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0.38632181385376396</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0.73118990438696063</v>
      </c>
      <c r="K6" s="207">
        <f t="shared" si="0"/>
        <v>0.38632181385376396</v>
      </c>
      <c r="L6" s="209" t="s">
        <v>1022</v>
      </c>
      <c r="M6" s="12" t="s">
        <v>1015</v>
      </c>
      <c r="N6" s="1" t="s">
        <v>972</v>
      </c>
      <c r="O6" s="7">
        <f t="shared" si="1"/>
        <v>863807357790.78381</v>
      </c>
      <c r="P6" s="7">
        <f t="shared" si="1"/>
        <v>863807357790.78381</v>
      </c>
      <c r="Q6" s="45">
        <f>SUMIFS('SEDS 2021'!$F$23:$F$40,'SEDS 2021'!E$23:E$40,Calculations!L6,'SEDS 2021'!D$23:D$40,Calculations!N6)*J6*K6</f>
        <v>863807357790.78381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868236402426.41333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872618584894.60828</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877428976052.3623</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882546687076.2749</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889014247638.80811</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898198664799.22607</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909114843495.0835</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923120847293.88171</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940924061494.84326</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962263112276.27368</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987553882154.9375</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1016093217923.1477</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1047858991088.5579</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1082864541131.4929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1118769319635.7708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1155916290686.6052</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1194952740079.0479</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1234203406457.2834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1274712357242.0903</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1299061279316.4502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1322961482946.8491</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1346828461825.9797</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1370199180744.4851</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1392652692384.1599</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1413689589437.2139</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1432848206491.4458</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1449534163922.6863</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1464085767577.8103</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1476153436084.5647</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0.92849067840366373</v>
      </c>
      <c r="K7" s="207">
        <f t="shared" si="0"/>
        <v>0.38632181385376396</v>
      </c>
      <c r="L7" s="209" t="s">
        <v>1022</v>
      </c>
      <c r="M7" s="12" t="s">
        <v>1015</v>
      </c>
      <c r="N7" s="1" t="s">
        <v>964</v>
      </c>
      <c r="O7" s="7">
        <f t="shared" si="1"/>
        <v>9644623506995.7617</v>
      </c>
      <c r="P7" s="7">
        <f t="shared" si="1"/>
        <v>9644623506995.7617</v>
      </c>
      <c r="Q7" s="45">
        <f>SUMIFS('SEDS 2021'!$F$23:$F$40,'SEDS 2021'!E$23:E$40,Calculations!L7,'SEDS 2021'!D$23:D$40,Calculations!N7)*J7*K7</f>
        <v>9644623506995.7617</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9660612096414.7539</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9667572254102.4336</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9657682958406.248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9631590948774.4141</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9585898851951.6895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9520908096747.6016</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9418619023893.0859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9279780093723.332</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9097857739637.7617</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8878505334860.6973</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8620674812869.8779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8330136210340.8271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8009574162311.1416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7672362427458.459</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7318444045269.2041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6957341403333.9609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6592697687116.8398</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6220127263024.2236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5843896972461.3564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5391628382258.9268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4945168721780.8516</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4506787990949.4102</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4077846552727.9863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3662553751303.0229</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3265894493974.1582</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2892315645917.4224</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2544557072051.5</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2225432282162.4561</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1935779967907.6501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0.38632181385376396</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0.38632181385376396</v>
      </c>
      <c r="L9" s="209" t="s">
        <v>1022</v>
      </c>
      <c r="M9" s="12" t="s">
        <v>1015</v>
      </c>
      <c r="N9" s="1" t="s">
        <v>981</v>
      </c>
      <c r="O9" s="7">
        <f t="shared" si="1"/>
        <v>6221712812114.8682</v>
      </c>
      <c r="P9" s="7">
        <f t="shared" si="1"/>
        <v>6221712812114.8682</v>
      </c>
      <c r="Q9" s="45">
        <f>SUMIFS('SEDS 2021'!$F$23:$F$40,'SEDS 2021'!E$23:E$40,Calculations!L9,'SEDS 2021'!D$23:D$40,Calculations!N9)*J9*K9</f>
        <v>6221712812114.8682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6234623412837.2129</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6245394297908.998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6251691326740.8438</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6258270774219.4492</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6267040977981.4941</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6282217356480.5957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6300804536814.7744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6326643549614.8203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6359120445958.8984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6404174123282.3721</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6457185340136.9229</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6519790808184.3662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6589355327557.3477</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6669022108681.8213</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6754479141491.0205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6847012183925.084</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6947181994632.2646</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7051823408696.8867</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7164187711002.5166</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7202988826057.708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7243686236017.8389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7287655328887.4033</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7332847809454.5439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7378815318277.6289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7425401049117.7217</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7472346912594.3359</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7517727551507.2539</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7563134682779.292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7606250339405.9219</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0.38632181385376396</v>
      </c>
      <c r="L10" s="209" t="s">
        <v>1022</v>
      </c>
      <c r="M10" s="12" t="s">
        <v>1015</v>
      </c>
      <c r="N10" s="1" t="s">
        <v>969</v>
      </c>
      <c r="O10" s="7">
        <f t="shared" si="1"/>
        <v>472085256529.29956</v>
      </c>
      <c r="P10" s="7">
        <f t="shared" si="1"/>
        <v>472085256529.29956</v>
      </c>
      <c r="Q10" s="45">
        <f>SUMIFS('SEDS 2021'!$F$23:$F$40,'SEDS 2021'!E$23:E$40,Calculations!L10,'SEDS 2021'!D$23:D$40,Calculations!N10)*J10*K10</f>
        <v>472085256529.29956</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471856615634.1391</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470996522706.8454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468950260786.27045</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465790977599.23462</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461026211580.93628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454552484938.30328</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445583916020.90515</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434348892930.33405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420609699207.66589</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404666930480.16626</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386860338964.43451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367393253511.2149</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346386105076.13696</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324313459233.0047</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301455396708.13495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278177139865.56543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254704854480.17651</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231129184291.01639</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207986574001.34009</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183479508801.06778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160249094421.64987</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138571881089.41211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118619567335.98955</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100570888418.07083</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84535162426.053558</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70575599185.223526</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58682731155.867699</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48801095666.852768</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40781403569.29213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0.38632181385376396</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0.38632181385376396</v>
      </c>
      <c r="C12" s="207">
        <f>'Rural Urban'!Q11</f>
        <v>0.61367818614623604</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0.90175387612458313</v>
      </c>
      <c r="K12" s="207">
        <f t="shared" si="0"/>
        <v>0.38632181385376396</v>
      </c>
      <c r="L12" s="209" t="s">
        <v>1022</v>
      </c>
      <c r="M12" s="12" t="s">
        <v>1015</v>
      </c>
      <c r="N12" s="1" t="s">
        <v>975</v>
      </c>
      <c r="O12" s="7">
        <f t="shared" si="1"/>
        <v>2335453662368.8423</v>
      </c>
      <c r="P12" s="7">
        <f t="shared" si="1"/>
        <v>2335453662368.8423</v>
      </c>
      <c r="Q12" s="45">
        <f>SUMIFS('SEDS 2021'!$F$23:$F$40,'SEDS 2021'!E$23:E$40,Calculations!L12,'SEDS 2021'!D$23:D$40,Calculations!N12)*J12*K12</f>
        <v>2335453662368.8423</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2372586658367.1436</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2407007881222.2617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2436778595418.7588</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2462801720791.9302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2485348905707.1318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2506378776767.1938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2523859704665.0146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2540754182094.6216</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2557956260507.728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2579277147597.457</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2604804105850.0933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2636799103772.231</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2675576981976.6201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2723618289683.1802</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2777712432138.8047</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2838041169575.7432</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2903994008467.1675</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2972621151416.5747</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3045500825370.9248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3082230800915.5693</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3119682525048.7642</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3158730259249.3599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3198673668295.4644</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3238987191716.9922</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3278741427966.9399</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3316890940461.2168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3351954589201.5552</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3384347397368.6348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3412978394312.1548</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0.38632181385376396</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1.6028849704906433E-2</v>
      </c>
      <c r="K17" s="207">
        <f>$B$12</f>
        <v>0.38632181385376396</v>
      </c>
      <c r="L17" s="209" t="s">
        <v>1022</v>
      </c>
      <c r="M17" s="12" t="s">
        <v>1018</v>
      </c>
      <c r="N17" s="1" t="s">
        <v>635</v>
      </c>
      <c r="O17" s="7">
        <f>P17</f>
        <v>106953307011.23094</v>
      </c>
      <c r="P17" s="7">
        <f>Q17</f>
        <v>106953307011.23094</v>
      </c>
      <c r="Q17" s="45">
        <f>SUMIFS('SEDS 2021'!$F$23:$F$40,'SEDS 2021'!E$23:E$40,Calculations!L17,'SEDS 2021'!D$23:D$40,Calculations!N17)*J17*K17</f>
        <v>106953307011.23094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106274876945.60269</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105679675953.38242</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105181148346.71928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104789465867.91751</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104334638561.48749</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104176094659.4429</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104142205099.88911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104237949442.7084</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104462119612.7308</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104658419863.81133</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105136811414.05991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105693961223.8477</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106300388665.47093</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106936856925.54929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107428976016.14716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108101942018.90102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108787870884.73409</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109483636937.93898</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110185428899.95142</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110864934951.28371</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111542801601.96208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112058731209.6745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112735688256.25114</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113412326279.19688</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114088738305.48184</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114764846551.097</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115440657577.16722</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116116125405.66684</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116791741057.70149</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0.38632181385376396</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0.38632181385376396</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0.38632181385376396</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0.38632181385376396</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0.38632181385376396</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0.38632181385376396</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0.38632181385376396</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0.38632181385376396</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0.38632181385376396</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8.960190007552335E-2</v>
      </c>
      <c r="K30" s="207">
        <f>$B$12</f>
        <v>0.38632181385376396</v>
      </c>
      <c r="L30" s="209" t="s">
        <v>1022</v>
      </c>
      <c r="M30" s="12" t="s">
        <v>1019</v>
      </c>
      <c r="N30" s="1" t="s">
        <v>635</v>
      </c>
      <c r="O30" s="7">
        <f>P30</f>
        <v>597873191401.48035</v>
      </c>
      <c r="P30" s="7">
        <f>Q30</f>
        <v>597873191401.48035</v>
      </c>
      <c r="Q30" s="45">
        <f>SUMIFS('SEDS 2021'!$F$23:$F$40,'SEDS 2021'!E$23:E$40,Calculations!L30,'SEDS 2021'!D$23:D$40,Calculations!N30)*J30*K30</f>
        <v>597873191401.48035</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592166117213.8667</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586970478374.32642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581445096115.04016</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578201474140.59106</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576819378412.34937</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575704159147.32446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574675266974.78088</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573749437704.9325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573205483411.33118</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573501809465.50818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574187012083.97705</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575369058366.62341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576604279210.9021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577741776815.78674</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577886040702.08118</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577629228055.68933</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577114473080.51575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576407919519.34753</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575545260221.71826</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569923695458.49121</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564434645633.59485</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559129381447.88708</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554043242536.44153</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549167987625.0708</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544478947276.86279</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539939567943.82886</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535514007671.52142</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531179794550.29364</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526925129888.7442</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0.38632181385376396</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0.38632181385376396</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0.38632181385376396</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0.38632181385376396</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0.38632181385376396</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0.38632181385376396</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0.38632181385376396</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0.38632181385376396</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0.38632181385376396</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0.33349566424002675</v>
      </c>
      <c r="K43" s="207">
        <f>$B$12</f>
        <v>0.38632181385376396</v>
      </c>
      <c r="L43" s="209" t="s">
        <v>1022</v>
      </c>
      <c r="M43" s="12" t="s">
        <v>1014</v>
      </c>
      <c r="N43" s="1" t="s">
        <v>635</v>
      </c>
      <c r="O43" s="7">
        <f>P43</f>
        <v>2225266617445.4087</v>
      </c>
      <c r="P43" s="7">
        <f>Q43</f>
        <v>2225266617445.4087</v>
      </c>
      <c r="Q43" s="45">
        <f>SUMIFS('SEDS 2021'!$F$23:$F$40,'SEDS 2021'!E$23:E$40,Calculations!L43,'SEDS 2021'!D$23:D$40,Calculations!N43)*J43*K43</f>
        <v>2225266617445.4087</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2224480036985.9502</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2221949094153.1445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2218321150851.6592</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2214668861857.3477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2212161683132.8408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2211424414260.5146</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2212690632322.6694</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2216079071499.647</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2222315586327.2993</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2231788771890.8926</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2243871113127.0366</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2258033840333.9316</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2274322284733.7686</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2292311426044.9204</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2311428118325.7388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2331139230089.8354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2351244532564.5879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2371524463440.8154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2391818599996.0713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2391465776883.7358</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2391019585085.5264</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2390501181508.4941</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2389946601073.5352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2389394846113.9902</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2388873658393.6323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2388381570238.7559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2387927301844.0166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2387494440057.9561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2387066763279.104</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0.38632181385376396</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0.26881001190460341</v>
      </c>
      <c r="K45" s="207">
        <f t="shared" si="8"/>
        <v>0.38632181385376396</v>
      </c>
      <c r="L45" s="209" t="s">
        <v>1022</v>
      </c>
      <c r="M45" s="12" t="s">
        <v>1014</v>
      </c>
      <c r="N45" s="1" t="s">
        <v>972</v>
      </c>
      <c r="O45" s="7">
        <f t="shared" ref="O45:O52" si="10">P45</f>
        <v>317564650083.21503</v>
      </c>
      <c r="P45" s="7">
        <f t="shared" si="9"/>
        <v>317564650083.21503</v>
      </c>
      <c r="Q45" s="45">
        <f>SUMIFS('SEDS 2021'!$F$23:$F$40,'SEDS 2021'!E$23:E$40,Calculations!L45,'SEDS 2021'!D$23:D$40,Calculations!N45)*J45*K45</f>
        <v>317564650083.21503</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320146574908.73578</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322629437650.12286</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325093153455.75372</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327667329741.14038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330422323179.3042</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333361139622.28357</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336418271319.84583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339543794457.28687</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342781779441.8219</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346106784611.11658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349423033557.28906</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352704528439.22675</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356009912066.85376</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359340310648.92358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362669011336.5459</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365990992628.35522</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369324765706.9693</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372658191113.06061</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375984532652.92163</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375764570323.50702</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375539185069.27362</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375315223887.74603</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375097814975.86792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374889427451.52582</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374689481314.85376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374501636634.78284</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374324961977.97693</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374161882591.12878</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374013281414.02893</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7.1509321596336356E-2</v>
      </c>
      <c r="K46" s="207">
        <f t="shared" si="8"/>
        <v>0.38632181385376396</v>
      </c>
      <c r="L46" s="209" t="s">
        <v>1022</v>
      </c>
      <c r="M46" s="12" t="s">
        <v>1014</v>
      </c>
      <c r="N46" s="1" t="s">
        <v>964</v>
      </c>
      <c r="O46" s="7">
        <f t="shared" si="10"/>
        <v>742797423904.24402</v>
      </c>
      <c r="P46" s="7">
        <f t="shared" si="9"/>
        <v>742797423904.24402</v>
      </c>
      <c r="Q46" s="45">
        <f>SUMIFS('SEDS 2021'!$F$23:$F$40,'SEDS 2021'!E$23:E$40,Calculations!L46,'SEDS 2021'!D$23:D$40,Calculations!N46)*J46*K46</f>
        <v>742797423904.24402</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719258112790.08899</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702029316771.18799</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690281612009.21582</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683198838164.43433</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680031335888.44226</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679851792925.08826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681726485764.84875</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684883799881</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688994106598.18396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693723504709.23511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698681094654.54785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703701927386.06677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708920048819.52515</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714313043983.67285</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719800333054.02588</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725294750253.39368</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730831510726.64441</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736394224466.1333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741973602720.3429</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741390418389.39465</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740821273144.43066</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740278394367.60522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739768342228.60168</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739291358138.28345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738839103692.35291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738416298131.17773</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738018356686.13245</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737650537669.22778</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737317275043.76868</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0.38632181385376396</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0.38632181385376396</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0.38632181385376396</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0.38632181385376396</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9.8246123875416938E-2</v>
      </c>
      <c r="K51" s="207">
        <f t="shared" si="8"/>
        <v>0.38632181385376396</v>
      </c>
      <c r="L51" s="209" t="s">
        <v>1022</v>
      </c>
      <c r="M51" s="12" t="s">
        <v>1014</v>
      </c>
      <c r="N51" s="1" t="s">
        <v>975</v>
      </c>
      <c r="O51" s="7">
        <f t="shared" si="10"/>
        <v>254447777706.79141</v>
      </c>
      <c r="P51" s="7">
        <f t="shared" si="9"/>
        <v>254447777706.79141</v>
      </c>
      <c r="Q51" s="45">
        <f>SUMIFS('SEDS 2021'!$F$23:$F$40,'SEDS 2021'!E$23:E$40,Calculations!L51,'SEDS 2021'!D$23:D$40,Calculations!N51)*J51*K51</f>
        <v>254447777706.79141</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252286451514.47241</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250525865374.44061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249284898864.0209</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248653507271.18701</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248688109377.44281</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249316981174.67233</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250411352114.96213</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251839069285.72388</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253579465650.29803</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255554962390.40082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257626185140.96109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259711079237.9826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261838475291.11087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263999030001.53964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266173149092.74628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268336817666.29419</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270506618735.13324</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272676106333.20621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274838952512.31451</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274811573020.89218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274768663520.48773</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274713837428.22128</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274650180696.55267</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274579627795.54791</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274503389429.73044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274423930519.35336</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274342160033.86676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274261011803.3551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274182578187.05515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0.38632181385376396</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0.39673800916815422</v>
      </c>
      <c r="K56" s="207">
        <f>$B$12</f>
        <v>0.38632181385376396</v>
      </c>
      <c r="L56" s="209" t="s">
        <v>1022</v>
      </c>
      <c r="M56" s="12" t="s">
        <v>1016</v>
      </c>
      <c r="N56" s="1" t="s">
        <v>635</v>
      </c>
      <c r="O56" s="7">
        <f>P56</f>
        <v>2647254349424.5615</v>
      </c>
      <c r="P56" s="7">
        <f>Q56</f>
        <v>2647254349424.5615</v>
      </c>
      <c r="Q56" s="45">
        <f>SUMIFS('SEDS 2021'!$F$23:$F$40,'SEDS 2021'!E$23:E$40,Calculations!L56,'SEDS 2021'!D$23:D$40,Calculations!N56)*J56*K56</f>
        <v>2647254349424.5615</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2624966670411.3579</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2595715473016.4087</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2567739221959.873</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2543127852503.1582</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2521793218300.7383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2504586184782.3394</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2486077040058.5737</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2466577557839.3779</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2448983521524.5249</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2436873441003.9995</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2424300227396.3906</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2413150787549.9214</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2403649564204.1567</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2393171521424.7222</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2379929185217.6118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2364302005430.4883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2346753286808.3682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2327667371449.8325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2307435210283.6621</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2275059280728.7896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2241154737333.855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2204917748941.1294</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2167900403612.1943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2129984257377.4141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2102553535212.9348</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2063832313300.4587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2024661476362.6472</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1978372671823.2603</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1936846216067.5198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0.38632181385376396</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0.38632181385376396</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0.38632181385376396</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0.38632181385376396</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0.38632181385376396</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0.38632181385376396</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0.38632181385376396</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0.38632181385376396</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0.38632181385376396</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0.16413557681138921</v>
      </c>
      <c r="K69" s="210">
        <f>$C$12</f>
        <v>0.61367818614623604</v>
      </c>
      <c r="L69" s="209" t="s">
        <v>1022</v>
      </c>
      <c r="M69" s="12" t="s">
        <v>1015</v>
      </c>
      <c r="N69" s="1" t="s">
        <v>635</v>
      </c>
      <c r="O69" s="7">
        <f>P69</f>
        <v>1739746779086.7849</v>
      </c>
      <c r="P69" s="7">
        <f>Q69</f>
        <v>1739746779086.7849</v>
      </c>
      <c r="Q69" s="45">
        <f>SUMIFS('SEDS 2021'!$F$23:$F$40,'SEDS 2021'!E$23:E$40,Calculations!L69,'SEDS 2021'!D$23:D$40,Calculations!N69)*J69*K69</f>
        <v>1739746779086.7849</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1792998470741.9761</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1843459151986.7498</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1890707556014.8735</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1935350512351.0559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1977961775183.6494</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2019580229499.9951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2059251369685.5405</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2098409881767.0562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2137741061171.6033</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2178061195365.6306</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2219384345690.0151</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2261680459407.8311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2304493902334.3936</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2349115260576.3579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2394133301206.3364</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2440082463548.3755</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2487328963082.4663</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2534047138345.8003</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2581509962278.2729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2602574493978.4517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2624349512144.1602</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2647273827696.668</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2670877340327.0356</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2694927992537.4707</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2719111596533.2905</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2743086817698.0918</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2766216610060.5962</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2788848010838.374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2810334139595.2988</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0.61367818614623604</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0.73118990438696063</v>
      </c>
      <c r="K71" s="210">
        <f t="shared" si="14"/>
        <v>0.61367818614623604</v>
      </c>
      <c r="L71" s="209" t="s">
        <v>1022</v>
      </c>
      <c r="M71" s="12" t="s">
        <v>1015</v>
      </c>
      <c r="N71" s="1" t="s">
        <v>972</v>
      </c>
      <c r="O71" s="7">
        <f t="shared" si="15"/>
        <v>1372171369824.5417</v>
      </c>
      <c r="P71" s="7">
        <f t="shared" si="16"/>
        <v>1372171369824.5417</v>
      </c>
      <c r="Q71" s="45">
        <f>SUMIFS('SEDS 2021'!$F$23:$F$40,'SEDS 2021'!E$23:E$40,Calculations!L71,'SEDS 2021'!D$23:D$40,Calculations!N71)*J71*K71</f>
        <v>1372171369824.5417</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1379206975842.3337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1386168140581.1743</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1393809521457.1243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1401939084701.4202</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1412212904849.4812</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1426802493792.4167</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1444143012762.5876</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1466391766775.8865</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1494672448338.8352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1528569861086.5078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1568744640839.5747</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1614079817834.4812</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1664540240618.3235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1720147099162.251</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1777182396047.7336</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1836190935037.282</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1898200939643.9895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1960551231251.2468</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2024900327131.4956</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2063578967056.4609</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2101544810781.7156</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2139457876474.8674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2176582625532.5813</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2212250376618.6357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2245667813487.8623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2276101573480.9287</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2302607475356.8013</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2325722923194.2246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2344892601567.7124</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0.92849067840366373</v>
      </c>
      <c r="K72" s="210">
        <f t="shared" si="14"/>
        <v>0.61367818614623604</v>
      </c>
      <c r="L72" s="209" t="s">
        <v>1022</v>
      </c>
      <c r="M72" s="12" t="s">
        <v>1015</v>
      </c>
      <c r="N72" s="1" t="s">
        <v>964</v>
      </c>
      <c r="O72" s="7">
        <f t="shared" si="15"/>
        <v>15320633853921.949</v>
      </c>
      <c r="P72" s="7">
        <f t="shared" si="16"/>
        <v>15320633853921.949</v>
      </c>
      <c r="Q72" s="45">
        <f>SUMIFS('SEDS 2021'!$F$23:$F$40,'SEDS 2021'!E$23:E$40,Calculations!L72,'SEDS 2021'!D$23:D$40,Calculations!N72)*J72*K72</f>
        <v>15320633853921.949</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15346031975906.844</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15357088294219.441</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15341378994802.564</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15299931433288.902</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15227348829630.9</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15124110008162.188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14961622231285.832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14741074439839.318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14452087962060.598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14103643268897.713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13694075490443.564</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13232550419345.762</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12723332639951.492</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12187666575104.443</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11625461742146.377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11051844601284.336</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10472602409067.74</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9880768518591.5527</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9283120873529.2695</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8564685211515.6211</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7855477124360.1777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7159102542105.9766</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6477722422394.8916</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5818023373677.6162</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5187923998425.0605</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4594488210859.5166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4042068328849.8901</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3535133656277.8174</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3075016467833.8984</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0.61367818614623604</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0.61367818614623604</v>
      </c>
      <c r="L74" s="209" t="s">
        <v>1022</v>
      </c>
      <c r="M74" s="12" t="s">
        <v>1015</v>
      </c>
      <c r="N74" s="1" t="s">
        <v>981</v>
      </c>
      <c r="O74" s="7">
        <f t="shared" si="15"/>
        <v>9883287187885.1309</v>
      </c>
      <c r="P74" s="7">
        <f t="shared" si="16"/>
        <v>9883287187885.1309</v>
      </c>
      <c r="Q74" s="45">
        <f>SUMIFS('SEDS 2021'!$F$23:$F$40,'SEDS 2021'!E$23:E$40,Calculations!L74,'SEDS 2021'!D$23:D$40,Calculations!N74)*J74*K74</f>
        <v>9883287187885.1309</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9903795877141.6641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9920905594939.1289</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9930908522791.1406</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9941360077038.7188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9955291681581.4062</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9979399593937.4062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10008925617848.057</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10049971289975.037</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10101561342944.807</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10173129807337.949</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10257338946553.215</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10356788702421.09</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10467293019128.16</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10593844935130.197</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10729594755635.131</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10876584927049.639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11035706223173.662</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11201930730504.389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11380423165447.781</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11442059337814</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11506707804013.832</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11576553389199.719</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11648342344695.744</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11721362444582.959</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11795364599721.594</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11869938831132.463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11942026679075.678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12014156610541.77</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12082646499034.449</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0.61367818614623604</v>
      </c>
      <c r="L75" s="209" t="s">
        <v>1022</v>
      </c>
      <c r="M75" s="12" t="s">
        <v>1015</v>
      </c>
      <c r="N75" s="1" t="s">
        <v>969</v>
      </c>
      <c r="O75" s="7">
        <f t="shared" si="15"/>
        <v>749914743470.70044</v>
      </c>
      <c r="P75" s="7">
        <f t="shared" si="16"/>
        <v>749914743470.70044</v>
      </c>
      <c r="Q75" s="45">
        <f>SUMIFS('SEDS 2021'!$F$23:$F$40,'SEDS 2021'!E$23:E$40,Calculations!L75,'SEDS 2021'!D$23:D$40,Calculations!N75)*J75*K75</f>
        <v>749914743470.70044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749551543866.66772</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748185272927.2312</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744934754166.0155</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739916183880.26831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732347279245.16174</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722063664183.33813</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707816953518.32825</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689969945287.66541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668145023213.68091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642819688107.06848</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614533641627.2865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583609874803.68237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550239694074.97192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515176954207.04126</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478866567772.61328</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441888696154.93195</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404602607191.12097</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367152289864.89752</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330389894897.90308</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291460042167.49628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254558169043.69949</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220123579845.30579</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188429020349.7453</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159758414281.20773</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134285415119.82906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112110432652.31293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93218427545.155441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77521296486.041992</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64781891349.201134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0.61367818614623604</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0.90175387612458313</v>
      </c>
      <c r="K77" s="210">
        <f t="shared" si="14"/>
        <v>0.61367818614623604</v>
      </c>
      <c r="L77" s="209" t="s">
        <v>1022</v>
      </c>
      <c r="M77" s="12" t="s">
        <v>1015</v>
      </c>
      <c r="N77" s="1" t="s">
        <v>975</v>
      </c>
      <c r="O77" s="7">
        <f t="shared" si="15"/>
        <v>3709904323170.3628</v>
      </c>
      <c r="P77" s="7">
        <f t="shared" si="16"/>
        <v>3709904323170.3628</v>
      </c>
      <c r="Q77" s="45">
        <f>SUMIFS('SEDS 2021'!$F$23:$F$40,'SEDS 2021'!E$23:E$40,Calculations!L77,'SEDS 2021'!D$23:D$40,Calculations!N77)*J77*K77</f>
        <v>3709904323170.3628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3768890662572.4629</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3823569308326.2344</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3870860549030.8037</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3912198686832.4375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3948015239367.8389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3981421515338.3516</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4009190240115.9497</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4036027379239.5874</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4063353147290.8228</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4097221706732.8389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4137771675376.9561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4188596225237.9751</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4250195485506.7134</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4326509847047.3091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4412439230356.4004</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4508272364378.7188</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4613039470689.2236</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4722054750425.751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4837825241543.2021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4896171376711.1367</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4955664020693.2041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5017691951392.4854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5081142675459.5176</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5145181331945.666</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5208331552095.3662</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5268932643699.0449</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5324631792923.8535</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5376088270521.7793</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5421569052713.666</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0.61367818614623604</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1.6028849704906433E-2</v>
      </c>
      <c r="K82" s="210">
        <f>$C$12</f>
        <v>0.61367818614623604</v>
      </c>
      <c r="L82" s="209" t="s">
        <v>1022</v>
      </c>
      <c r="M82" s="12" t="s">
        <v>1018</v>
      </c>
      <c r="N82" s="1" t="s">
        <v>635</v>
      </c>
      <c r="O82" s="7">
        <f>P82</f>
        <v>169896985091.91296</v>
      </c>
      <c r="P82" s="7">
        <f>Q82</f>
        <v>169896985091.91296</v>
      </c>
      <c r="Q82" s="45">
        <f>SUMIFS('SEDS 2021'!$F$23:$F$40,'SEDS 2021'!E$23:E$40,Calculations!L82,'SEDS 2021'!D$23:D$40,Calculations!N82)*J82*K82</f>
        <v>169896985091.91296</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168819288422.52579</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167873802425.61948</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167081883599.32028</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166459689913.85751</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165737189691.47708</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165485340246.94092</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165431506156.57776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165583597528.4032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165939695316.29437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166251521306.18982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167011453694.92978</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167896494799.05887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168859814184.76022</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169870853875.96539</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170652592675.21515</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171721609596.07791</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172811218225.76071</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173916453379.97989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175031260783.69232</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176110666673.03937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177187468349.05032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178007030523.6055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179082387279.40942</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180157237261.23337</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181231728243.86057</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182305736666.18765</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183379272950.66315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184452264060.48099</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185525489990.27429</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0.61367818614623604</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0.61367818614623604</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0.61367818614623604</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0.61367818614623604</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0.61367818614623604</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0.61367818614623604</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0.61367818614623604</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0.61367818614623604</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0.61367818614623604</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8.960190007552335E-2</v>
      </c>
      <c r="K95" s="210">
        <f>$C$12</f>
        <v>0.61367818614623604</v>
      </c>
      <c r="L95" s="209" t="s">
        <v>1022</v>
      </c>
      <c r="M95" s="12" t="s">
        <v>1019</v>
      </c>
      <c r="N95" s="1" t="s">
        <v>635</v>
      </c>
      <c r="O95" s="7">
        <f>P95</f>
        <v>949730826702.95886</v>
      </c>
      <c r="P95" s="7">
        <f>Q95</f>
        <v>949730826702.95886</v>
      </c>
      <c r="Q95" s="45">
        <f>SUMIFS('SEDS 2021'!$F$23:$F$40,'SEDS 2021'!E$23:E$40,Calculations!L95,'SEDS 2021'!D$23:D$40,Calculations!N95)*J95*K95</f>
        <v>949730826702.95886</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940665050942.7981</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932411698156.13159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923634542838.86304</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918481999082.74597</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916286518607.2146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914514975527.91309</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912880564372.38452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911409870234.42236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910545790412.17834</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911016508939.8772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912104963914.37109</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913982662746.43848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915944830193.43103</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917751762760.73242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917980928179.02563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917572977311.72925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916755281059.15918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915632909781.42188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914262562122.94958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905332619408.12622</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896613178725.7428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888185684378.38977</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880106273923.85828</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872361855970.42883</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864913242735.39148</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857702368341.48401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850672297288.80847</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843787332600.75928</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837028731873.26184</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0.61367818614623604</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0.61367818614623604</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0.61367818614623604</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0.61367818614623604</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0.61367818614623604</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0.61367818614623604</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0.61367818614623604</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0.61367818614623604</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0.61367818614623604</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0.33349566424002675</v>
      </c>
      <c r="K108" s="210">
        <f>$C$12</f>
        <v>0.61367818614623604</v>
      </c>
      <c r="L108" s="209" t="s">
        <v>1022</v>
      </c>
      <c r="M108" s="12" t="s">
        <v>1014</v>
      </c>
      <c r="N108" s="1" t="s">
        <v>635</v>
      </c>
      <c r="O108" s="7">
        <f>P108</f>
        <v>3534870495308.3335</v>
      </c>
      <c r="P108" s="7">
        <f>Q108</f>
        <v>3534870495308.3335</v>
      </c>
      <c r="Q108" s="45">
        <f>SUMIFS('SEDS 2021'!$F$23:$F$40,'SEDS 2021'!E$23:E$40,Calculations!L108,'SEDS 2021'!D$23:D$40,Calculations!N108)*J108*K108</f>
        <v>3534870495308.3335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3533621000062.8975</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3529600558163.9995</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3523837514026.0376</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3518035796377.8608</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3514053104133.1455</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3512881941107.7969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3514893348115.5898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3520275936241.4097</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3530182736660.2866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3545231038685.2227</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3564424024916.6538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3586921736491.6499</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3612796182758.9258</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3641372212416.7666</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3671739374257.7729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3703050780656.6245</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3734988365106.0957</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3767203349476.6274</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3799440899788.3677</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3798880434808.54</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3798171652224.7485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3797348160111.6021</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3796467200499.1924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3795590729198.25</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3794762814430.2998</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3793981124772.9229</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3793259512390.4214</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3792571904737.4346</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3791892533548.7236</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0.61367818614623604</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0.26881001190460341</v>
      </c>
      <c r="K110" s="210">
        <f t="shared" si="23"/>
        <v>0.61367818614623604</v>
      </c>
      <c r="L110" s="209" t="s">
        <v>1022</v>
      </c>
      <c r="M110" s="12" t="s">
        <v>1014</v>
      </c>
      <c r="N110" s="1" t="s">
        <v>972</v>
      </c>
      <c r="O110" s="7">
        <f t="shared" si="24"/>
        <v>504456366321.06219</v>
      </c>
      <c r="P110" s="7">
        <f t="shared" si="25"/>
        <v>504456366321.06219</v>
      </c>
      <c r="Q110" s="45">
        <f>SUMIFS('SEDS 2021'!$F$23:$F$40,'SEDS 2021'!E$23:E$40,Calculations!L110,'SEDS 2021'!D$23:D$40,Calculations!N110)*J110*K110</f>
        <v>504456366321.06219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508557793905.1936</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512501859834.0238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516415510558.78369</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520504629466.87286</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524880979223.34076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529549334670.71655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534405635732.91937</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539370577656.87958</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544514166967.19061</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549795989189.09595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555063902014.92163</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560276607471.30566</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565527260570.29797</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570817650311.95068</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576105342921.96997</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581382361667.64441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586678111849.33484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591973309747.83679</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597257254815.08972</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596907841247.19116</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596549813279.20691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596194047472.77734</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595848690048.19275</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595517663237.46704</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595200045701.828</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594901651517.47375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594621001088.12036</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594361946955.71069</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594125891683.78052</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7.1509321596336356E-2</v>
      </c>
      <c r="K111" s="210">
        <f t="shared" si="23"/>
        <v>0.61367818614623604</v>
      </c>
      <c r="L111" s="209" t="s">
        <v>1022</v>
      </c>
      <c r="M111" s="12" t="s">
        <v>1014</v>
      </c>
      <c r="N111" s="1" t="s">
        <v>964</v>
      </c>
      <c r="O111" s="7">
        <f t="shared" si="24"/>
        <v>1179945215178.0479</v>
      </c>
      <c r="P111" s="7">
        <f t="shared" si="25"/>
        <v>1179945215178.0479</v>
      </c>
      <c r="Q111" s="45">
        <f>SUMIFS('SEDS 2021'!$F$23:$F$40,'SEDS 2021'!E$23:E$40,Calculations!L111,'SEDS 2021'!D$23:D$40,Calculations!N111)*J111*K111</f>
        <v>1179945215178.0479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1142552654805.7393</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1115184445423.7939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1096523034415.7229</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1085271938438.0187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1080240312002.1357</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1079955105223.3954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1082933083841.8148</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1087948526227.9573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1094477812124.4585</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1101990534290.9885</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1109865742721.3569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1117841413297.3616</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1126130480032.7639</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1134697336398.4839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1143413980094.998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1152141946934.8799</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1160937176721.3005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1169773633673.2046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1178636562464.9067</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1177710165120.5913</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1176806069081.8533</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1175943697734.6694</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1175133472010.2112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1174375775393.3748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1173657362199.7561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1172985729015.7891</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1172353592865.4856</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1171769306658.9355</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1171239913815.5393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0.61367818614623604</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0.61367818614623604</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0.61367818614623604</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0.61367818614623604</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9.8246123875416938E-2</v>
      </c>
      <c r="K116" s="210">
        <f t="shared" si="23"/>
        <v>0.61367818614623604</v>
      </c>
      <c r="L116" s="209" t="s">
        <v>1022</v>
      </c>
      <c r="M116" s="12" t="s">
        <v>1014</v>
      </c>
      <c r="N116" s="1" t="s">
        <v>975</v>
      </c>
      <c r="O116" s="7">
        <f t="shared" si="24"/>
        <v>404194236754.00372</v>
      </c>
      <c r="P116" s="7">
        <f t="shared" si="25"/>
        <v>404194236754.00372</v>
      </c>
      <c r="Q116" s="45">
        <f>SUMIFS('SEDS 2021'!$F$23:$F$40,'SEDS 2021'!E$23:E$40,Calculations!L116,'SEDS 2021'!D$23:D$40,Calculations!N116)*J116*K116</f>
        <v>404194236754.00372</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400760936614.56415</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397964218256.38751</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395992923729.71899</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394989948403.07861</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395044914384.91663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396043886977.20319</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397782312169.68378</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400050263013.41882</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402814909600.50403</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405953016776.25616</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409243186202.59302</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412555072774.578</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415934474362.27246</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419366548990.77771</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422820170848.28595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426257191896.59546</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429703954508.67865</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433150219167.59369</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436585933829.59546</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436542441083.31213</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436474278677.17212</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436387186580.24927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436286066875.83319</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436173992499.59216</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436052886674.41779</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435926664964.3183</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435796771281.34674</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435667866060.04279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435543273045.46851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0.61367818614623604</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0.39673800916815422</v>
      </c>
      <c r="K121" s="210">
        <f>$C$12</f>
        <v>0.61367818614623604</v>
      </c>
      <c r="L121" s="209" t="s">
        <v>1022</v>
      </c>
      <c r="M121" s="12" t="s">
        <v>1016</v>
      </c>
      <c r="N121" s="1" t="s">
        <v>635</v>
      </c>
      <c r="O121" s="7">
        <f>P121</f>
        <v>4205204544927.7979</v>
      </c>
      <c r="P121" s="7">
        <f>Q121</f>
        <v>4205204544927.7979</v>
      </c>
      <c r="Q121" s="45">
        <f>SUMIFS('SEDS 2021'!$F$23:$F$40,'SEDS 2021'!E$23:E$40,Calculations!L121,'SEDS 2021'!D$23:D$40,Calculations!N121)*J121*K121</f>
        <v>4205204544927.7979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4169800221537.9468</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4123334241320.9126</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4078893533113.7251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4039797991456.0938</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4005907594512.6001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3978573955199.8442</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3949171892065.252</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3918196662477.0088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3890248263226.6958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3871011212712.292</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3851038468114.2681</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3833327410192.7041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3818234569716.4316</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3801590036437.0347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3780554380223.7554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3755730363037.9863</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3727853951644.6348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3697535679421.4663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3665396577975.4019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3613966912314.4473</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3560109019887.498</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3502546002447.6704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3443743375925.5015</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3383512990240.3091</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3339938863129.4048</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3278429602258.0811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3216206120953.6431</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3142675637843.6177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3076710219554.0068</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0.61367818614623604</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0.61367818614623604</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0.61367818614623604</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0.61367818614623604</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0.61367818614623604</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0.61367818614623604</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0.61367818614623604</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0.61367818614623604</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0.61367818614623604</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2.8641023710795219E-2</v>
      </c>
      <c r="K134" s="12">
        <v>1</v>
      </c>
      <c r="L134" s="12" t="s">
        <v>1013</v>
      </c>
      <c r="M134" s="12" t="s">
        <v>1015</v>
      </c>
      <c r="N134" s="1" t="s">
        <v>635</v>
      </c>
      <c r="O134" s="7">
        <f>P134</f>
        <v>385909153479.25476</v>
      </c>
      <c r="P134" s="7">
        <f>Q134</f>
        <v>385909153479.25476</v>
      </c>
      <c r="Q134" s="45">
        <f>SUMIFS('SEDS 2021'!$F$23:$F$40,'SEDS 2021'!E$23:E$40,Calculations!L134,'SEDS 2021'!D$23:D$40,Calculations!N134)*J134*K134</f>
        <v>385909153479.25476</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383175077251.76086</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380359351933.73425</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377508491423.27185</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374748620864.82745</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372133742074.91663</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369715983837.35394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367446859459.36664</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365449614540.8653</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363605609046.26343</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361955333196.62115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360316721519.7655</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358842628637.68958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357304995770.44763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355730380831.89893</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354139374439.8894</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352562906384.34595</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351050517146.99219</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349618803877.08179</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348315833158.34625</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347088408278.72809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346008341811.81232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345160990373.08252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344407666971.40936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343808861650.40436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343348355921.63293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342906298543.41479</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342560558860.21661</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342264303568.16797</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342035728990.33099</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0.52092456200654591</v>
      </c>
      <c r="K136" s="12">
        <v>1</v>
      </c>
      <c r="L136" s="12" t="s">
        <v>1013</v>
      </c>
      <c r="M136" s="12" t="s">
        <v>1015</v>
      </c>
      <c r="N136" s="1" t="s">
        <v>972</v>
      </c>
      <c r="O136" s="7">
        <f t="shared" si="29"/>
        <v>4899816430233.5713</v>
      </c>
      <c r="P136" s="7">
        <f t="shared" si="30"/>
        <v>4899816430233.5713</v>
      </c>
      <c r="Q136" s="45">
        <f>SUMIFS('SEDS 2021'!$F$23:$F$40,'SEDS 2021'!E$23:E$40,Calculations!L136,'SEDS 2021'!D$23:D$40,Calculations!N136)*J136*K136</f>
        <v>4899816430233.5713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4858745601172.8008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4816489221371.9648</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4773372599011.1895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4730828546115.4961</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4689688763929.541</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4651060603940.1943</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4615069624576.1572</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4584170868571.582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4557889962524.9834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4537258424811.502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4520761396703.5654</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4511217313859.4268</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4505807773601.5996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4504856709231.1982</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4508122810855.3574</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4514782855665.3223</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4524595721269.5312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4536939851456.6797</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4551608102992.7852</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4566273811242.7656</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4581337354047.4072</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4597440146364.3018</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4612211784064.2305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4626296235009.5986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4639423220072.3955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4649993557787.791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4659284232408.958</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4666934288850.4521</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4673458895840.9678</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0.9044983415934239</v>
      </c>
      <c r="K137" s="12">
        <v>1</v>
      </c>
      <c r="L137" s="12" t="s">
        <v>1013</v>
      </c>
      <c r="M137" s="12" t="s">
        <v>1015</v>
      </c>
      <c r="N137" s="1" t="s">
        <v>964</v>
      </c>
      <c r="O137" s="7">
        <f t="shared" si="29"/>
        <v>10038122595003.818</v>
      </c>
      <c r="P137" s="7">
        <f t="shared" si="30"/>
        <v>10038122595003.818</v>
      </c>
      <c r="Q137" s="45">
        <f>SUMIFS('SEDS 2021'!$F$23:$F$40,'SEDS 2021'!E$23:E$40,Calculations!L137,'SEDS 2021'!D$23:D$40,Calculations!N137)*J137*K137</f>
        <v>10038122595003.818</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10091736116939.328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10141699911715.645</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10187761878478.754</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10231801766858.357</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10273440555415.033</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10312274391764.4</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10345349989578.547</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10375677588086.428</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10400048546446.91</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10420125175498.285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10432511053773.789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10443534150058.391</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10448236823132.09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10448085757050.16</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10443622211310.436</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10435871058879.832</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10425437844297.85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10412147386963.287</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10397462754094.176</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10378766445895.469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10358699443673.068</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10340808145642.99</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10322024055163.246</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10305133963941.799</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10290482950807.32</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10275110989949.295</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10261806996848.057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10249075122837.209</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10237525341341.463</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3695000000000</v>
      </c>
      <c r="P139" s="7">
        <f t="shared" si="30"/>
        <v>3695000000000</v>
      </c>
      <c r="Q139" s="45">
        <f>SUMIFS('SEDS 2021'!$F$23:$F$40,'SEDS 2021'!E$23:E$40,Calculations!L139,'SEDS 2021'!D$23:D$40,Calculations!N139)*J139*K139</f>
        <v>3695000000000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145000000000</v>
      </c>
      <c r="P140" s="7">
        <f t="shared" si="30"/>
        <v>145000000000</v>
      </c>
      <c r="Q140" s="45">
        <f>SUMIFS('SEDS 2021'!$F$23:$F$40,'SEDS 2021'!E$23:E$40,Calculations!L140,'SEDS 2021'!D$23:D$40,Calculations!N140)*J140*K140</f>
        <v>145000000000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223000000000</v>
      </c>
      <c r="P141" s="7">
        <f t="shared" si="30"/>
        <v>223000000000</v>
      </c>
      <c r="Q141" s="45">
        <f>SUMIFS('SEDS 2021'!$F$23:$F$40,'SEDS 2021'!E$23:E$40,Calculations!L141,'SEDS 2021'!D$23:D$40,Calculations!N141)*J141*K141</f>
        <v>223000000000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7090000000000</v>
      </c>
      <c r="P142" s="7">
        <f t="shared" si="30"/>
        <v>7090000000000</v>
      </c>
      <c r="Q142" s="45">
        <f>SUMIFS('SEDS 2021'!$F$23:$F$40,'SEDS 2021'!E$23:E$40,Calculations!L142,'SEDS 2021'!D$23:D$40,Calculations!N142)*J142*K142</f>
        <v>7090000000000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0.10546297963569552</v>
      </c>
      <c r="K147" s="12">
        <v>1</v>
      </c>
      <c r="L147" s="12" t="s">
        <v>1013</v>
      </c>
      <c r="M147" s="12" t="s">
        <v>1018</v>
      </c>
      <c r="N147" s="1" t="s">
        <v>635</v>
      </c>
      <c r="O147" s="7">
        <f>P147</f>
        <v>1421008187611.3616</v>
      </c>
      <c r="P147" s="7">
        <f>Q147</f>
        <v>1421008187611.3616</v>
      </c>
      <c r="Q147" s="45">
        <f>SUMIFS('SEDS 2021'!$F$23:$F$40,'SEDS 2021'!E$23:E$40,Calculations!L147,'SEDS 2021'!D$23:D$40,Calculations!N147)*J147*K147</f>
        <v>1421008187611.3616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1424159929188.7129</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1425401484677.2822</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1426420163318.593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1425838624420.9976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1424152306359.6699</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1421047637765.0088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1416869080855.6692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1411067141695.6565</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1404668768044.9241</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1398843242080.2349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1393437381930.4731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1387803608188.5388</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1383437307925.3735</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1378583791924.5459</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1375620243970.6643</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1372013572711.8142</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1369835654898.9856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1369903259676.5588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1369968007118.3481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1372154303307.3398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1374183131200.6592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1377011741903.8904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1382341843651.1069</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1388238263017.4495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1395265436612.2864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1404468215421.6589</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1412062433485.6733</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1421817148026.7959</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1431774387705.5044</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1.3126092241406023E-3</v>
      </c>
      <c r="K149" s="12">
        <v>1</v>
      </c>
      <c r="L149" s="12" t="s">
        <v>1013</v>
      </c>
      <c r="M149" s="12" t="s">
        <v>1018</v>
      </c>
      <c r="N149" s="1" t="s">
        <v>972</v>
      </c>
      <c r="O149" s="7">
        <f t="shared" si="31"/>
        <v>12346402362.266504</v>
      </c>
      <c r="P149" s="7">
        <f t="shared" si="32"/>
        <v>12346402362.266504</v>
      </c>
      <c r="Q149" s="45">
        <f>SUMIFS('SEDS 2021'!$F$23:$F$40,'SEDS 2021'!E$23:E$40,Calculations!L149,'SEDS 2021'!D$23:D$40,Calculations!N149)*J149*K149</f>
        <v>12346402362.266504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12461438010.105017</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12570313091.936188</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12673881777.899622</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12770620122.527296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12855226269.523888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12934452482.136339</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13001808995.0714</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13062068396.784496</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13122080328.05899</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13170104046.351431</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13222585012.948895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13265273828.631973</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13310892490.642654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13356220899.830793</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13398234470.057613</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13432681253.273945</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13471990509.089827</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13504771468.206694</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13528408355.916058</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13551141387.95784</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13566075042.849392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13578258576.123487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13583620670.606352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13581835230.404457</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13573430907.384907</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13564279190.091261</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13546649585.521912</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13525467989.823101</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13503169263.824303</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1519261.9351202601</v>
      </c>
      <c r="S158">
        <f>SUMIFS('NREL Scaling Data'!$F:$F,'NREL Scaling Data'!$B:$B,UPPER(About!$B$1),'NREL Scaling Data'!$E:$E,Calculations!$M160,'NREL Scaling Data'!$A:$A,Q$3,'NREL Scaling Data'!$C:$C,Calculations!$L160,'NREL Scaling Data'!$D:$D,Calculations!$N160)</f>
        <v>1545575.68096912</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8.6730871691115694E-2</v>
      </c>
      <c r="K160" s="12">
        <v>1</v>
      </c>
      <c r="L160" s="12" t="s">
        <v>1013</v>
      </c>
      <c r="M160" s="12" t="s">
        <v>1019</v>
      </c>
      <c r="N160" s="1" t="s">
        <v>635</v>
      </c>
      <c r="O160" s="7">
        <f>P160</f>
        <v>1168611765166.0928</v>
      </c>
      <c r="P160" s="7">
        <f>Q160</f>
        <v>1168611765166.0928</v>
      </c>
      <c r="Q160" s="45">
        <f>SUMIFS('SEDS 2021'!$F$23:$F$40,'SEDS 2021'!E$23:E$40,Calculations!L160,'SEDS 2021'!D$23:D$40,Calculations!N160)*J160*K160</f>
        <v>1168611765166.0928</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1148715908002.187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1119539906835.5132</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1087591405451.2472</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1056121215870.2239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1025487497507.0657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995235090961.54248</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967088500400.57263</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941079270569.43762</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917668397443.04675</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897375247935.76062</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879970661881.19141</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865326549388.46973</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851720494359.40637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839387414940.94019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827759730575.46021</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817400998372.04956</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808203571129.77197</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799777709675.86572</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792100167381.81677</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785389240310.40222</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779944127382.35803</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775956346392.98865</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772560752979.83337</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770018268413.36096</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768479746129.22583</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767907680922.15393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768095111546.604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769215526100.79431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771173355940.53394</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0.19053879427905943</v>
      </c>
      <c r="K173" s="12">
        <v>1</v>
      </c>
      <c r="L173" s="12" t="s">
        <v>1013</v>
      </c>
      <c r="M173" s="12" t="s">
        <v>1014</v>
      </c>
      <c r="N173" s="1" t="s">
        <v>635</v>
      </c>
      <c r="O173" s="7">
        <f>P173</f>
        <v>2567319714116.0469</v>
      </c>
      <c r="P173" s="7">
        <f>Q173</f>
        <v>2567319714116.0469</v>
      </c>
      <c r="Q173" s="45">
        <f>SUMIFS('SEDS 2021'!$F$23:$F$40,'SEDS 2021'!E$23:E$40,Calculations!L173,'SEDS 2021'!D$23:D$40,Calculations!N173)*J173*K173</f>
        <v>2567319714116.0469</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2587423464457.1255</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2604073862795.4497</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2614115957376.1406</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2617143154152.2905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2611976761081.541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2600544351038.6646</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2585628547433.4004</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2569490464650.2012</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2554130069345.1953</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2541090750638.8525</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2531002624778.5449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2523936585265.7236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2519423081437.8975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2516413229641.4155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2515139874633.2925</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2515620204105.8379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2516867051694.3628</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2519540562976.1152</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2522570310621.6035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2526928229757.4854</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2532083775519.9927</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2537814271271.1597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2544919857080.8521</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2552983789121.9922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2561689785044.7881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2571893570712.1851</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2582247949438.7754</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2593651621153.231</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2605864918130.2666</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0.14619879487022508</v>
      </c>
      <c r="K175" s="12">
        <v>1</v>
      </c>
      <c r="L175" s="12" t="s">
        <v>1013</v>
      </c>
      <c r="M175" s="12" t="s">
        <v>1014</v>
      </c>
      <c r="N175" s="1" t="s">
        <v>972</v>
      </c>
      <c r="O175" s="7">
        <f t="shared" si="35"/>
        <v>1375145864549.3372</v>
      </c>
      <c r="P175" s="7">
        <f t="shared" si="36"/>
        <v>1375145864549.3372</v>
      </c>
      <c r="Q175" s="45">
        <f>SUMIFS('SEDS 2021'!$F$23:$F$40,'SEDS 2021'!E$23:E$40,Calculations!L175,'SEDS 2021'!D$23:D$40,Calculations!N175)*J175*K175</f>
        <v>1375145864549.3372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1389040615694.8833</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1402331975066.5703</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1414242586536.2974</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1424980748148.7834</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1436383070908.061</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1447052206461.0471</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1458294378654.8132</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1470802529983.5066</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1482894118658.5317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1495016968646.4968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1506430747877.1196</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1519151246705.781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1531654970854.6489</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1542765243913.8633</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1554255481038.7266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1567275872751.8855</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1579809840238.0078</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1592748219289.6628</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1605608438552.436</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1617916978872.9392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1629914853690.7219</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1642771689494.9419</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1655261268917.3147</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1668287382882.8206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1679650277180.4844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1692368349859.5571</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1705156354230.8516</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1718573531125.4294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1730929089504.6951</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2.5638021253744361E-3</v>
      </c>
      <c r="K176" s="12">
        <v>1</v>
      </c>
      <c r="L176" s="12" t="s">
        <v>1013</v>
      </c>
      <c r="M176" s="12" t="s">
        <v>1014</v>
      </c>
      <c r="N176" s="1" t="s">
        <v>964</v>
      </c>
      <c r="O176" s="7">
        <f t="shared" si="35"/>
        <v>28453075987.405491</v>
      </c>
      <c r="P176" s="7">
        <f t="shared" si="36"/>
        <v>28453075987.405491</v>
      </c>
      <c r="Q176" s="45">
        <f>SUMIFS('SEDS 2021'!$F$23:$F$40,'SEDS 2021'!E$23:E$40,Calculations!L176,'SEDS 2021'!D$23:D$40,Calculations!N176)*J176*K176</f>
        <v>28453075987.405491</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27114500649.957733</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25761238857.391556</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24433844861.281734</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23164389482.850552</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21985880166.587543</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20919318334.941807</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19990055313.993237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19228806106.088348</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18596295131.440037</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18098312186.379921</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17716122316.579655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17417817380.296009</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17180028326.718243</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16968648973.037939</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16766328940.956121</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16592358303.728762</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16415148446.725189</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16244446280.078142</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16072237127.490889</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15887800191.999929</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15695157700.758297</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15505576532.376873</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15309634310.314386</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15113463213.076155</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14892033875.661844</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14674757301.091228</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14459992843.098936</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14242762729.691689</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14024961562.185814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0.58862633068333414</v>
      </c>
      <c r="K186" s="12">
        <v>1</v>
      </c>
      <c r="L186" s="12" t="s">
        <v>1013</v>
      </c>
      <c r="M186" s="12" t="s">
        <v>1016</v>
      </c>
      <c r="N186" s="1" t="s">
        <v>635</v>
      </c>
      <c r="O186" s="7">
        <f>P186</f>
        <v>7931151179627.2441</v>
      </c>
      <c r="P186" s="7">
        <f>Q186</f>
        <v>7931151179627.2441</v>
      </c>
      <c r="Q186" s="45">
        <f>SUMIFS('SEDS 2021'!$F$23:$F$40,'SEDS 2021'!E$23:E$40,Calculations!L186,'SEDS 2021'!D$23:D$40,Calculations!N186)*J186*K186</f>
        <v>7931151179627.2441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8009569093552.8369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8100583691492.9551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8206373634301.6152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8314987510128.1514</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8431153845635.0059</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8552395628322.6855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8676783980110.0557</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8806473277414.9473</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8939600557054.877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9075506670045.2637</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9217823874211.3008</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9363343154760.0586</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9514045427850.0684</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9669136245494.8867</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9825867997190.5957</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9989493059582.2773</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10154190106375.029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10323990353989.971</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10498480967010.453</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10678286402369.18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10861790010451.592</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11051049029930.258</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11243492779765.744</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11437875815297.678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11639440105555.598</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11840740736219.764</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12048414296802.6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12260826791663.496</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12479161219769.436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0.33156403389908845</v>
      </c>
      <c r="K188" s="12">
        <v>1</v>
      </c>
      <c r="L188" s="12" t="s">
        <v>1013</v>
      </c>
      <c r="M188" s="12" t="s">
        <v>1016</v>
      </c>
      <c r="N188" s="1" t="s">
        <v>972</v>
      </c>
      <c r="O188" s="7">
        <f t="shared" si="37"/>
        <v>3118691302854.8262</v>
      </c>
      <c r="P188" s="7">
        <f t="shared" si="38"/>
        <v>3118691302854.8262</v>
      </c>
      <c r="Q188" s="45">
        <f>SUMIFS('SEDS 2021'!$F$23:$F$40,'SEDS 2021'!E$23:E$40,Calculations!L188,'SEDS 2021'!D$23:D$40,Calculations!N188)*J188*K188</f>
        <v>3118691302854.8262</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3107936947687.394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3104491073052.4922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3099902548181.063</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3093620212370.752</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3087252737915.3672</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3072989774374.5566</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3060922491680.4282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3052215944976.1279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3048317491227.9292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3045906723277.9023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3045171842341.4565</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3046448922017.5918</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3046211430007.6392</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3040870100274.4839</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3036460814655.8389</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3033301722825.4033</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3032396564598.8086</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3031598949923.8965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3033310684788.0391</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3034735636847.7246</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3034099337500.3257</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3031173256698.5151</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3027359941595.4004</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3023049237565.7827</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3019132859892.313</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3016206779090.5024</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3012200781790.6309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3009418092391.0635</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3006330696261.7393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9.2937856281201617E-2</v>
      </c>
      <c r="K189" s="12">
        <v>1</v>
      </c>
      <c r="L189" s="12" t="s">
        <v>1013</v>
      </c>
      <c r="M189" s="12" t="s">
        <v>1016</v>
      </c>
      <c r="N189" s="1" t="s">
        <v>964</v>
      </c>
      <c r="O189" s="7">
        <f t="shared" si="37"/>
        <v>1031424329008.7755</v>
      </c>
      <c r="P189" s="7">
        <f t="shared" si="38"/>
        <v>1031424329008.7755</v>
      </c>
      <c r="Q189" s="45">
        <f>SUMIFS('SEDS 2021'!$F$23:$F$40,'SEDS 2021'!E$23:E$40,Calculations!L189,'SEDS 2021'!D$23:D$40,Calculations!N189)*J189*K189</f>
        <v>1031424329008.7755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1032573166957.1171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1032287445602.088</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1031096939956.1401</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1027852812070.9302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1024781307504.3833</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1022882450999.0945</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1023120552128.2845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1023090789487.1356</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1021382413885.1995</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1019025212706.2202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1016376337643.9852</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1016316812361.6874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1016233476966.4714</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1016543008434.4185</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1014995351094.6846</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1014906063171.239</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1015590603917.6593</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1015798942405.7006</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1016078711232.4984</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1017132308729.1622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1019120453157.8967</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1021352651244.0507</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1023424131068.0009</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1025025361161.8019</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1025930145452.7234</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1026156341525.4532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1026840882271.8734</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1027692093808.7268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1028013530333.1328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17272000000000</v>
      </c>
      <c r="Q199" s="7">
        <f t="shared" ref="Q199:AT199" si="40">SUM(Q4,Q17,Q30,Q43,Q56,Q69,Q82,Q95,Q108,Q121)</f>
        <v>17272000000000</v>
      </c>
      <c r="R199" s="7">
        <f t="shared" si="40"/>
        <v>17282517565616.744</v>
      </c>
      <c r="S199" s="7">
        <f t="shared" si="40"/>
        <v>17267485941773.859</v>
      </c>
      <c r="T199" s="7">
        <f t="shared" si="40"/>
        <v>17247077162802.516</v>
      </c>
      <c r="U199" s="7">
        <f t="shared" si="40"/>
        <v>17237252729496.41</v>
      </c>
      <c r="V199" s="7">
        <f t="shared" si="40"/>
        <v>17240218767702.693</v>
      </c>
      <c r="W199" s="7">
        <f t="shared" si="40"/>
        <v>17258290551423.812</v>
      </c>
      <c r="X199" s="7">
        <f t="shared" si="40"/>
        <v>17275550801261.555</v>
      </c>
      <c r="Y199" s="7">
        <f t="shared" si="40"/>
        <v>17295507951653.137</v>
      </c>
      <c r="Z199" s="7">
        <f t="shared" si="40"/>
        <v>17329371952375.182</v>
      </c>
      <c r="AA199" s="7">
        <f t="shared" si="40"/>
        <v>17389523887144.062</v>
      </c>
      <c r="AB199" s="7">
        <f t="shared" si="40"/>
        <v>17458602078740.275</v>
      </c>
      <c r="AC199" s="7">
        <f t="shared" si="40"/>
        <v>17539826258502.086</v>
      </c>
      <c r="AD199" s="7">
        <f t="shared" si="40"/>
        <v>17631927520737.258</v>
      </c>
      <c r="AE199" s="7">
        <f t="shared" si="40"/>
        <v>17728673385620.855</v>
      </c>
      <c r="AF199" s="7">
        <f t="shared" si="40"/>
        <v>17818884267684.141</v>
      </c>
      <c r="AG199" s="7">
        <f t="shared" si="40"/>
        <v>17905407821571.773</v>
      </c>
      <c r="AH199" s="7">
        <f t="shared" si="40"/>
        <v>17989457713081.246</v>
      </c>
      <c r="AI199" s="7">
        <f t="shared" si="40"/>
        <v>18068648651237.879</v>
      </c>
      <c r="AJ199" s="7">
        <f t="shared" si="40"/>
        <v>18145734220859.402</v>
      </c>
      <c r="AK199" s="7">
        <f t="shared" si="40"/>
        <v>18082547787576.539</v>
      </c>
      <c r="AL199" s="7">
        <f t="shared" si="40"/>
        <v>18016659351643.492</v>
      </c>
      <c r="AM199" s="7">
        <f t="shared" si="40"/>
        <v>17946475781255.02</v>
      </c>
      <c r="AN199" s="7">
        <f t="shared" si="40"/>
        <v>17876269395928.703</v>
      </c>
      <c r="AO199" s="7">
        <f t="shared" si="40"/>
        <v>17805017437272.828</v>
      </c>
      <c r="AP199" s="7">
        <f t="shared" si="40"/>
        <v>17761684366722.543</v>
      </c>
      <c r="AQ199" s="7">
        <f t="shared" si="40"/>
        <v>17689248037162.531</v>
      </c>
      <c r="AR199" s="7">
        <f t="shared" si="40"/>
        <v>17614661980291.141</v>
      </c>
      <c r="AS199" s="7">
        <f t="shared" si="40"/>
        <v>17521129792152.082</v>
      </c>
      <c r="AT199" s="7">
        <f t="shared" si="40"/>
        <v>17438278492127.238</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13474000000000</v>
      </c>
      <c r="Q202" s="7">
        <f t="shared" ref="Q202:AT202" si="41">SUM(Q134,Q147,Q160,Q173,Q186)</f>
        <v>13474000000000</v>
      </c>
      <c r="R202" s="7">
        <f t="shared" si="41"/>
        <v>13553043472452.623</v>
      </c>
      <c r="S202" s="7">
        <f t="shared" si="41"/>
        <v>13629958297734.934</v>
      </c>
      <c r="T202" s="7">
        <f t="shared" si="41"/>
        <v>13712009651870.867</v>
      </c>
      <c r="U202" s="7">
        <f t="shared" si="41"/>
        <v>13788839125436.492</v>
      </c>
      <c r="V202" s="7">
        <f t="shared" si="41"/>
        <v>13864904152658.199</v>
      </c>
      <c r="W202" s="7">
        <f t="shared" si="41"/>
        <v>13938938691925.256</v>
      </c>
      <c r="X202" s="7">
        <f t="shared" si="41"/>
        <v>14013816968259.064</v>
      </c>
      <c r="Y202" s="7">
        <f t="shared" si="41"/>
        <v>14093559768871.107</v>
      </c>
      <c r="Z202" s="7">
        <f t="shared" si="41"/>
        <v>14179673400934.307</v>
      </c>
      <c r="AA202" s="7">
        <f t="shared" si="41"/>
        <v>14274771243896.732</v>
      </c>
      <c r="AB202" s="7">
        <f t="shared" si="41"/>
        <v>14382551264321.275</v>
      </c>
      <c r="AC202" s="7">
        <f t="shared" si="41"/>
        <v>14499252526240.48</v>
      </c>
      <c r="AD202" s="7">
        <f t="shared" si="41"/>
        <v>14625931307343.193</v>
      </c>
      <c r="AE202" s="7">
        <f t="shared" si="41"/>
        <v>14759251062833.688</v>
      </c>
      <c r="AF202" s="7">
        <f t="shared" si="41"/>
        <v>14898527220809.902</v>
      </c>
      <c r="AG202" s="7">
        <f t="shared" si="41"/>
        <v>15047090741156.324</v>
      </c>
      <c r="AH202" s="7">
        <f t="shared" si="41"/>
        <v>15200146901245.143</v>
      </c>
      <c r="AI202" s="7">
        <f t="shared" si="41"/>
        <v>15362830690195.592</v>
      </c>
      <c r="AJ202" s="7">
        <f t="shared" si="41"/>
        <v>15531435285290.568</v>
      </c>
      <c r="AK202" s="7">
        <f t="shared" si="41"/>
        <v>15709846584023.135</v>
      </c>
      <c r="AL202" s="7">
        <f t="shared" si="41"/>
        <v>15894009386366.414</v>
      </c>
      <c r="AM202" s="7">
        <f t="shared" si="41"/>
        <v>16086992379871.379</v>
      </c>
      <c r="AN202" s="7">
        <f t="shared" si="41"/>
        <v>16287722900448.945</v>
      </c>
      <c r="AO202" s="7">
        <f t="shared" si="41"/>
        <v>16492924997500.885</v>
      </c>
      <c r="AP202" s="7">
        <f t="shared" si="41"/>
        <v>16708223429263.531</v>
      </c>
      <c r="AQ202" s="7">
        <f t="shared" si="41"/>
        <v>16927916501819.176</v>
      </c>
      <c r="AR202" s="7">
        <f t="shared" si="41"/>
        <v>17153380350133.869</v>
      </c>
      <c r="AS202" s="7">
        <f t="shared" si="41"/>
        <v>17387775390512.484</v>
      </c>
      <c r="AT202" s="7">
        <f t="shared" si="41"/>
        <v>17630009610536.07</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71248999744019.609</v>
      </c>
      <c r="D16" s="142" t="s">
        <v>1091</v>
      </c>
      <c r="E16" s="212">
        <f>'SEDS 2021'!H26</f>
        <v>3.4424896742251158E-3</v>
      </c>
      <c r="F16" s="207">
        <f>'SEDS 2021'!H28</f>
        <v>6.2228196780291119E-4</v>
      </c>
      <c r="G16" s="142" t="s">
        <v>819</v>
      </c>
      <c r="H16" s="142"/>
      <c r="I16" s="142"/>
    </row>
    <row r="17" spans="1:12" x14ac:dyDescent="0.2">
      <c r="A17" s="139"/>
      <c r="B17" s="146" t="s">
        <v>715</v>
      </c>
      <c r="C17" s="147">
        <f>C16/C15</f>
        <v>6.2268260276434418E-3</v>
      </c>
      <c r="D17" s="142" t="s">
        <v>1092</v>
      </c>
      <c r="E17" s="212">
        <f>'SEDS 2021'!H35</f>
        <v>2.972663147890102E-3</v>
      </c>
      <c r="F17" s="212">
        <f>'SEDS 2021'!H37</f>
        <v>2.738829355731596E-3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1.0142314829207142</v>
      </c>
      <c r="D29" s="152">
        <f>D28*F16</f>
        <v>-0.61626450117425702</v>
      </c>
      <c r="E29" s="152">
        <f>E28*$E$17</f>
        <v>-0.12111450128451083</v>
      </c>
      <c r="F29" s="158">
        <f>F28*$F$17</f>
        <v>-5.0784852881827346E-2</v>
      </c>
      <c r="G29" s="177">
        <f>G28*C17</f>
        <v>3.2939909686233809E-2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0.39181974614952314</v>
      </c>
      <c r="D32" s="159">
        <f>D29*About!F6</f>
        <v>-0.23807641990732403</v>
      </c>
      <c r="E32" s="241">
        <f>E29</f>
        <v>-0.12111450128451083</v>
      </c>
      <c r="F32" s="243">
        <f>F29</f>
        <v>-5.0784852881827346E-2</v>
      </c>
      <c r="G32" s="173">
        <f>G29*About!F6</f>
        <v>1.2725405658165014E-2</v>
      </c>
      <c r="H32" s="142"/>
      <c r="I32" s="142"/>
      <c r="K32" s="100"/>
      <c r="L32" s="100"/>
    </row>
    <row r="33" spans="1:12" x14ac:dyDescent="0.2">
      <c r="A33" s="139"/>
      <c r="B33" s="146" t="s">
        <v>710</v>
      </c>
      <c r="C33" s="160">
        <f>C29*About!F5</f>
        <v>0.6224117367711911</v>
      </c>
      <c r="D33" s="160">
        <f>D29*About!F5</f>
        <v>-0.37818808126693298</v>
      </c>
      <c r="E33" s="242"/>
      <c r="F33" s="244"/>
      <c r="G33" s="174">
        <f>G29*About!F5</f>
        <v>2.0214504028068795E-2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391819746149.52313</v>
      </c>
      <c r="D38" s="156">
        <f>D32*Trillion</f>
        <v>-238076419907.32404</v>
      </c>
      <c r="E38" s="238">
        <f>E32*Trillion</f>
        <v>-121114501284.51083</v>
      </c>
      <c r="F38" s="240">
        <f>F32*Trillion</f>
        <v>-50784852881.827347</v>
      </c>
      <c r="G38" s="168">
        <f>G32*Trillion</f>
        <v>12725405658.165014</v>
      </c>
      <c r="H38" s="142"/>
      <c r="I38" s="142"/>
      <c r="K38" s="100"/>
      <c r="L38" s="100"/>
    </row>
    <row r="39" spans="1:12" ht="16" thickBot="1" x14ac:dyDescent="0.25">
      <c r="A39" s="139"/>
      <c r="B39" s="169" t="s">
        <v>710</v>
      </c>
      <c r="C39" s="170">
        <f>C33*Trillion</f>
        <v>622411736771.19116</v>
      </c>
      <c r="D39" s="171">
        <f>D33*Trillion</f>
        <v>-378188081266.93298</v>
      </c>
      <c r="E39" s="239"/>
      <c r="F39" s="239"/>
      <c r="G39" s="172">
        <f>G33*Trillion</f>
        <v>20214504028.068794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Maine</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4202958.434279439</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0.16413557681138921</v>
      </c>
      <c r="K4">
        <f>IF(ISBLANK(Calculations!K4),"",Calculations!K4)</f>
        <v>0.38632181385376396</v>
      </c>
      <c r="L4" t="str">
        <f>IF(ISBLANK(Calculations!L4),"",Calculations!L4)</f>
        <v>RESIDENTIAL</v>
      </c>
      <c r="M4" t="str">
        <f>IF(ISBLANK(Calculations!M4),"",Calculations!M4)</f>
        <v>heating</v>
      </c>
      <c r="N4" t="str">
        <f>IF(ISBLANK(Calculations!N4),"",Calculations!N4)</f>
        <v>electricity</v>
      </c>
      <c r="O4">
        <f>IF(ISBLANK(Calculations!O4),"",Calculations!O4)</f>
        <v>1095202903599.5295</v>
      </c>
      <c r="P4">
        <f>IF(ISBLANK(Calculations!P4),"",Calculations!P4)</f>
        <v>1095202903599.5295</v>
      </c>
      <c r="Q4">
        <f>IF(ISBLANK(Calculations!Q4),"",Calculations!Q4)-(SUMIFS(BDEQ!C:C,BDEQ!$AG:$AG,About!$B$2,BDEQ!$AH:$AH,$I4)*BDEQ!$C$2*$J4*$K4)</f>
        <v>1095198700641.0952</v>
      </c>
      <c r="R4">
        <f>IF(ISBLANK(Calculations!R4),"",Calculations!R4)-(SUMIFS(BDEQ!D:D,BDEQ!$AG:$AG,About!$B$2,BDEQ!$AH:$AH,$I4)*BDEQ!$C$2*$J4*$K4)</f>
        <v>1128719164070.6279</v>
      </c>
      <c r="S4" s="99">
        <f>IF(ISBLANK(Calculations!S4),"",Calculations!S4+ ('IRA Buildings Changes'!$G$38/($AB$3-$R$3)*(S3-$R$3)))-(SUMIFS(BDEQ!D:D,BDEQ!$AG:$AG,About!$B$2,BDEQ!$AH:$AH,$I4)*BDEQ!$C$2*$J4*$K4)</f>
        <v>1161757640507.8103</v>
      </c>
      <c r="T4" s="99">
        <f>IF(ISBLANK(Calculations!T4),"",Calculations!T4+ ('IRA Buildings Changes'!$G$38/($AB$3-$R$3)*(T3-$R$3)))-(SUMIFS(BDEQ!E:E,BDEQ!$AG:$AG,About!$B$2,BDEQ!$AH:$AH,$I4)*BDEQ!$C$2*$J4*$K4)</f>
        <v>1192775227338.2373</v>
      </c>
      <c r="U4" s="99">
        <f>IF(ISBLANK(Calculations!U4),"",Calculations!U4+ ('IRA Buildings Changes'!$G$38/($AB$3-$R$3)*(U3-$R$3)))-(SUMIFS(BDEQ!F:F,BDEQ!$AG:$AG,About!$B$2,BDEQ!$AH:$AH,$I4)*BDEQ!$C$2*$J4*$K4)</f>
        <v>1222150750108.7571</v>
      </c>
      <c r="V4" s="99">
        <f>IF(ISBLANK(Calculations!V4),"",Calculations!V4+ ('IRA Buildings Changes'!$G$38/($AB$3-$R$3)*(V3-$R$3)))-(SUMIFS(BDEQ!G:G,BDEQ!$AG:$AG,About!$B$2,BDEQ!$AH:$AH,$I4)*BDEQ!$C$2*$J4*$K4)</f>
        <v>1250247465816.1995</v>
      </c>
      <c r="W4" s="99">
        <f>IF(ISBLANK(Calculations!W4),"",Calculations!W4+ ('IRA Buildings Changes'!$G$38/($AB$3-$R$3)*(W3-$R$3)))-(SUMIFS(BDEQ!H:H,BDEQ!$AG:$AG,About!$B$2,BDEQ!$AH:$AH,$I4)*BDEQ!$C$2*$J4*$K4)</f>
        <v>1277719137942.6313</v>
      </c>
      <c r="X4" s="99">
        <f>IF(ISBLANK(Calculations!X4),"",Calculations!X4+ ('IRA Buildings Changes'!$G$38/($AB$3-$R$3)*(X3-$R$3)))-(SUMIFS(BDEQ!I:I,BDEQ!$AG:$AG,About!$B$2,BDEQ!$AH:$AH,$I4)*BDEQ!$C$2*$J4*$K4)</f>
        <v>1303965012792.2966</v>
      </c>
      <c r="Y4" s="99">
        <f>IF(ISBLANK(Calculations!Y4),"",Calculations!Y4+ ('IRA Buildings Changes'!$G$38/($AB$3-$R$3)*(Y3-$R$3)))-(SUMIFS(BDEQ!J:J,BDEQ!$AG:$AG,About!$B$2,BDEQ!$AH:$AH,$I4)*BDEQ!$C$2*$J4*$K4)</f>
        <v>1329885406015.5208</v>
      </c>
      <c r="Z4" s="99">
        <f>IF(ISBLANK(Calculations!Z4),"",Calculations!Z4+ ('IRA Buildings Changes'!$G$38/($AB$3-$R$3)*(Z3-$R$3)))-(SUMIFS(BDEQ!K:K,BDEQ!$AG:$AG,About!$B$2,BDEQ!$AH:$AH,$I4)*BDEQ!$C$2*$J4*$K4)</f>
        <v>1355917005118.0967</v>
      </c>
      <c r="AA4" s="99">
        <f>IF(ISBLANK(Calculations!AA4),"",Calculations!AA4+ ('IRA Buildings Changes'!$G$38/($AB$3-$R$3)*(AA3-$R$3)))-(SUMIFS(BDEQ!L:L,BDEQ!$AG:$AG,About!$B$2,BDEQ!$AH:$AH,$I4)*BDEQ!$C$2*$J4*$K4)</f>
        <v>1382574742914.6526</v>
      </c>
      <c r="AB4" s="98">
        <f>IF(ISBLANK(Calculations!AB4),"",Calculations!AB4 + 'IRA Buildings Changes'!G38)-(SUMIFS(BDEQ!D:D,BDEQ!$AG:$AG,About!$B$2,BDEQ!$AH:$AH,$I4)*BDEQ!$C$2*$J4*$K4)</f>
        <v>1409862395765.5459</v>
      </c>
      <c r="AC4" s="99">
        <f>IF(ISBLANK(Calculations!AC4),"",Calculations!AC4+ 'IRA Buildings Changes'!$G$38)-(SUMIFS(BDEQ!D:D,BDEQ!$AG:$AG,About!$B$2,BDEQ!$AH:$AH,$I4)*BDEQ!$C$2*$J4*$K4)</f>
        <v>1436488584767.0527</v>
      </c>
      <c r="AD4" s="99">
        <f>IF(ISBLANK(Calculations!AD4),"",Calculations!AD4+ 'IRA Buildings Changes'!$G$38)-(SUMIFS(BDEQ!E:E,BDEQ!$AG:$AG,About!$B$2,BDEQ!$AH:$AH,$I4)*BDEQ!$C$2*$J4*$K4)</f>
        <v>1463441740663.3818</v>
      </c>
      <c r="AE4" s="99">
        <f>IF(ISBLANK(Calculations!AE4),"",Calculations!AE4+ 'IRA Buildings Changes'!$G$38)-(SUMIFS(BDEQ!F:F,BDEQ!$AG:$AG,About!$B$2,BDEQ!$AH:$AH,$I4)*BDEQ!$C$2*$J4*$K4)</f>
        <v>1491531126466.71</v>
      </c>
      <c r="AF4" s="99">
        <f>IF(ISBLANK(Calculations!AF4),"",Calculations!AF4+ 'IRA Buildings Changes'!$G$38)-(SUMIFS(BDEQ!G:G,BDEQ!$AG:$AG,About!$B$2,BDEQ!$AH:$AH,$I4)*BDEQ!$C$2*$J4*$K4)</f>
        <v>1519870412924.3621</v>
      </c>
      <c r="AG4" s="99">
        <f>IF(ISBLANK(Calculations!AG4),"",Calculations!AG4+ 'IRA Buildings Changes'!$G$38)-(SUMIFS(BDEQ!H:H,BDEQ!$AG:$AG,About!$B$2,BDEQ!$AH:$AH,$I4)*BDEQ!$C$2*$J4*$K4)</f>
        <v>1548795805606.0764</v>
      </c>
      <c r="AH4" s="99">
        <f>IF(ISBLANK(Calculations!AH4),"",Calculations!AH4+ 'IRA Buildings Changes'!$G$38)-(SUMIFS(BDEQ!I:I,BDEQ!$AG:$AG,About!$B$2,BDEQ!$AH:$AH,$I4)*BDEQ!$C$2*$J4*$K4)</f>
        <v>1578537969270.1938</v>
      </c>
      <c r="AI4" s="99">
        <f>IF(ISBLANK(Calculations!AI4),"",Calculations!AI4+ 'IRA Buildings Changes'!$G$38)-(SUMIFS(BDEQ!J:J,BDEQ!$AG:$AG,About!$B$2,BDEQ!$AH:$AH,$I4)*BDEQ!$C$2*$J4*$K4)</f>
        <v>1607944770279.446</v>
      </c>
      <c r="AJ4" s="99">
        <f>IF(ISBLANK(Calculations!AJ4),"",Calculations!AJ4+ 'IRA Buildings Changes'!$G$38)-(SUMIFS(BDEQ!K:K,BDEQ!$AG:$AG,About!$B$2,BDEQ!$AH:$AH,$I4)*BDEQ!$C$2*$J4*$K4)</f>
        <v>1637822850046.8113</v>
      </c>
      <c r="AK4" s="99">
        <f>IF(ISBLANK(Calculations!AK4),"",Calculations!AK4+ 'IRA Buildings Changes'!$G$38)-(SUMIFS(BDEQ!L:L,BDEQ!$AG:$AG,About!$B$2,BDEQ!$AH:$AH,$I4)*BDEQ!$C$2*$J4*$K4)</f>
        <v>1651086287941.4644</v>
      </c>
      <c r="AL4" s="99">
        <f>IF(ISBLANK(Calculations!AL4),"",Calculations!AL4+ 'IRA Buildings Changes'!$G$38)-(SUMIFS(BDEQ!M:M,BDEQ!$AG:$AG,About!$B$2,BDEQ!$AH:$AH,$I4)*BDEQ!$C$2*$J4*$K4)</f>
        <v>1664793715364.7659</v>
      </c>
      <c r="AM4" s="99">
        <f>IF(ISBLANK(Calculations!AM4),"",Calculations!AM4+ 'IRA Buildings Changes'!$G$38)-(SUMIFS(BDEQ!N:N,BDEQ!$AG:$AG,About!$B$2,BDEQ!$AH:$AH,$I4)*BDEQ!$C$2*$J4*$K4)</f>
        <v>1679224754307.7654</v>
      </c>
      <c r="AN4" s="99">
        <f>IF(ISBLANK(Calculations!AN4),"",Calculations!AN4+ 'IRA Buildings Changes'!$G$38)-(SUMIFS(BDEQ!O:O,BDEQ!$AG:$AG,About!$B$2,BDEQ!$AH:$AH,$I4)*BDEQ!$C$2*$J4*$K4)</f>
        <v>1694083259073.4934</v>
      </c>
      <c r="AO4" s="99">
        <f>IF(ISBLANK(Calculations!AO4),"",Calculations!AO4+ 'IRA Buildings Changes'!$G$38)-(SUMIFS(BDEQ!P:P,BDEQ!$AG:$AG,About!$B$2,BDEQ!$AH:$AH,$I4)*BDEQ!$C$2*$J4*$K4)</f>
        <v>1709223289953.6677</v>
      </c>
      <c r="AP4" s="99">
        <f>IF(ISBLANK(Calculations!AP4),"",Calculations!AP4+ 'IRA Buildings Changes'!$G$38)-(SUMIFS(BDEQ!Q:Q,BDEQ!$AG:$AG,About!$B$2,BDEQ!$AH:$AH,$I4)*BDEQ!$C$2*$J4*$K4)</f>
        <v>1724447185907.1511</v>
      </c>
      <c r="AQ4" s="99">
        <f>IF(ISBLANK(Calculations!AQ4),"",Calculations!AQ4+ 'IRA Buildings Changes'!$G$38)-(SUMIFS(BDEQ!R:R,BDEQ!$AG:$AG,About!$B$2,BDEQ!$AH:$AH,$I4)*BDEQ!$C$2*$J4*$K4)</f>
        <v>1739539684047.623</v>
      </c>
      <c r="AR4" s="99">
        <f>IF(ISBLANK(Calculations!AR4),"",Calculations!AR4+ 'IRA Buildings Changes'!$G$38)-(SUMIFS(BDEQ!S:S,BDEQ!$AG:$AG,About!$B$2,BDEQ!$AH:$AH,$I4)*BDEQ!$C$2*$J4*$K4)</f>
        <v>1754099972121.4346</v>
      </c>
      <c r="AS4" s="99">
        <f>IF(ISBLANK(Calculations!AS4),"",Calculations!AS4+ 'IRA Buildings Changes'!$G$38)-(SUMIFS(BDEQ!T:T,BDEQ!$AG:$AG,About!$B$2,BDEQ!$AH:$AH,$I4)*BDEQ!$C$2*$J4*$K4)</f>
        <v>1768346543491.2573</v>
      </c>
      <c r="AT4" s="99">
        <f>IF(ISBLANK(Calculations!AT4),"",Calculations!AT4+ 'IRA Buildings Changes'!$G$38)-(SUMIFS(BDEQ!U:U,BDEQ!$AG:$AG,About!$B$2,BDEQ!$AH:$AH,$I4)*BDEQ!$C$2*$J4*$K4)</f>
        <v>1781871986335.7319</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0.38632181385376396</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0.73118990438696063</v>
      </c>
      <c r="K6">
        <f>IF(ISBLANK(Calculations!K6),"",Calculations!K6)</f>
        <v>0.38632181385376396</v>
      </c>
      <c r="L6" t="str">
        <f>IF(ISBLANK(Calculations!L6),"",Calculations!L6)</f>
        <v>RESIDENTIAL</v>
      </c>
      <c r="M6" t="str">
        <f>IF(ISBLANK(Calculations!M6),"",Calculations!M6)</f>
        <v>heating</v>
      </c>
      <c r="N6" t="str">
        <f>IF(ISBLANK(Calculations!N6),"",Calculations!N6)</f>
        <v>natural gas</v>
      </c>
      <c r="O6">
        <f>IF(ISBLANK(Calculations!O6),"",Calculations!O6)</f>
        <v>863807357790.78381</v>
      </c>
      <c r="P6">
        <f>IF(ISBLANK(Calculations!P6),"",Calculations!P6)</f>
        <v>863807357790.78381</v>
      </c>
      <c r="Q6">
        <f>IF(ISBLANK(Calculations!Q6),"",Calculations!Q6)</f>
        <v>863807357790.78381</v>
      </c>
      <c r="R6">
        <f>IF(ISBLANK(Calculations!R6),"",Calculations!R6)</f>
        <v>868236402426.41333</v>
      </c>
      <c r="S6" s="99">
        <f>IF(ISBLANK(Calculations!S6),"",Calculations!S6 + ('IRA Buildings Changes'!$D$38/($AB$3-$R$3)*(S3-$R$3)))</f>
        <v>848810942903.87585</v>
      </c>
      <c r="T6" s="99">
        <f>IF(ISBLANK(Calculations!T6),"",Calculations!T6 + ('IRA Buildings Changes'!$D$38/($AB$3-$R$3)*(T3-$R$3)))</f>
        <v>829813692070.89746</v>
      </c>
      <c r="U6" s="99">
        <f>IF(ISBLANK(Calculations!U6),"",Calculations!U6 + ('IRA Buildings Changes'!$D$38/($AB$3-$R$3)*(U3-$R$3)))</f>
        <v>811123761104.07764</v>
      </c>
      <c r="V6" s="99">
        <f>IF(ISBLANK(Calculations!V6),"",Calculations!V6 + ('IRA Buildings Changes'!$D$38/($AB$3-$R$3)*(V3-$R$3)))</f>
        <v>793783679675.87854</v>
      </c>
      <c r="W6" s="99">
        <f>IF(ISBLANK(Calculations!W6),"",Calculations!W6 + ('IRA Buildings Changes'!$D$38/($AB$3-$R$3)*(W3-$R$3)))</f>
        <v>779160454845.56409</v>
      </c>
      <c r="X6" s="99">
        <f>IF(ISBLANK(Calculations!X6),"",Calculations!X6 + ('IRA Buildings Changes'!$D$38/($AB$3-$R$3)*(X3-$R$3)))</f>
        <v>766268991550.68909</v>
      </c>
      <c r="Y6" s="99">
        <f>IF(ISBLANK(Calculations!Y6),"",Calculations!Y6 + ('IRA Buildings Changes'!$D$38/($AB$3-$R$3)*(Y3-$R$3)))</f>
        <v>756467353358.75488</v>
      </c>
      <c r="Z6" s="99">
        <f>IF(ISBLANK(Calculations!Z6),"",Calculations!Z6 + ('IRA Buildings Changes'!$D$38/($AB$3-$R$3)*(Z3-$R$3)))</f>
        <v>750462925568.98401</v>
      </c>
      <c r="AA6" s="99">
        <f>IF(ISBLANK(Calculations!AA6),"",Calculations!AA6 + ('IRA Buildings Changes'!$D$38/($AB$3-$R$3)*(AA3-$R$3)))</f>
        <v>747994334359.68213</v>
      </c>
      <c r="AB6" s="98">
        <f>IF(ISBLANK(Calculations!AB6),"",Calculations!AB6 + 'IRA Buildings Changes'!D38)</f>
        <v>749477462247.61353</v>
      </c>
      <c r="AC6" s="99">
        <f>IF(ISBLANK(Calculations!AC6),"",Calculations!AC6  + 'IRA Buildings Changes'!$D$38)</f>
        <v>778016798015.82373</v>
      </c>
      <c r="AD6" s="99">
        <f>IF(ISBLANK(Calculations!AD6),"",Calculations!AD6  + 'IRA Buildings Changes'!$D$38)</f>
        <v>809782571181.23389</v>
      </c>
      <c r="AE6" s="99">
        <f>IF(ISBLANK(Calculations!AE6),"",Calculations!AE6  + 'IRA Buildings Changes'!$D$38)</f>
        <v>844788121224.16895</v>
      </c>
      <c r="AF6" s="99">
        <f>IF(ISBLANK(Calculations!AF6),"",Calculations!AF6  + 'IRA Buildings Changes'!$D$38)</f>
        <v>880692899728.44678</v>
      </c>
      <c r="AG6" s="99">
        <f>IF(ISBLANK(Calculations!AG6),"",Calculations!AG6  + 'IRA Buildings Changes'!$D$38)</f>
        <v>917839870779.28125</v>
      </c>
      <c r="AH6" s="99">
        <f>IF(ISBLANK(Calculations!AH6),"",Calculations!AH6  + 'IRA Buildings Changes'!$D$38)</f>
        <v>956876320171.72388</v>
      </c>
      <c r="AI6" s="99">
        <f>IF(ISBLANK(Calculations!AI6),"",Calculations!AI6  + 'IRA Buildings Changes'!$D$38)</f>
        <v>996126986549.95947</v>
      </c>
      <c r="AJ6" s="99">
        <f>IF(ISBLANK(Calculations!AJ6),"",Calculations!AJ6  + 'IRA Buildings Changes'!$D$38)</f>
        <v>1036635937334.7664</v>
      </c>
      <c r="AK6" s="99">
        <f>IF(ISBLANK(Calculations!AK6),"",Calculations!AK6  + 'IRA Buildings Changes'!$D$38)</f>
        <v>1060984859409.1262</v>
      </c>
      <c r="AL6" s="99">
        <f>IF(ISBLANK(Calculations!AL6),"",Calculations!AL6  + 'IRA Buildings Changes'!$D$38)</f>
        <v>1084885063039.5251</v>
      </c>
      <c r="AM6" s="99">
        <f>IF(ISBLANK(Calculations!AM6),"",Calculations!AM6  + 'IRA Buildings Changes'!$D$38)</f>
        <v>1108752041918.6558</v>
      </c>
      <c r="AN6" s="99">
        <f>IF(ISBLANK(Calculations!AN6),"",Calculations!AN6  + 'IRA Buildings Changes'!$D$38)</f>
        <v>1132122760837.1611</v>
      </c>
      <c r="AO6" s="99">
        <f>IF(ISBLANK(Calculations!AO6),"",Calculations!AO6  + 'IRA Buildings Changes'!$D$38)</f>
        <v>1154576272476.8359</v>
      </c>
      <c r="AP6" s="99">
        <f>IF(ISBLANK(Calculations!AP6),"",Calculations!AP6  + 'IRA Buildings Changes'!$D$38)</f>
        <v>1175613169529.8899</v>
      </c>
      <c r="AQ6" s="99">
        <f>IF(ISBLANK(Calculations!AQ6),"",Calculations!AQ6  + 'IRA Buildings Changes'!$D$38)</f>
        <v>1194771786584.1218</v>
      </c>
      <c r="AR6" s="99">
        <f>IF(ISBLANK(Calculations!AR6),"",Calculations!AR6  + 'IRA Buildings Changes'!$D$38)</f>
        <v>1211457744015.3623</v>
      </c>
      <c r="AS6" s="99">
        <f>IF(ISBLANK(Calculations!AS6),"",Calculations!AS6  + 'IRA Buildings Changes'!$D$38)</f>
        <v>1226009347670.4863</v>
      </c>
      <c r="AT6" s="99">
        <f>IF(ISBLANK(Calculations!AT6),"",Calculations!AT6  + 'IRA Buildings Changes'!$D$38)</f>
        <v>1238077016177.2407</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0.92849067840366373</v>
      </c>
      <c r="K7">
        <f>IF(ISBLANK(Calculations!K7),"",Calculations!K7)</f>
        <v>0.38632181385376396</v>
      </c>
      <c r="L7" t="str">
        <f>IF(ISBLANK(Calculations!L7),"",Calculations!L7)</f>
        <v>RESIDENTIAL</v>
      </c>
      <c r="M7" t="str">
        <f>IF(ISBLANK(Calculations!M7),"",Calculations!M7)</f>
        <v>heating</v>
      </c>
      <c r="N7" t="str">
        <f>IF(ISBLANK(Calculations!N7),"",Calculations!N7)</f>
        <v>petroleum diesel</v>
      </c>
      <c r="O7">
        <f>IF(ISBLANK(Calculations!O7),"",Calculations!O7)</f>
        <v>9644623506995.7617</v>
      </c>
      <c r="P7">
        <f>IF(ISBLANK(Calculations!P7),"",Calculations!P7)</f>
        <v>9644623506995.7617</v>
      </c>
      <c r="Q7">
        <f>IF(ISBLANK(Calculations!Q7),"",Calculations!Q7)</f>
        <v>9644623506995.7617</v>
      </c>
      <c r="R7">
        <f>IF(ISBLANK(Calculations!R7),"",Calculations!R7)</f>
        <v>9660612096414.7539</v>
      </c>
      <c r="S7">
        <f>IF(ISBLANK(Calculations!S7),"",Calculations!S7)</f>
        <v>9667572254102.4336</v>
      </c>
      <c r="T7">
        <f>IF(ISBLANK(Calculations!T7),"",Calculations!T7)</f>
        <v>9657682958406.248</v>
      </c>
      <c r="U7">
        <f>IF(ISBLANK(Calculations!U7),"",Calculations!U7)</f>
        <v>9631590948774.4141</v>
      </c>
      <c r="V7">
        <f>IF(ISBLANK(Calculations!V7),"",Calculations!V7)</f>
        <v>9585898851951.6895</v>
      </c>
      <c r="W7">
        <f>IF(ISBLANK(Calculations!W7),"",Calculations!W7)</f>
        <v>9520908096747.6016</v>
      </c>
      <c r="X7">
        <f>IF(ISBLANK(Calculations!X7),"",Calculations!X7)</f>
        <v>9418619023893.0859</v>
      </c>
      <c r="Y7">
        <f>IF(ISBLANK(Calculations!Y7),"",Calculations!Y7)</f>
        <v>9279780093723.332</v>
      </c>
      <c r="Z7">
        <f>IF(ISBLANK(Calculations!Z7),"",Calculations!Z7)</f>
        <v>9097857739637.7617</v>
      </c>
      <c r="AA7">
        <f>IF(ISBLANK(Calculations!AA7),"",Calculations!AA7)</f>
        <v>8878505334860.6973</v>
      </c>
      <c r="AB7">
        <f>IF(ISBLANK(Calculations!AB7),"",Calculations!AB7)</f>
        <v>8620674812869.8779</v>
      </c>
      <c r="AC7">
        <f>IF(ISBLANK(Calculations!AC7),"",Calculations!AC7)</f>
        <v>8330136210340.8271</v>
      </c>
      <c r="AD7">
        <f>IF(ISBLANK(Calculations!AD7),"",Calculations!AD7)</f>
        <v>8009574162311.1416</v>
      </c>
      <c r="AE7">
        <f>IF(ISBLANK(Calculations!AE7),"",Calculations!AE7)</f>
        <v>7672362427458.459</v>
      </c>
      <c r="AF7">
        <f>IF(ISBLANK(Calculations!AF7),"",Calculations!AF7)</f>
        <v>7318444045269.2041</v>
      </c>
      <c r="AG7">
        <f>IF(ISBLANK(Calculations!AG7),"",Calculations!AG7)</f>
        <v>6957341403333.9609</v>
      </c>
      <c r="AH7">
        <f>IF(ISBLANK(Calculations!AH7),"",Calculations!AH7)</f>
        <v>6592697687116.8398</v>
      </c>
      <c r="AI7">
        <f>IF(ISBLANK(Calculations!AI7),"",Calculations!AI7)</f>
        <v>6220127263024.2236</v>
      </c>
      <c r="AJ7">
        <f>IF(ISBLANK(Calculations!AJ7),"",Calculations!AJ7)</f>
        <v>5843896972461.3564</v>
      </c>
      <c r="AK7">
        <f>IF(ISBLANK(Calculations!AK7),"",Calculations!AK7)</f>
        <v>5391628382258.9268</v>
      </c>
      <c r="AL7">
        <f>IF(ISBLANK(Calculations!AL7),"",Calculations!AL7)</f>
        <v>4945168721780.8516</v>
      </c>
      <c r="AM7">
        <f>IF(ISBLANK(Calculations!AM7),"",Calculations!AM7)</f>
        <v>4506787990949.4102</v>
      </c>
      <c r="AN7">
        <f>IF(ISBLANK(Calculations!AN7),"",Calculations!AN7)</f>
        <v>4077846552727.9863</v>
      </c>
      <c r="AO7">
        <f>IF(ISBLANK(Calculations!AO7),"",Calculations!AO7)</f>
        <v>3662553751303.0229</v>
      </c>
      <c r="AP7">
        <f>IF(ISBLANK(Calculations!AP7),"",Calculations!AP7)</f>
        <v>3265894493974.1582</v>
      </c>
      <c r="AQ7">
        <f>IF(ISBLANK(Calculations!AQ7),"",Calculations!AQ7)</f>
        <v>2892315645917.4224</v>
      </c>
      <c r="AR7">
        <f>IF(ISBLANK(Calculations!AR7),"",Calculations!AR7)</f>
        <v>2544557072051.5</v>
      </c>
      <c r="AS7">
        <f>IF(ISBLANK(Calculations!AS7),"",Calculations!AS7)</f>
        <v>2225432282162.4561</v>
      </c>
      <c r="AT7">
        <f>IF(ISBLANK(Calculations!AT7),"",Calculations!AT7)</f>
        <v>1935779967907.6501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0.38632181385376396</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0.38632181385376396</v>
      </c>
      <c r="L9" t="str">
        <f>IF(ISBLANK(Calculations!L9),"",Calculations!L9)</f>
        <v>RESIDENTIAL</v>
      </c>
      <c r="M9" t="str">
        <f>IF(ISBLANK(Calculations!M9),"",Calculations!M9)</f>
        <v>heating</v>
      </c>
      <c r="N9" t="str">
        <f>IF(ISBLANK(Calculations!N9),"",Calculations!N9)</f>
        <v>biomass</v>
      </c>
      <c r="O9">
        <f>IF(ISBLANK(Calculations!O9),"",Calculations!O9)</f>
        <v>6221712812114.8682</v>
      </c>
      <c r="P9">
        <f>IF(ISBLANK(Calculations!P9),"",Calculations!P9)</f>
        <v>6221712812114.8682</v>
      </c>
      <c r="Q9">
        <f>IF(ISBLANK(Calculations!Q9),"",Calculations!Q9)</f>
        <v>6221712812114.8682</v>
      </c>
      <c r="R9">
        <f>IF(ISBLANK(Calculations!R9),"",Calculations!R9)</f>
        <v>6234623412837.2129</v>
      </c>
      <c r="S9">
        <f>IF(ISBLANK(Calculations!S9),"",Calculations!S9)</f>
        <v>6245394297908.998</v>
      </c>
      <c r="T9">
        <f>IF(ISBLANK(Calculations!T9),"",Calculations!T9)</f>
        <v>6251691326740.8438</v>
      </c>
      <c r="U9">
        <f>IF(ISBLANK(Calculations!U9),"",Calculations!U9)</f>
        <v>6258270774219.4492</v>
      </c>
      <c r="V9">
        <f>IF(ISBLANK(Calculations!V9),"",Calculations!V9)</f>
        <v>6267040977981.4941</v>
      </c>
      <c r="W9">
        <f>IF(ISBLANK(Calculations!W9),"",Calculations!W9)</f>
        <v>6282217356480.5957</v>
      </c>
      <c r="X9">
        <f>IF(ISBLANK(Calculations!X9),"",Calculations!X9)</f>
        <v>6300804536814.7744</v>
      </c>
      <c r="Y9">
        <f>IF(ISBLANK(Calculations!Y9),"",Calculations!Y9)</f>
        <v>6326643549614.8203</v>
      </c>
      <c r="Z9">
        <f>IF(ISBLANK(Calculations!Z9),"",Calculations!Z9)</f>
        <v>6359120445958.8984</v>
      </c>
      <c r="AA9">
        <f>IF(ISBLANK(Calculations!AA9),"",Calculations!AA9)</f>
        <v>6404174123282.3721</v>
      </c>
      <c r="AB9">
        <f>IF(ISBLANK(Calculations!AB9),"",Calculations!AB9)</f>
        <v>6457185340136.9229</v>
      </c>
      <c r="AC9">
        <f>IF(ISBLANK(Calculations!AC9),"",Calculations!AC9)</f>
        <v>6519790808184.3662</v>
      </c>
      <c r="AD9">
        <f>IF(ISBLANK(Calculations!AD9),"",Calculations!AD9)</f>
        <v>6589355327557.3477</v>
      </c>
      <c r="AE9">
        <f>IF(ISBLANK(Calculations!AE9),"",Calculations!AE9)</f>
        <v>6669022108681.8213</v>
      </c>
      <c r="AF9">
        <f>IF(ISBLANK(Calculations!AF9),"",Calculations!AF9)</f>
        <v>6754479141491.0205</v>
      </c>
      <c r="AG9">
        <f>IF(ISBLANK(Calculations!AG9),"",Calculations!AG9)</f>
        <v>6847012183925.084</v>
      </c>
      <c r="AH9">
        <f>IF(ISBLANK(Calculations!AH9),"",Calculations!AH9)</f>
        <v>6947181994632.2646</v>
      </c>
      <c r="AI9">
        <f>IF(ISBLANK(Calculations!AI9),"",Calculations!AI9)</f>
        <v>7051823408696.8867</v>
      </c>
      <c r="AJ9">
        <f>IF(ISBLANK(Calculations!AJ9),"",Calculations!AJ9)</f>
        <v>7164187711002.5166</v>
      </c>
      <c r="AK9">
        <f>IF(ISBLANK(Calculations!AK9),"",Calculations!AK9)</f>
        <v>7202988826057.708</v>
      </c>
      <c r="AL9">
        <f>IF(ISBLANK(Calculations!AL9),"",Calculations!AL9)</f>
        <v>7243686236017.8389</v>
      </c>
      <c r="AM9">
        <f>IF(ISBLANK(Calculations!AM9),"",Calculations!AM9)</f>
        <v>7287655328887.4033</v>
      </c>
      <c r="AN9">
        <f>IF(ISBLANK(Calculations!AN9),"",Calculations!AN9)</f>
        <v>7332847809454.5439</v>
      </c>
      <c r="AO9">
        <f>IF(ISBLANK(Calculations!AO9),"",Calculations!AO9)</f>
        <v>7378815318277.6289</v>
      </c>
      <c r="AP9">
        <f>IF(ISBLANK(Calculations!AP9),"",Calculations!AP9)</f>
        <v>7425401049117.7217</v>
      </c>
      <c r="AQ9">
        <f>IF(ISBLANK(Calculations!AQ9),"",Calculations!AQ9)</f>
        <v>7472346912594.3359</v>
      </c>
      <c r="AR9">
        <f>IF(ISBLANK(Calculations!AR9),"",Calculations!AR9)</f>
        <v>7517727551507.2539</v>
      </c>
      <c r="AS9">
        <f>IF(ISBLANK(Calculations!AS9),"",Calculations!AS9)</f>
        <v>7563134682779.292</v>
      </c>
      <c r="AT9">
        <f>IF(ISBLANK(Calculations!AT9),"",Calculations!AT9)</f>
        <v>7606250339405.9219</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0.38632181385376396</v>
      </c>
      <c r="L10" t="str">
        <f>IF(ISBLANK(Calculations!L10),"",Calculations!L10)</f>
        <v>RESIDENTIAL</v>
      </c>
      <c r="M10" t="str">
        <f>IF(ISBLANK(Calculations!M10),"",Calculations!M10)</f>
        <v>heating</v>
      </c>
      <c r="N10" t="str">
        <f>IF(ISBLANK(Calculations!N10),"",Calculations!N10)</f>
        <v>kerosene</v>
      </c>
      <c r="O10">
        <f>IF(ISBLANK(Calculations!O10),"",Calculations!O10)</f>
        <v>472085256529.29956</v>
      </c>
      <c r="P10">
        <f>IF(ISBLANK(Calculations!P10),"",Calculations!P10)</f>
        <v>472085256529.29956</v>
      </c>
      <c r="Q10">
        <f>IF(ISBLANK(Calculations!Q10),"",Calculations!Q10)</f>
        <v>472085256529.29956</v>
      </c>
      <c r="R10">
        <f>IF(ISBLANK(Calculations!R10),"",Calculations!R10)</f>
        <v>471856615634.1391</v>
      </c>
      <c r="S10">
        <f>IF(ISBLANK(Calculations!S10),"",Calculations!S10)</f>
        <v>470996522706.8454</v>
      </c>
      <c r="T10">
        <f>IF(ISBLANK(Calculations!T10),"",Calculations!T10)</f>
        <v>468950260786.27045</v>
      </c>
      <c r="U10">
        <f>IF(ISBLANK(Calculations!U10),"",Calculations!U10)</f>
        <v>465790977599.23462</v>
      </c>
      <c r="V10">
        <f>IF(ISBLANK(Calculations!V10),"",Calculations!V10)</f>
        <v>461026211580.93628</v>
      </c>
      <c r="W10">
        <f>IF(ISBLANK(Calculations!W10),"",Calculations!W10)</f>
        <v>454552484938.30328</v>
      </c>
      <c r="X10">
        <f>IF(ISBLANK(Calculations!X10),"",Calculations!X10)</f>
        <v>445583916020.90515</v>
      </c>
      <c r="Y10">
        <f>IF(ISBLANK(Calculations!Y10),"",Calculations!Y10)</f>
        <v>434348892930.33405</v>
      </c>
      <c r="Z10">
        <f>IF(ISBLANK(Calculations!Z10),"",Calculations!Z10)</f>
        <v>420609699207.66589</v>
      </c>
      <c r="AA10">
        <f>IF(ISBLANK(Calculations!AA10),"",Calculations!AA10)</f>
        <v>404666930480.16626</v>
      </c>
      <c r="AB10">
        <f>IF(ISBLANK(Calculations!AB10),"",Calculations!AB10)</f>
        <v>386860338964.43451</v>
      </c>
      <c r="AC10">
        <f>IF(ISBLANK(Calculations!AC10),"",Calculations!AC10)</f>
        <v>367393253511.2149</v>
      </c>
      <c r="AD10">
        <f>IF(ISBLANK(Calculations!AD10),"",Calculations!AD10)</f>
        <v>346386105076.13696</v>
      </c>
      <c r="AE10">
        <f>IF(ISBLANK(Calculations!AE10),"",Calculations!AE10)</f>
        <v>324313459233.0047</v>
      </c>
      <c r="AF10">
        <f>IF(ISBLANK(Calculations!AF10),"",Calculations!AF10)</f>
        <v>301455396708.13495</v>
      </c>
      <c r="AG10">
        <f>IF(ISBLANK(Calculations!AG10),"",Calculations!AG10)</f>
        <v>278177139865.56543</v>
      </c>
      <c r="AH10">
        <f>IF(ISBLANK(Calculations!AH10),"",Calculations!AH10)</f>
        <v>254704854480.17651</v>
      </c>
      <c r="AI10">
        <f>IF(ISBLANK(Calculations!AI10),"",Calculations!AI10)</f>
        <v>231129184291.01639</v>
      </c>
      <c r="AJ10">
        <f>IF(ISBLANK(Calculations!AJ10),"",Calculations!AJ10)</f>
        <v>207986574001.34009</v>
      </c>
      <c r="AK10">
        <f>IF(ISBLANK(Calculations!AK10),"",Calculations!AK10)</f>
        <v>183479508801.06778</v>
      </c>
      <c r="AL10">
        <f>IF(ISBLANK(Calculations!AL10),"",Calculations!AL10)</f>
        <v>160249094421.64987</v>
      </c>
      <c r="AM10">
        <f>IF(ISBLANK(Calculations!AM10),"",Calculations!AM10)</f>
        <v>138571881089.41211</v>
      </c>
      <c r="AN10">
        <f>IF(ISBLANK(Calculations!AN10),"",Calculations!AN10)</f>
        <v>118619567335.98955</v>
      </c>
      <c r="AO10">
        <f>IF(ISBLANK(Calculations!AO10),"",Calculations!AO10)</f>
        <v>100570888418.07083</v>
      </c>
      <c r="AP10">
        <f>IF(ISBLANK(Calculations!AP10),"",Calculations!AP10)</f>
        <v>84535162426.053558</v>
      </c>
      <c r="AQ10">
        <f>IF(ISBLANK(Calculations!AQ10),"",Calculations!AQ10)</f>
        <v>70575599185.223526</v>
      </c>
      <c r="AR10">
        <f>IF(ISBLANK(Calculations!AR10),"",Calculations!AR10)</f>
        <v>58682731155.867699</v>
      </c>
      <c r="AS10">
        <f>IF(ISBLANK(Calculations!AS10),"",Calculations!AS10)</f>
        <v>48801095666.852768</v>
      </c>
      <c r="AT10">
        <f>IF(ISBLANK(Calculations!AT10),"",Calculations!AT10)</f>
        <v>40781403569.29213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0.38632181385376396</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0.38632181385376396</v>
      </c>
      <c r="C12">
        <f>IF(ISBLANK(Calculations!C12),"",Calculations!C12)</f>
        <v>0.61367818614623604</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0.90175387612458313</v>
      </c>
      <c r="K12">
        <f>IF(ISBLANK(Calculations!K12),"",Calculations!K12)</f>
        <v>0.38632181385376396</v>
      </c>
      <c r="L12" t="str">
        <f>IF(ISBLANK(Calculations!L12),"",Calculations!L12)</f>
        <v>RESIDENTIAL</v>
      </c>
      <c r="M12" t="str">
        <f>IF(ISBLANK(Calculations!M12),"",Calculations!M12)</f>
        <v>heating</v>
      </c>
      <c r="N12" t="str">
        <f>IF(ISBLANK(Calculations!N12),"",Calculations!N12)</f>
        <v>LPG propane or butane</v>
      </c>
      <c r="O12">
        <f>IF(ISBLANK(Calculations!O12),"",Calculations!O12)</f>
        <v>2335453662368.8423</v>
      </c>
      <c r="P12">
        <f>IF(ISBLANK(Calculations!P12),"",Calculations!P12)</f>
        <v>2335453662368.8423</v>
      </c>
      <c r="Q12">
        <f>IF(ISBLANK(Calculations!Q12),"",Calculations!Q12)</f>
        <v>2335453662368.8423</v>
      </c>
      <c r="R12">
        <f>IF(ISBLANK(Calculations!R12),"",Calculations!R12)</f>
        <v>2372586658367.1436</v>
      </c>
      <c r="S12">
        <f>IF(ISBLANK(Calculations!S12),"",Calculations!S12)</f>
        <v>2407007881222.2617</v>
      </c>
      <c r="T12">
        <f>IF(ISBLANK(Calculations!T12),"",Calculations!T12)</f>
        <v>2436778595418.7588</v>
      </c>
      <c r="U12">
        <f>IF(ISBLANK(Calculations!U12),"",Calculations!U12)</f>
        <v>2462801720791.9302</v>
      </c>
      <c r="V12">
        <f>IF(ISBLANK(Calculations!V12),"",Calculations!V12)</f>
        <v>2485348905707.1318</v>
      </c>
      <c r="W12">
        <f>IF(ISBLANK(Calculations!W12),"",Calculations!W12)</f>
        <v>2506378776767.1938</v>
      </c>
      <c r="X12">
        <f>IF(ISBLANK(Calculations!X12),"",Calculations!X12)</f>
        <v>2523859704665.0146</v>
      </c>
      <c r="Y12">
        <f>IF(ISBLANK(Calculations!Y12),"",Calculations!Y12)</f>
        <v>2540754182094.6216</v>
      </c>
      <c r="Z12">
        <f>IF(ISBLANK(Calculations!Z12),"",Calculations!Z12)</f>
        <v>2557956260507.728</v>
      </c>
      <c r="AA12">
        <f>IF(ISBLANK(Calculations!AA12),"",Calculations!AA12)</f>
        <v>2579277147597.457</v>
      </c>
      <c r="AB12">
        <f>IF(ISBLANK(Calculations!AB12),"",Calculations!AB12)</f>
        <v>2604804105850.0933</v>
      </c>
      <c r="AC12">
        <f>IF(ISBLANK(Calculations!AC12),"",Calculations!AC12)</f>
        <v>2636799103772.231</v>
      </c>
      <c r="AD12">
        <f>IF(ISBLANK(Calculations!AD12),"",Calculations!AD12)</f>
        <v>2675576981976.6201</v>
      </c>
      <c r="AE12">
        <f>IF(ISBLANK(Calculations!AE12),"",Calculations!AE12)</f>
        <v>2723618289683.1802</v>
      </c>
      <c r="AF12">
        <f>IF(ISBLANK(Calculations!AF12),"",Calculations!AF12)</f>
        <v>2777712432138.8047</v>
      </c>
      <c r="AG12">
        <f>IF(ISBLANK(Calculations!AG12),"",Calculations!AG12)</f>
        <v>2838041169575.7432</v>
      </c>
      <c r="AH12">
        <f>IF(ISBLANK(Calculations!AH12),"",Calculations!AH12)</f>
        <v>2903994008467.1675</v>
      </c>
      <c r="AI12">
        <f>IF(ISBLANK(Calculations!AI12),"",Calculations!AI12)</f>
        <v>2972621151416.5747</v>
      </c>
      <c r="AJ12">
        <f>IF(ISBLANK(Calculations!AJ12),"",Calculations!AJ12)</f>
        <v>3045500825370.9248</v>
      </c>
      <c r="AK12">
        <f>IF(ISBLANK(Calculations!AK12),"",Calculations!AK12)</f>
        <v>3082230800915.5693</v>
      </c>
      <c r="AL12">
        <f>IF(ISBLANK(Calculations!AL12),"",Calculations!AL12)</f>
        <v>3119682525048.7642</v>
      </c>
      <c r="AM12">
        <f>IF(ISBLANK(Calculations!AM12),"",Calculations!AM12)</f>
        <v>3158730259249.3599</v>
      </c>
      <c r="AN12">
        <f>IF(ISBLANK(Calculations!AN12),"",Calculations!AN12)</f>
        <v>3198673668295.4644</v>
      </c>
      <c r="AO12">
        <f>IF(ISBLANK(Calculations!AO12),"",Calculations!AO12)</f>
        <v>3238987191716.9922</v>
      </c>
      <c r="AP12">
        <f>IF(ISBLANK(Calculations!AP12),"",Calculations!AP12)</f>
        <v>3278741427966.9399</v>
      </c>
      <c r="AQ12">
        <f>IF(ISBLANK(Calculations!AQ12),"",Calculations!AQ12)</f>
        <v>3316890940461.2168</v>
      </c>
      <c r="AR12">
        <f>IF(ISBLANK(Calculations!AR12),"",Calculations!AR12)</f>
        <v>3351954589201.5552</v>
      </c>
      <c r="AS12">
        <f>IF(ISBLANK(Calculations!AS12),"",Calculations!AS12)</f>
        <v>3384347397368.6348</v>
      </c>
      <c r="AT12">
        <f>IF(ISBLANK(Calculations!AT12),"",Calculations!AT12)</f>
        <v>3412978394312.1548</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0.38632181385376396</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1.6028849704906433E-2</v>
      </c>
      <c r="K17">
        <f>IF(ISBLANK(Calculations!K17),"",Calculations!K17)</f>
        <v>0.38632181385376396</v>
      </c>
      <c r="L17" t="str">
        <f>IF(ISBLANK(Calculations!L17),"",Calculations!L17)</f>
        <v>RESIDENTIAL</v>
      </c>
      <c r="M17" t="str">
        <f>IF(ISBLANK(Calculations!M17),"",Calculations!M17)</f>
        <v>cooling</v>
      </c>
      <c r="N17" t="str">
        <f>IF(ISBLANK(Calculations!N17),"",Calculations!N17)</f>
        <v>electricity</v>
      </c>
      <c r="O17">
        <f>P17</f>
        <v>106953307011.23094</v>
      </c>
      <c r="P17">
        <f>IF(ISBLANK(Calculations!P17),"",Calculations!P17)</f>
        <v>106953307011.23094</v>
      </c>
      <c r="Q17">
        <f>IF(ISBLANK(Calculations!Q17),"",Calculations!Q17)</f>
        <v>106953307011.23094</v>
      </c>
      <c r="R17">
        <f>IF(ISBLANK(Calculations!R17),"",Calculations!R17)</f>
        <v>106274876945.60269</v>
      </c>
      <c r="S17" s="99">
        <f>IF(ISBLANK(Calculations!S17),"",Calculations!S17 + ('IRA Buildings Changes'!$C$38/($AB$16-$R$16)*(S16-$R$16)))</f>
        <v>144861650568.33472</v>
      </c>
      <c r="T17" s="99">
        <f>IF(ISBLANK(Calculations!T17),"",Calculations!T17 + ('IRA Buildings Changes'!$C$38/($AB$16-$R$16)*(T16-$R$16)))</f>
        <v>183545097576.6239</v>
      </c>
      <c r="U17" s="99">
        <f>IF(ISBLANK(Calculations!U17),"",Calculations!U17 + ('IRA Buildings Changes'!$C$38/($AB$16-$R$16)*(U16-$R$16)))</f>
        <v>222335389712.77448</v>
      </c>
      <c r="V17" s="99">
        <f>IF(ISBLANK(Calculations!V17),"",Calculations!V17 + ('IRA Buildings Changes'!$C$38/($AB$16-$R$16)*(V16-$R$16)))</f>
        <v>261062537021.29675</v>
      </c>
      <c r="W17" s="99">
        <f>IF(ISBLANK(Calculations!W17),"",Calculations!W17 + ('IRA Buildings Changes'!$C$38/($AB$16-$R$16)*(W16-$R$16)))</f>
        <v>300085967734.20447</v>
      </c>
      <c r="X17" s="99">
        <f>IF(ISBLANK(Calculations!X17),"",Calculations!X17 + ('IRA Buildings Changes'!$C$38/($AB$16-$R$16)*(X16-$R$16)))</f>
        <v>339234052789.60303</v>
      </c>
      <c r="Y17" s="99">
        <f>IF(ISBLANK(Calculations!Y17),"",Calculations!Y17 + ('IRA Buildings Changes'!$C$38/($AB$16-$R$16)*(Y16-$R$16)))</f>
        <v>378511771747.37463</v>
      </c>
      <c r="Z17" s="99">
        <f>IF(ISBLANK(Calculations!Z17),"",Calculations!Z17 + ('IRA Buildings Changes'!$C$38/($AB$16-$R$16)*(Z16-$R$16)))</f>
        <v>417917916532.34937</v>
      </c>
      <c r="AA17" s="99">
        <f>IF(ISBLANK(Calculations!AA17),"",Calculations!AA17 + ('IRA Buildings Changes'!$C$38/($AB$16-$R$16)*(AA16-$R$16)))</f>
        <v>457296191398.3822</v>
      </c>
      <c r="AB17" s="98">
        <f>IF(ISBLANK(Calculations!AB17),"",Calculations!AB17 + 'IRA Buildings Changes'!$C$38)</f>
        <v>496956557563.58301</v>
      </c>
      <c r="AC17" s="99">
        <f>IF(ISBLANK(Calculations!AC17),"",Calculations!AC17 + 'IRA Buildings Changes'!$C$38)</f>
        <v>497513707373.37085</v>
      </c>
      <c r="AD17" s="99">
        <f>IF(ISBLANK(Calculations!AD17),"",Calculations!AD17 + 'IRA Buildings Changes'!$C$38)</f>
        <v>498120134814.99408</v>
      </c>
      <c r="AE17" s="99">
        <f>IF(ISBLANK(Calculations!AE17),"",Calculations!AE17 + 'IRA Buildings Changes'!$C$38)</f>
        <v>498756603075.07239</v>
      </c>
      <c r="AF17" s="99">
        <f>IF(ISBLANK(Calculations!AF17),"",Calculations!AF17 + 'IRA Buildings Changes'!$C$38)</f>
        <v>499248722165.67029</v>
      </c>
      <c r="AG17" s="99">
        <f>IF(ISBLANK(Calculations!AG17),"",Calculations!AG17 + 'IRA Buildings Changes'!$C$38)</f>
        <v>499921688168.42413</v>
      </c>
      <c r="AH17" s="99">
        <f>IF(ISBLANK(Calculations!AH17),"",Calculations!AH17 + 'IRA Buildings Changes'!$C$38)</f>
        <v>500607617034.2572</v>
      </c>
      <c r="AI17" s="99">
        <f>IF(ISBLANK(Calculations!AI17),"",Calculations!AI17 + 'IRA Buildings Changes'!$C$38)</f>
        <v>501303383087.4621</v>
      </c>
      <c r="AJ17" s="99">
        <f>IF(ISBLANK(Calculations!AJ17),"",Calculations!AJ17 + 'IRA Buildings Changes'!$C$38)</f>
        <v>502005175049.47455</v>
      </c>
      <c r="AK17" s="99">
        <f>IF(ISBLANK(Calculations!AK17),"",Calculations!AK17 + 'IRA Buildings Changes'!$C$38)</f>
        <v>502684681100.80682</v>
      </c>
      <c r="AL17" s="99">
        <f>IF(ISBLANK(Calculations!AL17),"",Calculations!AL17 + 'IRA Buildings Changes'!$C$38)</f>
        <v>503362547751.48523</v>
      </c>
      <c r="AM17" s="99">
        <f>IF(ISBLANK(Calculations!AM17),"",Calculations!AM17 + 'IRA Buildings Changes'!$C$38)</f>
        <v>503878477359.19763</v>
      </c>
      <c r="AN17" s="99">
        <f>IF(ISBLANK(Calculations!AN17),"",Calculations!AN17 + 'IRA Buildings Changes'!$C$38)</f>
        <v>504555434405.77429</v>
      </c>
      <c r="AO17" s="99">
        <f>IF(ISBLANK(Calculations!AO17),"",Calculations!AO17 + 'IRA Buildings Changes'!$C$38)</f>
        <v>505232072428.72003</v>
      </c>
      <c r="AP17" s="99">
        <f>IF(ISBLANK(Calculations!AP17),"",Calculations!AP17 + 'IRA Buildings Changes'!$C$38)</f>
        <v>505908484455.005</v>
      </c>
      <c r="AQ17" s="99">
        <f>IF(ISBLANK(Calculations!AQ17),"",Calculations!AQ17 + 'IRA Buildings Changes'!$C$38)</f>
        <v>506584592700.62012</v>
      </c>
      <c r="AR17" s="99">
        <f>IF(ISBLANK(Calculations!AR17),"",Calculations!AR17 + 'IRA Buildings Changes'!$C$38)</f>
        <v>507260403726.69037</v>
      </c>
      <c r="AS17" s="99">
        <f>IF(ISBLANK(Calculations!AS17),"",Calculations!AS17 + 'IRA Buildings Changes'!$C$38)</f>
        <v>507935871555.18994</v>
      </c>
      <c r="AT17" s="99">
        <f>IF(ISBLANK(Calculations!AT17),"",Calculations!AT17 + 'IRA Buildings Changes'!$C$38)</f>
        <v>508611487207.22461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0.38632181385376396</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0.38632181385376396</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0.38632181385376396</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0.38632181385376396</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0.38632181385376396</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0.38632181385376396</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0.38632181385376396</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0.38632181385376396</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0.38632181385376396</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8.960190007552335E-2</v>
      </c>
      <c r="K30">
        <f>IF(ISBLANK(Calculations!K30),"",Calculations!K30)</f>
        <v>0.38632181385376396</v>
      </c>
      <c r="L30" t="str">
        <f>IF(ISBLANK(Calculations!L30),"",Calculations!L30)</f>
        <v>RESIDENTIAL</v>
      </c>
      <c r="M30" t="str">
        <f>IF(ISBLANK(Calculations!M30),"",Calculations!M30)</f>
        <v>lighting</v>
      </c>
      <c r="N30" t="str">
        <f>IF(ISBLANK(Calculations!N30),"",Calculations!N30)</f>
        <v>electricity</v>
      </c>
      <c r="O30">
        <f t="shared" si="0"/>
        <v>597873191401.48035</v>
      </c>
      <c r="P30">
        <f>IF(ISBLANK(Calculations!P30),"",Calculations!P30)</f>
        <v>597873191401.48035</v>
      </c>
      <c r="Q30">
        <f>IF(ISBLANK(Calculations!Q30),"",Calculations!Q30)</f>
        <v>597873191401.48035</v>
      </c>
      <c r="R30">
        <f>IF(ISBLANK(Calculations!R30),"",Calculations!R30)</f>
        <v>592166117213.8667</v>
      </c>
      <c r="S30">
        <f>IF(ISBLANK(Calculations!S30),"",Calculations!S30)</f>
        <v>586970478374.32642</v>
      </c>
      <c r="T30">
        <f>IF(ISBLANK(Calculations!T30),"",Calculations!T30)</f>
        <v>581445096115.04016</v>
      </c>
      <c r="U30">
        <f>IF(ISBLANK(Calculations!U30),"",Calculations!U30)</f>
        <v>578201474140.59106</v>
      </c>
      <c r="V30">
        <f>IF(ISBLANK(Calculations!V30),"",Calculations!V30)</f>
        <v>576819378412.34937</v>
      </c>
      <c r="W30">
        <f>IF(ISBLANK(Calculations!W30),"",Calculations!W30)</f>
        <v>575704159147.32446</v>
      </c>
      <c r="X30">
        <f>IF(ISBLANK(Calculations!X30),"",Calculations!X30)</f>
        <v>574675266974.78088</v>
      </c>
      <c r="Y30">
        <f>IF(ISBLANK(Calculations!Y30),"",Calculations!Y30)</f>
        <v>573749437704.9325</v>
      </c>
      <c r="Z30">
        <f>IF(ISBLANK(Calculations!Z30),"",Calculations!Z30)</f>
        <v>573205483411.33118</v>
      </c>
      <c r="AA30">
        <f>IF(ISBLANK(Calculations!AA30),"",Calculations!AA30)</f>
        <v>573501809465.50818</v>
      </c>
      <c r="AB30">
        <f>IF(ISBLANK(Calculations!AB30),"",Calculations!AB30)</f>
        <v>574187012083.97705</v>
      </c>
      <c r="AC30">
        <f>IF(ISBLANK(Calculations!AC30),"",Calculations!AC30)</f>
        <v>575369058366.62341</v>
      </c>
      <c r="AD30">
        <f>IF(ISBLANK(Calculations!AD30),"",Calculations!AD30)</f>
        <v>576604279210.9021</v>
      </c>
      <c r="AE30">
        <f>IF(ISBLANK(Calculations!AE30),"",Calculations!AE30)</f>
        <v>577741776815.78674</v>
      </c>
      <c r="AF30">
        <f>IF(ISBLANK(Calculations!AF30),"",Calculations!AF30)</f>
        <v>577886040702.08118</v>
      </c>
      <c r="AG30">
        <f>IF(ISBLANK(Calculations!AG30),"",Calculations!AG30)</f>
        <v>577629228055.68933</v>
      </c>
      <c r="AH30">
        <f>IF(ISBLANK(Calculations!AH30),"",Calculations!AH30)</f>
        <v>577114473080.51575</v>
      </c>
      <c r="AI30">
        <f>IF(ISBLANK(Calculations!AI30),"",Calculations!AI30)</f>
        <v>576407919519.34753</v>
      </c>
      <c r="AJ30">
        <f>IF(ISBLANK(Calculations!AJ30),"",Calculations!AJ30)</f>
        <v>575545260221.71826</v>
      </c>
      <c r="AK30">
        <f>IF(ISBLANK(Calculations!AK30),"",Calculations!AK30)</f>
        <v>569923695458.49121</v>
      </c>
      <c r="AL30">
        <f>IF(ISBLANK(Calculations!AL30),"",Calculations!AL30)</f>
        <v>564434645633.59485</v>
      </c>
      <c r="AM30">
        <f>IF(ISBLANK(Calculations!AM30),"",Calculations!AM30)</f>
        <v>559129381447.88708</v>
      </c>
      <c r="AN30">
        <f>IF(ISBLANK(Calculations!AN30),"",Calculations!AN30)</f>
        <v>554043242536.44153</v>
      </c>
      <c r="AO30">
        <f>IF(ISBLANK(Calculations!AO30),"",Calculations!AO30)</f>
        <v>549167987625.0708</v>
      </c>
      <c r="AP30">
        <f>IF(ISBLANK(Calculations!AP30),"",Calculations!AP30)</f>
        <v>544478947276.86279</v>
      </c>
      <c r="AQ30">
        <f>IF(ISBLANK(Calculations!AQ30),"",Calculations!AQ30)</f>
        <v>539939567943.82886</v>
      </c>
      <c r="AR30">
        <f>IF(ISBLANK(Calculations!AR30),"",Calculations!AR30)</f>
        <v>535514007671.52142</v>
      </c>
      <c r="AS30">
        <f>IF(ISBLANK(Calculations!AS30),"",Calculations!AS30)</f>
        <v>531179794550.29364</v>
      </c>
      <c r="AT30">
        <f>IF(ISBLANK(Calculations!AT30),"",Calculations!AT30)</f>
        <v>526925129888.7442</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0.38632181385376396</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0.38632181385376396</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0.38632181385376396</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0.38632181385376396</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0.38632181385376396</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0.38632181385376396</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0.38632181385376396</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0.38632181385376396</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0.38632181385376396</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0.33349566424002675</v>
      </c>
      <c r="K43">
        <f>IF(ISBLANK(Calculations!K43),"",Calculations!K43)</f>
        <v>0.38632181385376396</v>
      </c>
      <c r="L43" t="str">
        <f>IF(ISBLANK(Calculations!L43),"",Calculations!L43)</f>
        <v>RESIDENTIAL</v>
      </c>
      <c r="M43" t="str">
        <f>IF(ISBLANK(Calculations!M43),"",Calculations!M43)</f>
        <v>appl</v>
      </c>
      <c r="N43" t="str">
        <f>IF(ISBLANK(Calculations!N43),"",Calculations!N43)</f>
        <v>electricity</v>
      </c>
      <c r="O43">
        <f t="shared" si="0"/>
        <v>2225266617445.4087</v>
      </c>
      <c r="P43">
        <f>IF(ISBLANK(Calculations!P43),"",Calculations!P43)</f>
        <v>2225266617445.4087</v>
      </c>
      <c r="Q43">
        <f>IF(ISBLANK(Calculations!Q43),"",Calculations!Q43)</f>
        <v>2225266617445.4087</v>
      </c>
      <c r="R43">
        <f>IF(ISBLANK(Calculations!R43),"",Calculations!R43)</f>
        <v>2224480036985.9502</v>
      </c>
      <c r="S43">
        <f>IF(ISBLANK(Calculations!S43),"",Calculations!S43)</f>
        <v>2221949094153.1445</v>
      </c>
      <c r="T43">
        <f>IF(ISBLANK(Calculations!T43),"",Calculations!T43)</f>
        <v>2218321150851.6592</v>
      </c>
      <c r="U43">
        <f>IF(ISBLANK(Calculations!U43),"",Calculations!U43)</f>
        <v>2214668861857.3477</v>
      </c>
      <c r="V43">
        <f>IF(ISBLANK(Calculations!V43),"",Calculations!V43)</f>
        <v>2212161683132.8408</v>
      </c>
      <c r="W43">
        <f>IF(ISBLANK(Calculations!W43),"",Calculations!W43)</f>
        <v>2211424414260.5146</v>
      </c>
      <c r="X43">
        <f>IF(ISBLANK(Calculations!X43),"",Calculations!X43)</f>
        <v>2212690632322.6694</v>
      </c>
      <c r="Y43">
        <f>IF(ISBLANK(Calculations!Y43),"",Calculations!Y43)</f>
        <v>2216079071499.647</v>
      </c>
      <c r="Z43">
        <f>IF(ISBLANK(Calculations!Z43),"",Calculations!Z43)</f>
        <v>2222315586327.2993</v>
      </c>
      <c r="AA43">
        <f>IF(ISBLANK(Calculations!AA43),"",Calculations!AA43)</f>
        <v>2231788771890.8926</v>
      </c>
      <c r="AB43">
        <f>IF(ISBLANK(Calculations!AB43),"",Calculations!AB43)</f>
        <v>2243871113127.0366</v>
      </c>
      <c r="AC43">
        <f>IF(ISBLANK(Calculations!AC43),"",Calculations!AC43)</f>
        <v>2258033840333.9316</v>
      </c>
      <c r="AD43">
        <f>IF(ISBLANK(Calculations!AD43),"",Calculations!AD43)</f>
        <v>2274322284733.7686</v>
      </c>
      <c r="AE43">
        <f>IF(ISBLANK(Calculations!AE43),"",Calculations!AE43)</f>
        <v>2292311426044.9204</v>
      </c>
      <c r="AF43">
        <f>IF(ISBLANK(Calculations!AF43),"",Calculations!AF43)</f>
        <v>2311428118325.7388</v>
      </c>
      <c r="AG43">
        <f>IF(ISBLANK(Calculations!AG43),"",Calculations!AG43)</f>
        <v>2331139230089.8354</v>
      </c>
      <c r="AH43">
        <f>IF(ISBLANK(Calculations!AH43),"",Calculations!AH43)</f>
        <v>2351244532564.5879</v>
      </c>
      <c r="AI43">
        <f>IF(ISBLANK(Calculations!AI43),"",Calculations!AI43)</f>
        <v>2371524463440.8154</v>
      </c>
      <c r="AJ43">
        <f>IF(ISBLANK(Calculations!AJ43),"",Calculations!AJ43)</f>
        <v>2391818599996.0713</v>
      </c>
      <c r="AK43">
        <f>IF(ISBLANK(Calculations!AK43),"",Calculations!AK43)</f>
        <v>2391465776883.7358</v>
      </c>
      <c r="AL43">
        <f>IF(ISBLANK(Calculations!AL43),"",Calculations!AL43)</f>
        <v>2391019585085.5264</v>
      </c>
      <c r="AM43">
        <f>IF(ISBLANK(Calculations!AM43),"",Calculations!AM43)</f>
        <v>2390501181508.4941</v>
      </c>
      <c r="AN43">
        <f>IF(ISBLANK(Calculations!AN43),"",Calculations!AN43)</f>
        <v>2389946601073.5352</v>
      </c>
      <c r="AO43">
        <f>IF(ISBLANK(Calculations!AO43),"",Calculations!AO43)</f>
        <v>2389394846113.9902</v>
      </c>
      <c r="AP43">
        <f>IF(ISBLANK(Calculations!AP43),"",Calculations!AP43)</f>
        <v>2388873658393.6323</v>
      </c>
      <c r="AQ43">
        <f>IF(ISBLANK(Calculations!AQ43),"",Calculations!AQ43)</f>
        <v>2388381570238.7559</v>
      </c>
      <c r="AR43">
        <f>IF(ISBLANK(Calculations!AR43),"",Calculations!AR43)</f>
        <v>2387927301844.0166</v>
      </c>
      <c r="AS43">
        <f>IF(ISBLANK(Calculations!AS43),"",Calculations!AS43)</f>
        <v>2387494440057.9561</v>
      </c>
      <c r="AT43">
        <f>IF(ISBLANK(Calculations!AT43),"",Calculations!AT43)</f>
        <v>2387066763279.104</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0.38632181385376396</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0.26881001190460341</v>
      </c>
      <c r="K45">
        <f>IF(ISBLANK(Calculations!K45),"",Calculations!K45)</f>
        <v>0.38632181385376396</v>
      </c>
      <c r="L45" t="str">
        <f>IF(ISBLANK(Calculations!L45),"",Calculations!L45)</f>
        <v>RESIDENTIAL</v>
      </c>
      <c r="M45" t="str">
        <f>IF(ISBLANK(Calculations!M45),"",Calculations!M45)</f>
        <v>appl</v>
      </c>
      <c r="N45" t="str">
        <f>IF(ISBLANK(Calculations!N45),"",Calculations!N45)</f>
        <v>natural gas</v>
      </c>
      <c r="O45">
        <f t="shared" si="0"/>
        <v>317564650083.21503</v>
      </c>
      <c r="P45">
        <f>IF(ISBLANK(Calculations!P45),"",Calculations!P45)</f>
        <v>317564650083.21503</v>
      </c>
      <c r="Q45">
        <f>IF(ISBLANK(Calculations!Q45),"",Calculations!Q45)</f>
        <v>317564650083.21503</v>
      </c>
      <c r="R45">
        <f>IF(ISBLANK(Calculations!R45),"",Calculations!R45)</f>
        <v>320146574908.73578</v>
      </c>
      <c r="S45">
        <f>IF(ISBLANK(Calculations!S45),"",Calculations!S45)</f>
        <v>322629437650.12286</v>
      </c>
      <c r="T45">
        <f>IF(ISBLANK(Calculations!T45),"",Calculations!T45)</f>
        <v>325093153455.75372</v>
      </c>
      <c r="U45">
        <f>IF(ISBLANK(Calculations!U45),"",Calculations!U45)</f>
        <v>327667329741.14038</v>
      </c>
      <c r="V45">
        <f>IF(ISBLANK(Calculations!V45),"",Calculations!V45)</f>
        <v>330422323179.3042</v>
      </c>
      <c r="W45">
        <f>IF(ISBLANK(Calculations!W45),"",Calculations!W45)</f>
        <v>333361139622.28357</v>
      </c>
      <c r="X45">
        <f>IF(ISBLANK(Calculations!X45),"",Calculations!X45)</f>
        <v>336418271319.84583</v>
      </c>
      <c r="Y45">
        <f>IF(ISBLANK(Calculations!Y45),"",Calculations!Y45)</f>
        <v>339543794457.28687</v>
      </c>
      <c r="Z45">
        <f>IF(ISBLANK(Calculations!Z45),"",Calculations!Z45)</f>
        <v>342781779441.8219</v>
      </c>
      <c r="AA45">
        <f>IF(ISBLANK(Calculations!AA45),"",Calculations!AA45)</f>
        <v>346106784611.11658</v>
      </c>
      <c r="AB45">
        <f>IF(ISBLANK(Calculations!AB45),"",Calculations!AB45)</f>
        <v>349423033557.28906</v>
      </c>
      <c r="AC45">
        <f>IF(ISBLANK(Calculations!AC45),"",Calculations!AC45)</f>
        <v>352704528439.22675</v>
      </c>
      <c r="AD45">
        <f>IF(ISBLANK(Calculations!AD45),"",Calculations!AD45)</f>
        <v>356009912066.85376</v>
      </c>
      <c r="AE45">
        <f>IF(ISBLANK(Calculations!AE45),"",Calculations!AE45)</f>
        <v>359340310648.92358</v>
      </c>
      <c r="AF45">
        <f>IF(ISBLANK(Calculations!AF45),"",Calculations!AF45)</f>
        <v>362669011336.5459</v>
      </c>
      <c r="AG45">
        <f>IF(ISBLANK(Calculations!AG45),"",Calculations!AG45)</f>
        <v>365990992628.35522</v>
      </c>
      <c r="AH45">
        <f>IF(ISBLANK(Calculations!AH45),"",Calculations!AH45)</f>
        <v>369324765706.9693</v>
      </c>
      <c r="AI45">
        <f>IF(ISBLANK(Calculations!AI45),"",Calculations!AI45)</f>
        <v>372658191113.06061</v>
      </c>
      <c r="AJ45">
        <f>IF(ISBLANK(Calculations!AJ45),"",Calculations!AJ45)</f>
        <v>375984532652.92163</v>
      </c>
      <c r="AK45">
        <f>IF(ISBLANK(Calculations!AK45),"",Calculations!AK45)</f>
        <v>375764570323.50702</v>
      </c>
      <c r="AL45">
        <f>IF(ISBLANK(Calculations!AL45),"",Calculations!AL45)</f>
        <v>375539185069.27362</v>
      </c>
      <c r="AM45">
        <f>IF(ISBLANK(Calculations!AM45),"",Calculations!AM45)</f>
        <v>375315223887.74603</v>
      </c>
      <c r="AN45">
        <f>IF(ISBLANK(Calculations!AN45),"",Calculations!AN45)</f>
        <v>375097814975.86792</v>
      </c>
      <c r="AO45">
        <f>IF(ISBLANK(Calculations!AO45),"",Calculations!AO45)</f>
        <v>374889427451.52582</v>
      </c>
      <c r="AP45">
        <f>IF(ISBLANK(Calculations!AP45),"",Calculations!AP45)</f>
        <v>374689481314.85376</v>
      </c>
      <c r="AQ45">
        <f>IF(ISBLANK(Calculations!AQ45),"",Calculations!AQ45)</f>
        <v>374501636634.78284</v>
      </c>
      <c r="AR45">
        <f>IF(ISBLANK(Calculations!AR45),"",Calculations!AR45)</f>
        <v>374324961977.97693</v>
      </c>
      <c r="AS45">
        <f>IF(ISBLANK(Calculations!AS45),"",Calculations!AS45)</f>
        <v>374161882591.12878</v>
      </c>
      <c r="AT45">
        <f>IF(ISBLANK(Calculations!AT45),"",Calculations!AT45)</f>
        <v>374013281414.02893</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7.1509321596336356E-2</v>
      </c>
      <c r="K46">
        <f>IF(ISBLANK(Calculations!K46),"",Calculations!K46)</f>
        <v>0.38632181385376396</v>
      </c>
      <c r="L46" t="str">
        <f>IF(ISBLANK(Calculations!L46),"",Calculations!L46)</f>
        <v>RESIDENTIAL</v>
      </c>
      <c r="M46" t="str">
        <f>IF(ISBLANK(Calculations!M46),"",Calculations!M46)</f>
        <v>appl</v>
      </c>
      <c r="N46" t="str">
        <f>IF(ISBLANK(Calculations!N46),"",Calculations!N46)</f>
        <v>petroleum diesel</v>
      </c>
      <c r="O46">
        <f t="shared" si="0"/>
        <v>742797423904.24402</v>
      </c>
      <c r="P46">
        <f>IF(ISBLANK(Calculations!P46),"",Calculations!P46)</f>
        <v>742797423904.24402</v>
      </c>
      <c r="Q46">
        <f>IF(ISBLANK(Calculations!Q46),"",Calculations!Q46)</f>
        <v>742797423904.24402</v>
      </c>
      <c r="R46">
        <f>IF(ISBLANK(Calculations!R46),"",Calculations!R46)</f>
        <v>719258112790.08899</v>
      </c>
      <c r="S46">
        <f>IF(ISBLANK(Calculations!S46),"",Calculations!S46)</f>
        <v>702029316771.18799</v>
      </c>
      <c r="T46">
        <f>IF(ISBLANK(Calculations!T46),"",Calculations!T46)</f>
        <v>690281612009.21582</v>
      </c>
      <c r="U46">
        <f>IF(ISBLANK(Calculations!U46),"",Calculations!U46)</f>
        <v>683198838164.43433</v>
      </c>
      <c r="V46">
        <f>IF(ISBLANK(Calculations!V46),"",Calculations!V46)</f>
        <v>680031335888.44226</v>
      </c>
      <c r="W46">
        <f>IF(ISBLANK(Calculations!W46),"",Calculations!W46)</f>
        <v>679851792925.08826</v>
      </c>
      <c r="X46">
        <f>IF(ISBLANK(Calculations!X46),"",Calculations!X46)</f>
        <v>681726485764.84875</v>
      </c>
      <c r="Y46">
        <f>IF(ISBLANK(Calculations!Y46),"",Calculations!Y46)</f>
        <v>684883799881</v>
      </c>
      <c r="Z46">
        <f>IF(ISBLANK(Calculations!Z46),"",Calculations!Z46)</f>
        <v>688994106598.18396</v>
      </c>
      <c r="AA46">
        <f>IF(ISBLANK(Calculations!AA46),"",Calculations!AA46)</f>
        <v>693723504709.23511</v>
      </c>
      <c r="AB46">
        <f>IF(ISBLANK(Calculations!AB46),"",Calculations!AB46)</f>
        <v>698681094654.54785</v>
      </c>
      <c r="AC46">
        <f>IF(ISBLANK(Calculations!AC46),"",Calculations!AC46)</f>
        <v>703701927386.06677</v>
      </c>
      <c r="AD46">
        <f>IF(ISBLANK(Calculations!AD46),"",Calculations!AD46)</f>
        <v>708920048819.52515</v>
      </c>
      <c r="AE46">
        <f>IF(ISBLANK(Calculations!AE46),"",Calculations!AE46)</f>
        <v>714313043983.67285</v>
      </c>
      <c r="AF46">
        <f>IF(ISBLANK(Calculations!AF46),"",Calculations!AF46)</f>
        <v>719800333054.02588</v>
      </c>
      <c r="AG46">
        <f>IF(ISBLANK(Calculations!AG46),"",Calculations!AG46)</f>
        <v>725294750253.39368</v>
      </c>
      <c r="AH46">
        <f>IF(ISBLANK(Calculations!AH46),"",Calculations!AH46)</f>
        <v>730831510726.64441</v>
      </c>
      <c r="AI46">
        <f>IF(ISBLANK(Calculations!AI46),"",Calculations!AI46)</f>
        <v>736394224466.1333</v>
      </c>
      <c r="AJ46">
        <f>IF(ISBLANK(Calculations!AJ46),"",Calculations!AJ46)</f>
        <v>741973602720.3429</v>
      </c>
      <c r="AK46">
        <f>IF(ISBLANK(Calculations!AK46),"",Calculations!AK46)</f>
        <v>741390418389.39465</v>
      </c>
      <c r="AL46">
        <f>IF(ISBLANK(Calculations!AL46),"",Calculations!AL46)</f>
        <v>740821273144.43066</v>
      </c>
      <c r="AM46">
        <f>IF(ISBLANK(Calculations!AM46),"",Calculations!AM46)</f>
        <v>740278394367.60522</v>
      </c>
      <c r="AN46">
        <f>IF(ISBLANK(Calculations!AN46),"",Calculations!AN46)</f>
        <v>739768342228.60168</v>
      </c>
      <c r="AO46">
        <f>IF(ISBLANK(Calculations!AO46),"",Calculations!AO46)</f>
        <v>739291358138.28345</v>
      </c>
      <c r="AP46">
        <f>IF(ISBLANK(Calculations!AP46),"",Calculations!AP46)</f>
        <v>738839103692.35291</v>
      </c>
      <c r="AQ46">
        <f>IF(ISBLANK(Calculations!AQ46),"",Calculations!AQ46)</f>
        <v>738416298131.17773</v>
      </c>
      <c r="AR46">
        <f>IF(ISBLANK(Calculations!AR46),"",Calculations!AR46)</f>
        <v>738018356686.13245</v>
      </c>
      <c r="AS46">
        <f>IF(ISBLANK(Calculations!AS46),"",Calculations!AS46)</f>
        <v>737650537669.22778</v>
      </c>
      <c r="AT46">
        <f>IF(ISBLANK(Calculations!AT46),"",Calculations!AT46)</f>
        <v>737317275043.76868</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0.38632181385376396</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0.38632181385376396</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0.38632181385376396</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0.38632181385376396</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9.8246123875416938E-2</v>
      </c>
      <c r="K51">
        <f>IF(ISBLANK(Calculations!K51),"",Calculations!K51)</f>
        <v>0.38632181385376396</v>
      </c>
      <c r="L51" t="str">
        <f>IF(ISBLANK(Calculations!L51),"",Calculations!L51)</f>
        <v>RESIDENTIAL</v>
      </c>
      <c r="M51" t="str">
        <f>IF(ISBLANK(Calculations!M51),"",Calculations!M51)</f>
        <v>appl</v>
      </c>
      <c r="N51" t="str">
        <f>IF(ISBLANK(Calculations!N51),"",Calculations!N51)</f>
        <v>LPG propane or butane</v>
      </c>
      <c r="O51">
        <f t="shared" si="0"/>
        <v>254447777706.79141</v>
      </c>
      <c r="P51">
        <f>IF(ISBLANK(Calculations!P51),"",Calculations!P51)</f>
        <v>254447777706.79141</v>
      </c>
      <c r="Q51">
        <f>IF(ISBLANK(Calculations!Q51),"",Calculations!Q51)</f>
        <v>254447777706.79141</v>
      </c>
      <c r="R51">
        <f>IF(ISBLANK(Calculations!R51),"",Calculations!R51)</f>
        <v>252286451514.47241</v>
      </c>
      <c r="S51">
        <f>IF(ISBLANK(Calculations!S51),"",Calculations!S51)</f>
        <v>250525865374.44061</v>
      </c>
      <c r="T51">
        <f>IF(ISBLANK(Calculations!T51),"",Calculations!T51)</f>
        <v>249284898864.0209</v>
      </c>
      <c r="U51">
        <f>IF(ISBLANK(Calculations!U51),"",Calculations!U51)</f>
        <v>248653507271.18701</v>
      </c>
      <c r="V51">
        <f>IF(ISBLANK(Calculations!V51),"",Calculations!V51)</f>
        <v>248688109377.44281</v>
      </c>
      <c r="W51">
        <f>IF(ISBLANK(Calculations!W51),"",Calculations!W51)</f>
        <v>249316981174.67233</v>
      </c>
      <c r="X51">
        <f>IF(ISBLANK(Calculations!X51),"",Calculations!X51)</f>
        <v>250411352114.96213</v>
      </c>
      <c r="Y51">
        <f>IF(ISBLANK(Calculations!Y51),"",Calculations!Y51)</f>
        <v>251839069285.72388</v>
      </c>
      <c r="Z51">
        <f>IF(ISBLANK(Calculations!Z51),"",Calculations!Z51)</f>
        <v>253579465650.29803</v>
      </c>
      <c r="AA51">
        <f>IF(ISBLANK(Calculations!AA51),"",Calculations!AA51)</f>
        <v>255554962390.40082</v>
      </c>
      <c r="AB51">
        <f>IF(ISBLANK(Calculations!AB51),"",Calculations!AB51)</f>
        <v>257626185140.96109</v>
      </c>
      <c r="AC51">
        <f>IF(ISBLANK(Calculations!AC51),"",Calculations!AC51)</f>
        <v>259711079237.9826</v>
      </c>
      <c r="AD51">
        <f>IF(ISBLANK(Calculations!AD51),"",Calculations!AD51)</f>
        <v>261838475291.11087</v>
      </c>
      <c r="AE51">
        <f>IF(ISBLANK(Calculations!AE51),"",Calculations!AE51)</f>
        <v>263999030001.53964</v>
      </c>
      <c r="AF51">
        <f>IF(ISBLANK(Calculations!AF51),"",Calculations!AF51)</f>
        <v>266173149092.74628</v>
      </c>
      <c r="AG51">
        <f>IF(ISBLANK(Calculations!AG51),"",Calculations!AG51)</f>
        <v>268336817666.29419</v>
      </c>
      <c r="AH51">
        <f>IF(ISBLANK(Calculations!AH51),"",Calculations!AH51)</f>
        <v>270506618735.13324</v>
      </c>
      <c r="AI51">
        <f>IF(ISBLANK(Calculations!AI51),"",Calculations!AI51)</f>
        <v>272676106333.20621</v>
      </c>
      <c r="AJ51">
        <f>IF(ISBLANK(Calculations!AJ51),"",Calculations!AJ51)</f>
        <v>274838952512.31451</v>
      </c>
      <c r="AK51">
        <f>IF(ISBLANK(Calculations!AK51),"",Calculations!AK51)</f>
        <v>274811573020.89218</v>
      </c>
      <c r="AL51">
        <f>IF(ISBLANK(Calculations!AL51),"",Calculations!AL51)</f>
        <v>274768663520.48773</v>
      </c>
      <c r="AM51">
        <f>IF(ISBLANK(Calculations!AM51),"",Calculations!AM51)</f>
        <v>274713837428.22128</v>
      </c>
      <c r="AN51">
        <f>IF(ISBLANK(Calculations!AN51),"",Calculations!AN51)</f>
        <v>274650180696.55267</v>
      </c>
      <c r="AO51">
        <f>IF(ISBLANK(Calculations!AO51),"",Calculations!AO51)</f>
        <v>274579627795.54791</v>
      </c>
      <c r="AP51">
        <f>IF(ISBLANK(Calculations!AP51),"",Calculations!AP51)</f>
        <v>274503389429.73044</v>
      </c>
      <c r="AQ51">
        <f>IF(ISBLANK(Calculations!AQ51),"",Calculations!AQ51)</f>
        <v>274423930519.35336</v>
      </c>
      <c r="AR51">
        <f>IF(ISBLANK(Calculations!AR51),"",Calculations!AR51)</f>
        <v>274342160033.86676</v>
      </c>
      <c r="AS51">
        <f>IF(ISBLANK(Calculations!AS51),"",Calculations!AS51)</f>
        <v>274261011803.3551</v>
      </c>
      <c r="AT51">
        <f>IF(ISBLANK(Calculations!AT51),"",Calculations!AT51)</f>
        <v>274182578187.05515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0.38632181385376396</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0.39673800916815422</v>
      </c>
      <c r="K56">
        <f>IF(ISBLANK(Calculations!K56),"",Calculations!K56)</f>
        <v>0.38632181385376396</v>
      </c>
      <c r="L56" t="str">
        <f>IF(ISBLANK(Calculations!L56),"",Calculations!L56)</f>
        <v>RESIDENTIAL</v>
      </c>
      <c r="M56" t="str">
        <f>IF(ISBLANK(Calculations!M56),"",Calculations!M56)</f>
        <v>other</v>
      </c>
      <c r="N56" t="str">
        <f>IF(ISBLANK(Calculations!N56),"",Calculations!N56)</f>
        <v>electricity</v>
      </c>
      <c r="O56">
        <f t="shared" si="0"/>
        <v>2647254349424.5615</v>
      </c>
      <c r="P56">
        <f>IF(ISBLANK(Calculations!P56),"",Calculations!P56)</f>
        <v>2647254349424.5615</v>
      </c>
      <c r="Q56">
        <f>IF(ISBLANK(Calculations!Q56),"",Calculations!Q56)</f>
        <v>2647254349424.5615</v>
      </c>
      <c r="R56">
        <f>IF(ISBLANK(Calculations!R56),"",Calculations!R56)</f>
        <v>2624966670411.3579</v>
      </c>
      <c r="S56">
        <f>IF(ISBLANK(Calculations!S56),"",Calculations!S56)</f>
        <v>2595715473016.4087</v>
      </c>
      <c r="T56">
        <f>IF(ISBLANK(Calculations!T56),"",Calculations!T56)</f>
        <v>2567739221959.873</v>
      </c>
      <c r="U56">
        <f>IF(ISBLANK(Calculations!U56),"",Calculations!U56)</f>
        <v>2543127852503.1582</v>
      </c>
      <c r="V56">
        <f>IF(ISBLANK(Calculations!V56),"",Calculations!V56)</f>
        <v>2521793218300.7383</v>
      </c>
      <c r="W56">
        <f>IF(ISBLANK(Calculations!W56),"",Calculations!W56)</f>
        <v>2504586184782.3394</v>
      </c>
      <c r="X56">
        <f>IF(ISBLANK(Calculations!X56),"",Calculations!X56)</f>
        <v>2486077040058.5737</v>
      </c>
      <c r="Y56">
        <f>IF(ISBLANK(Calculations!Y56),"",Calculations!Y56)</f>
        <v>2466577557839.3779</v>
      </c>
      <c r="Z56">
        <f>IF(ISBLANK(Calculations!Z56),"",Calculations!Z56)</f>
        <v>2448983521524.5249</v>
      </c>
      <c r="AA56">
        <f>IF(ISBLANK(Calculations!AA56),"",Calculations!AA56)</f>
        <v>2436873441003.9995</v>
      </c>
      <c r="AB56">
        <f>IF(ISBLANK(Calculations!AB56),"",Calculations!AB56)</f>
        <v>2424300227396.3906</v>
      </c>
      <c r="AC56">
        <f>IF(ISBLANK(Calculations!AC56),"",Calculations!AC56)</f>
        <v>2413150787549.9214</v>
      </c>
      <c r="AD56">
        <f>IF(ISBLANK(Calculations!AD56),"",Calculations!AD56)</f>
        <v>2403649564204.1567</v>
      </c>
      <c r="AE56">
        <f>IF(ISBLANK(Calculations!AE56),"",Calculations!AE56)</f>
        <v>2393171521424.7222</v>
      </c>
      <c r="AF56">
        <f>IF(ISBLANK(Calculations!AF56),"",Calculations!AF56)</f>
        <v>2379929185217.6118</v>
      </c>
      <c r="AG56">
        <f>IF(ISBLANK(Calculations!AG56),"",Calculations!AG56)</f>
        <v>2364302005430.4883</v>
      </c>
      <c r="AH56">
        <f>IF(ISBLANK(Calculations!AH56),"",Calculations!AH56)</f>
        <v>2346753286808.3682</v>
      </c>
      <c r="AI56">
        <f>IF(ISBLANK(Calculations!AI56),"",Calculations!AI56)</f>
        <v>2327667371449.8325</v>
      </c>
      <c r="AJ56">
        <f>IF(ISBLANK(Calculations!AJ56),"",Calculations!AJ56)</f>
        <v>2307435210283.6621</v>
      </c>
      <c r="AK56">
        <f>IF(ISBLANK(Calculations!AK56),"",Calculations!AK56)</f>
        <v>2275059280728.7896</v>
      </c>
      <c r="AL56">
        <f>IF(ISBLANK(Calculations!AL56),"",Calculations!AL56)</f>
        <v>2241154737333.855</v>
      </c>
      <c r="AM56">
        <f>IF(ISBLANK(Calculations!AM56),"",Calculations!AM56)</f>
        <v>2204917748941.1294</v>
      </c>
      <c r="AN56">
        <f>IF(ISBLANK(Calculations!AN56),"",Calculations!AN56)</f>
        <v>2167900403612.1943</v>
      </c>
      <c r="AO56">
        <f>IF(ISBLANK(Calculations!AO56),"",Calculations!AO56)</f>
        <v>2129984257377.4141</v>
      </c>
      <c r="AP56">
        <f>IF(ISBLANK(Calculations!AP56),"",Calculations!AP56)</f>
        <v>2102553535212.9348</v>
      </c>
      <c r="AQ56">
        <f>IF(ISBLANK(Calculations!AQ56),"",Calculations!AQ56)</f>
        <v>2063832313300.4587</v>
      </c>
      <c r="AR56">
        <f>IF(ISBLANK(Calculations!AR56),"",Calculations!AR56)</f>
        <v>2024661476362.6472</v>
      </c>
      <c r="AS56">
        <f>IF(ISBLANK(Calculations!AS56),"",Calculations!AS56)</f>
        <v>1978372671823.2603</v>
      </c>
      <c r="AT56">
        <f>IF(ISBLANK(Calculations!AT56),"",Calculations!AT56)</f>
        <v>1936846216067.5198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0.38632181385376396</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0.38632181385376396</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0.38632181385376396</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0.38632181385376396</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0.38632181385376396</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0.38632181385376396</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0.38632181385376396</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0.38632181385376396</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0.38632181385376396</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0.16413557681138921</v>
      </c>
      <c r="K69">
        <f>IF(ISBLANK(Calculations!K69),"",Calculations!K69)</f>
        <v>0.61367818614623604</v>
      </c>
      <c r="L69" t="str">
        <f>IF(ISBLANK(Calculations!L69),"",Calculations!L69)</f>
        <v>RESIDENTIAL</v>
      </c>
      <c r="M69" t="str">
        <f>IF(ISBLANK(Calculations!M69),"",Calculations!M69)</f>
        <v>heating</v>
      </c>
      <c r="N69" t="str">
        <f>IF(ISBLANK(Calculations!N69),"",Calculations!N69)</f>
        <v>electricity</v>
      </c>
      <c r="O69">
        <f t="shared" si="0"/>
        <v>1728679294199.9568</v>
      </c>
      <c r="P69">
        <f>IF(ISBLANK(Calculations!P69),"",Calculations!P69)-(SUMIFS(BDEQ!B:B,BDEQ!$AG:$AG,About!$B$2,BDEQ!$AH:$AH,$I69)*BDEQ!$C$2*$J69*$K69)</f>
        <v>1728679294199.9568</v>
      </c>
      <c r="Q69">
        <f>IF(ISBLANK(Calculations!Q69),"",Calculations!Q69)-(SUMIFS(BDEQ!C:C,BDEQ!$AG:$AG,About!$B$2,BDEQ!$AH:$AH,$I69)*BDEQ!$C$2*$J69*$K69)</f>
        <v>1728679294199.9568</v>
      </c>
      <c r="R69">
        <f>IF(ISBLANK(Calculations!R69),"",Calculations!R69)-(SUMIFS(BDEQ!D:D,BDEQ!$AG:$AG,About!$B$2,BDEQ!$AH:$AH,$I69)*BDEQ!$C$2*$J69*$K69)</f>
        <v>1780384115140.1829</v>
      </c>
      <c r="S69" s="99">
        <f>IF(ISBLANK(Calculations!S69),"",Calculations!S69+('IRA Buildings Changes'!$G$39/($AB$68-$R$68)*(S68-$R$68)))-(SUMIFS(BDEQ!E:E,BDEQ!$AG:$AG,About!$B$2,BDEQ!$AH:$AH,$I69)*BDEQ!$C$2*$J69*$K69)</f>
        <v>1831287904499.5413</v>
      </c>
      <c r="T69" s="99">
        <f>IF(ISBLANK(Calculations!T69),"",Calculations!T69+('IRA Buildings Changes'!$G$39/($AB$68-$R$68)*(T68-$R$68)))-(SUMIFS(BDEQ!F:F,BDEQ!$AG:$AG,About!$B$2,BDEQ!$AH:$AH,$I69)*BDEQ!$C$2*$J69*$K69)</f>
        <v>1879006719978.8823</v>
      </c>
      <c r="U69" s="99">
        <f>IF(ISBLANK(Calculations!U69),"",Calculations!U69+('IRA Buildings Changes'!$G$39/($AB$68-$R$68)*(U68-$R$68)))-(SUMIFS(BDEQ!G:G,BDEQ!$AG:$AG,About!$B$2,BDEQ!$AH:$AH,$I69)*BDEQ!$C$2*$J69*$K69)</f>
        <v>1924597616437.3823</v>
      </c>
      <c r="V69" s="99">
        <f>IF(ISBLANK(Calculations!V69),"",Calculations!V69+('IRA Buildings Changes'!$G$39/($AB$68-$R$68)*(V68-$R$68)))-(SUMIFS(BDEQ!H:H,BDEQ!$AG:$AG,About!$B$2,BDEQ!$AH:$AH,$I69)*BDEQ!$C$2*$J69*$K69)</f>
        <v>1968020966455.5229</v>
      </c>
      <c r="W69" s="99">
        <f>IF(ISBLANK(Calculations!W69),"",Calculations!W69+('IRA Buildings Changes'!$G$39/($AB$68-$R$68)*(W68-$R$68)))-(SUMIFS(BDEQ!I:I,BDEQ!$AG:$AG,About!$B$2,BDEQ!$AH:$AH,$I69)*BDEQ!$C$2*$J69*$K69)</f>
        <v>2010636083309.4326</v>
      </c>
      <c r="X69" s="99">
        <f>IF(ISBLANK(Calculations!X69),"",Calculations!X69+('IRA Buildings Changes'!$G$39/($AB$68-$R$68)*(X68-$R$68)))-(SUMIFS(BDEQ!J:J,BDEQ!$AG:$AG,About!$B$2,BDEQ!$AH:$AH,$I69)*BDEQ!$C$2*$J69*$K69)</f>
        <v>2051575189939.6443</v>
      </c>
      <c r="Y69" s="99">
        <f>IF(ISBLANK(Calculations!Y69),"",Calculations!Y69+('IRA Buildings Changes'!$G$39/($AB$68-$R$68)*(Y68-$R$68)))-(SUMIFS(BDEQ!K:K,BDEQ!$AG:$AG,About!$B$2,BDEQ!$AH:$AH,$I69)*BDEQ!$C$2*$J69*$K69)</f>
        <v>2091773536943.3452</v>
      </c>
      <c r="Z69" s="99">
        <f>IF(ISBLANK(Calculations!Z69),"",Calculations!Z69+('IRA Buildings Changes'!$G$39/($AB$68-$R$68)*(Z68-$R$68)))-(SUMIFS(BDEQ!L:L,BDEQ!$AG:$AG,About!$B$2,BDEQ!$AH:$AH,$I69)*BDEQ!$C$2*$J69*$K69)</f>
        <v>2132537871202.8928</v>
      </c>
      <c r="AA69" s="99">
        <f>IF(ISBLANK(Calculations!AA69),"",Calculations!AA69+('IRA Buildings Changes'!$G$39/($AB$68-$R$68)*(AA68-$R$68)))-(SUMIFS(BDEQ!M:M,BDEQ!$AG:$AG,About!$B$2,BDEQ!$AH:$AH,$I69)*BDEQ!$C$2*$J69*$K69)</f>
        <v>2173954614641.7566</v>
      </c>
      <c r="AB69" s="98">
        <f>IF(ISBLANK(Calculations!AB69),"",Calculations!AB69 + 'IRA Buildings Changes'!$G$39)-(SUMIFS(BDEQ!N:N,BDEQ!$AG:$AG,About!$B$2,BDEQ!$AH:$AH,$I69)*BDEQ!$C$2*$J69*$K69)</f>
        <v>2216676860657.6724</v>
      </c>
      <c r="AC69" s="99">
        <f>IF(ISBLANK(Calculations!AC69),"",Calculations!AC69 + 'IRA Buildings Changes'!$G$39)-(SUMIFS(BDEQ!O:O,BDEQ!$AG:$AG,About!$B$2,BDEQ!$AH:$AH,$I69)*BDEQ!$C$2*$J69*$K69)</f>
        <v>2258034585408.8604</v>
      </c>
      <c r="AD69" s="99">
        <f>IF(ISBLANK(Calculations!AD69),"",Calculations!AD69 + 'IRA Buildings Changes'!$G$39)-(SUMIFS(BDEQ!P:P,BDEQ!$AG:$AG,About!$B$2,BDEQ!$AH:$AH,$I69)*BDEQ!$C$2*$J69*$K69)</f>
        <v>2300025906648.9429</v>
      </c>
      <c r="AE69" s="99">
        <f>IF(ISBLANK(Calculations!AE69),"",Calculations!AE69 + 'IRA Buildings Changes'!$G$39)-(SUMIFS(BDEQ!Q:Q,BDEQ!$AG:$AG,About!$B$2,BDEQ!$AH:$AH,$I69)*BDEQ!$C$2*$J69*$K69)</f>
        <v>2344312891432.3169</v>
      </c>
      <c r="AF69" s="99">
        <f>IF(ISBLANK(Calculations!AF69),"",Calculations!AF69 + 'IRA Buildings Changes'!$G$39)-(SUMIFS(BDEQ!R:R,BDEQ!$AG:$AG,About!$B$2,BDEQ!$AH:$AH,$I69)*BDEQ!$C$2*$J69*$K69)</f>
        <v>2388411442288.7446</v>
      </c>
      <c r="AG69" s="99">
        <f>IF(ISBLANK(Calculations!AG69),"",Calculations!AG69 + 'IRA Buildings Changes'!$G$39)-(SUMIFS(BDEQ!S:S,BDEQ!$AG:$AG,About!$B$2,BDEQ!$AH:$AH,$I69)*BDEQ!$C$2*$J69*$K69)</f>
        <v>2433445206316.0674</v>
      </c>
      <c r="AH69" s="99">
        <f>IF(ISBLANK(Calculations!AH69),"",Calculations!AH69 + 'IRA Buildings Changes'!$G$39)-(SUMIFS(BDEQ!T:T,BDEQ!$AG:$AG,About!$B$2,BDEQ!$AH:$AH,$I69)*BDEQ!$C$2*$J69*$K69)</f>
        <v>2479868518416.4775</v>
      </c>
      <c r="AI69" s="99">
        <f>IF(ISBLANK(Calculations!AI69),"",Calculations!AI69 + 'IRA Buildings Changes'!$G$39)-(SUMIFS(BDEQ!U:U,BDEQ!$AG:$AG,About!$B$2,BDEQ!$AH:$AH,$I69)*BDEQ!$C$2*$J69*$K69)</f>
        <v>2525297353232.1133</v>
      </c>
      <c r="AJ69" s="99">
        <f>IF(ISBLANK(Calculations!AJ69),"",Calculations!AJ69 + 'IRA Buildings Changes'!$G$39)-(SUMIFS(BDEQ!V:V,BDEQ!$AG:$AG,About!$B$2,BDEQ!$AH:$AH,$I69)*BDEQ!$C$2*$J69*$K69)</f>
        <v>2571580172069.3066</v>
      </c>
      <c r="AK69" s="99">
        <f>IF(ISBLANK(Calculations!AK69),"",Calculations!AK69 + 'IRA Buildings Changes'!$G$39)-(SUMIFS(BDEQ!W:W,BDEQ!$AG:$AG,About!$B$2,BDEQ!$AH:$AH,$I69)*BDEQ!$C$2*$J69*$K69)</f>
        <v>2591688449738.5547</v>
      </c>
      <c r="AL69" s="99">
        <f>IF(ISBLANK(Calculations!AL69),"",Calculations!AL69 + 'IRA Buildings Changes'!$G$39)-(SUMIFS(BDEQ!X:X,BDEQ!$AG:$AG,About!$B$2,BDEQ!$AH:$AH,$I69)*BDEQ!$C$2*$J69*$K69)</f>
        <v>2612308833331.7886</v>
      </c>
      <c r="AM69" s="99">
        <f>IF(ISBLANK(Calculations!AM69),"",Calculations!AM69 + 'IRA Buildings Changes'!$G$39)-(SUMIFS(BDEQ!Y:Y,BDEQ!$AG:$AG,About!$B$2,BDEQ!$AH:$AH,$I69)*BDEQ!$C$2*$J69*$K69)</f>
        <v>2633948970179.1909</v>
      </c>
      <c r="AN69" s="99">
        <f>IF(ISBLANK(Calculations!AN69),"",Calculations!AN69 + 'IRA Buildings Changes'!$G$39)-(SUMIFS(BDEQ!Z:Z,BDEQ!$AG:$AG,About!$B$2,BDEQ!$AH:$AH,$I69)*BDEQ!$C$2*$J69*$K69)</f>
        <v>2656788463179.0928</v>
      </c>
      <c r="AO69" s="99">
        <f>IF(ISBLANK(Calculations!AO69),"",Calculations!AO69 + 'IRA Buildings Changes'!$G$39)-(SUMIFS(BDEQ!AA:AA,BDEQ!$AG:$AG,About!$B$2,BDEQ!$AH:$AH,$I69)*BDEQ!$C$2*$J69*$K69)</f>
        <v>2679508693497.5396</v>
      </c>
      <c r="AP69" s="99">
        <f>IF(ISBLANK(Calculations!AP69),"",Calculations!AP69 + 'IRA Buildings Changes'!$G$39)-(SUMIFS(BDEQ!AB:AB,BDEQ!$AG:$AG,About!$B$2,BDEQ!$AH:$AH,$I69)*BDEQ!$C$2*$J69*$K69)</f>
        <v>2701975880523.9766</v>
      </c>
      <c r="AQ69" s="99">
        <f>IF(ISBLANK(Calculations!AQ69),"",Calculations!AQ69 + 'IRA Buildings Changes'!$G$39)-(SUMIFS(BDEQ!AC:AC,BDEQ!$AG:$AG,About!$B$2,BDEQ!$AH:$AH,$I69)*BDEQ!$C$2*$J69*$K69)</f>
        <v>2724985662229.8306</v>
      </c>
      <c r="AR69" s="99">
        <f>IF(ISBLANK(Calculations!AR69),"",Calculations!AR69 + 'IRA Buildings Changes'!$G$39)-(SUMIFS(BDEQ!AD:AD,BDEQ!$AG:$AG,About!$B$2,BDEQ!$AH:$AH,$I69)*BDEQ!$C$2*$J69*$K69)</f>
        <v>2746639077504.2773</v>
      </c>
      <c r="AS69" s="99">
        <f>IF(ISBLANK(Calculations!AS69),"",Calculations!AS69 + 'IRA Buildings Changes'!$G$39)-(SUMIFS(BDEQ!AE:AE,BDEQ!$AG:$AG,About!$B$2,BDEQ!$AH:$AH,$I69)*BDEQ!$C$2*$J69*$K69)</f>
        <v>2768062627903.4287</v>
      </c>
      <c r="AT69" s="99">
        <f>IF(ISBLANK(Calculations!AT69),"",Calculations!AT69 + 'IRA Buildings Changes'!$G$39)-(SUMIFS(BDEQ!AF:AF,BDEQ!$AG:$AG,About!$B$2,BDEQ!$AH:$AH,$I69)*BDEQ!$C$2*$J69*$K69)</f>
        <v>2789548756660.3535</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0.61367818614623604</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0.73118990438696063</v>
      </c>
      <c r="K71">
        <f>IF(ISBLANK(Calculations!K71),"",Calculations!K71)</f>
        <v>0.61367818614623604</v>
      </c>
      <c r="L71" t="str">
        <f>IF(ISBLANK(Calculations!L71),"",Calculations!L71)</f>
        <v>RESIDENTIAL</v>
      </c>
      <c r="M71" t="str">
        <f>IF(ISBLANK(Calculations!M71),"",Calculations!M71)</f>
        <v>heating</v>
      </c>
      <c r="N71" t="str">
        <f>IF(ISBLANK(Calculations!N71),"",Calculations!N71)</f>
        <v>natural gas</v>
      </c>
      <c r="O71">
        <f t="shared" si="0"/>
        <v>1372171369824.5417</v>
      </c>
      <c r="P71">
        <f>IF(ISBLANK(Calculations!P71),"",Calculations!P71)</f>
        <v>1372171369824.5417</v>
      </c>
      <c r="Q71">
        <f>IF(ISBLANK(Calculations!Q71),"",Calculations!Q71)</f>
        <v>1372171369824.5417</v>
      </c>
      <c r="R71">
        <f>IF(ISBLANK(Calculations!R71),"",Calculations!R71)</f>
        <v>1379206975842.3337</v>
      </c>
      <c r="S71" s="99">
        <f>IF(ISBLANK(Calculations!S71),"",Calculations!S71 + ('IRA Buildings Changes'!$D$39/($AB$68-$R$68)*(S68-$R$68)))</f>
        <v>1348349332454.481</v>
      </c>
      <c r="T71" s="99">
        <f>IF(ISBLANK(Calculations!T71),"",Calculations!T71 + ('IRA Buildings Changes'!$D$39/($AB$68-$R$68)*(T68-$R$68)))</f>
        <v>1318171905203.7378</v>
      </c>
      <c r="U71" s="99">
        <f>IF(ISBLANK(Calculations!U71),"",Calculations!U71 + ('IRA Buildings Changes'!$D$39/($AB$68-$R$68)*(U68-$R$68)))</f>
        <v>1288482660321.3403</v>
      </c>
      <c r="V71" s="99">
        <f>IF(ISBLANK(Calculations!V71),"",Calculations!V71 + ('IRA Buildings Changes'!$D$39/($AB$68-$R$68)*(V68-$R$68)))</f>
        <v>1260937672342.708</v>
      </c>
      <c r="W71" s="99">
        <f>IF(ISBLANK(Calculations!W71),"",Calculations!W71 + ('IRA Buildings Changes'!$D$39/($AB$68-$R$68)*(W68-$R$68)))</f>
        <v>1237708453158.9502</v>
      </c>
      <c r="X71" s="99">
        <f>IF(ISBLANK(Calculations!X71),"",Calculations!X71 + ('IRA Buildings Changes'!$D$39/($AB$68-$R$68)*(X68-$R$68)))</f>
        <v>1217230164002.4277</v>
      </c>
      <c r="Y71" s="99">
        <f>IF(ISBLANK(Calculations!Y71),"",Calculations!Y71 + ('IRA Buildings Changes'!$D$39/($AB$68-$R$68)*(Y68-$R$68)))</f>
        <v>1201660109889.0334</v>
      </c>
      <c r="Z71" s="99">
        <f>IF(ISBLANK(Calculations!Z71),"",Calculations!Z71 + ('IRA Buildings Changes'!$D$39/($AB$68-$R$68)*(Z68-$R$68)))</f>
        <v>1192121983325.2888</v>
      </c>
      <c r="AA71" s="99">
        <f>IF(ISBLANK(Calculations!AA71),"",Calculations!AA71 + ('IRA Buildings Changes'!$D$39/($AB$68-$R$68)*(AA68-$R$68)))</f>
        <v>1188200587946.2681</v>
      </c>
      <c r="AB71" s="98">
        <f>IF(ISBLANK(Calculations!AB71),"",Calculations!AB71 + 'IRA Buildings Changes'!D39)</f>
        <v>1190556559572.6416</v>
      </c>
      <c r="AC71" s="99">
        <f>IF(ISBLANK(Calculations!AC71),"",Calculations!AC71 + 'IRA Buildings Changes'!$D$39)</f>
        <v>1235891736567.5483</v>
      </c>
      <c r="AD71" s="99">
        <f>IF(ISBLANK(Calculations!AD71),"",Calculations!AD71 + 'IRA Buildings Changes'!$D$39)</f>
        <v>1286352159351.3906</v>
      </c>
      <c r="AE71" s="99">
        <f>IF(ISBLANK(Calculations!AE71),"",Calculations!AE71 + 'IRA Buildings Changes'!$D$39)</f>
        <v>1341959017895.3179</v>
      </c>
      <c r="AF71" s="99">
        <f>IF(ISBLANK(Calculations!AF71),"",Calculations!AF71 + 'IRA Buildings Changes'!$D$39)</f>
        <v>1398994314780.8008</v>
      </c>
      <c r="AG71" s="99">
        <f>IF(ISBLANK(Calculations!AG71),"",Calculations!AG71 + 'IRA Buildings Changes'!$D$39)</f>
        <v>1458002853770.3491</v>
      </c>
      <c r="AH71" s="99">
        <f>IF(ISBLANK(Calculations!AH71),"",Calculations!AH71 + 'IRA Buildings Changes'!$D$39)</f>
        <v>1520012858377.0566</v>
      </c>
      <c r="AI71" s="99">
        <f>IF(ISBLANK(Calculations!AI71),"",Calculations!AI71 + 'IRA Buildings Changes'!$D$39)</f>
        <v>1582363149984.314</v>
      </c>
      <c r="AJ71" s="99">
        <f>IF(ISBLANK(Calculations!AJ71),"",Calculations!AJ71 + 'IRA Buildings Changes'!$D$39)</f>
        <v>1646712245864.5625</v>
      </c>
      <c r="AK71" s="99">
        <f>IF(ISBLANK(Calculations!AK71),"",Calculations!AK71 + 'IRA Buildings Changes'!$D$39)</f>
        <v>1685390885789.5278</v>
      </c>
      <c r="AL71" s="99">
        <f>IF(ISBLANK(Calculations!AL71),"",Calculations!AL71 + 'IRA Buildings Changes'!$D$39)</f>
        <v>1723356729514.7827</v>
      </c>
      <c r="AM71" s="99">
        <f>IF(ISBLANK(Calculations!AM71),"",Calculations!AM71 + 'IRA Buildings Changes'!$D$39)</f>
        <v>1761269795207.9346</v>
      </c>
      <c r="AN71" s="99">
        <f>IF(ISBLANK(Calculations!AN71),"",Calculations!AN71 + 'IRA Buildings Changes'!$D$39)</f>
        <v>1798394544265.6484</v>
      </c>
      <c r="AO71" s="99">
        <f>IF(ISBLANK(Calculations!AO71),"",Calculations!AO71 + 'IRA Buildings Changes'!$D$39)</f>
        <v>1834062295351.7026</v>
      </c>
      <c r="AP71" s="99">
        <f>IF(ISBLANK(Calculations!AP71),"",Calculations!AP71 + 'IRA Buildings Changes'!$D$39)</f>
        <v>1867479732220.9292</v>
      </c>
      <c r="AQ71" s="99">
        <f>IF(ISBLANK(Calculations!AQ71),"",Calculations!AQ71 + 'IRA Buildings Changes'!$D$39)</f>
        <v>1897913492213.9956</v>
      </c>
      <c r="AR71" s="99">
        <f>IF(ISBLANK(Calculations!AR71),"",Calculations!AR71 + 'IRA Buildings Changes'!$D$39)</f>
        <v>1924419394089.8682</v>
      </c>
      <c r="AS71" s="99">
        <f>IF(ISBLANK(Calculations!AS71),"",Calculations!AS71 + 'IRA Buildings Changes'!$D$39)</f>
        <v>1947534841927.2915</v>
      </c>
      <c r="AT71" s="99">
        <f>IF(ISBLANK(Calculations!AT71),"",Calculations!AT71 + 'IRA Buildings Changes'!$D$39)</f>
        <v>1966704520300.7793</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0.92849067840366373</v>
      </c>
      <c r="K72">
        <f>IF(ISBLANK(Calculations!K72),"",Calculations!K72)</f>
        <v>0.61367818614623604</v>
      </c>
      <c r="L72" t="str">
        <f>IF(ISBLANK(Calculations!L72),"",Calculations!L72)</f>
        <v>RESIDENTIAL</v>
      </c>
      <c r="M72" t="str">
        <f>IF(ISBLANK(Calculations!M72),"",Calculations!M72)</f>
        <v>heating</v>
      </c>
      <c r="N72" t="str">
        <f>IF(ISBLANK(Calculations!N72),"",Calculations!N72)</f>
        <v>petroleum diesel</v>
      </c>
      <c r="O72">
        <f t="shared" si="0"/>
        <v>15320633853921.949</v>
      </c>
      <c r="P72">
        <f>IF(ISBLANK(Calculations!P72),"",Calculations!P72)</f>
        <v>15320633853921.949</v>
      </c>
      <c r="Q72">
        <f>IF(ISBLANK(Calculations!Q72),"",Calculations!Q72)</f>
        <v>15320633853921.949</v>
      </c>
      <c r="R72">
        <f>IF(ISBLANK(Calculations!R72),"",Calculations!R72)</f>
        <v>15346031975906.844</v>
      </c>
      <c r="S72">
        <f>IF(ISBLANK(Calculations!S72),"",Calculations!S72)</f>
        <v>15357088294219.441</v>
      </c>
      <c r="T72">
        <f>IF(ISBLANK(Calculations!T72),"",Calculations!T72)</f>
        <v>15341378994802.564</v>
      </c>
      <c r="U72">
        <f>IF(ISBLANK(Calculations!U72),"",Calculations!U72)</f>
        <v>15299931433288.902</v>
      </c>
      <c r="V72">
        <f>IF(ISBLANK(Calculations!V72),"",Calculations!V72)</f>
        <v>15227348829630.9</v>
      </c>
      <c r="W72">
        <f>IF(ISBLANK(Calculations!W72),"",Calculations!W72)</f>
        <v>15124110008162.188</v>
      </c>
      <c r="X72">
        <f>IF(ISBLANK(Calculations!X72),"",Calculations!X72)</f>
        <v>14961622231285.832</v>
      </c>
      <c r="Y72">
        <f>IF(ISBLANK(Calculations!Y72),"",Calculations!Y72)</f>
        <v>14741074439839.318</v>
      </c>
      <c r="Z72">
        <f>IF(ISBLANK(Calculations!Z72),"",Calculations!Z72)</f>
        <v>14452087962060.598</v>
      </c>
      <c r="AA72">
        <f>IF(ISBLANK(Calculations!AA72),"",Calculations!AA72)</f>
        <v>14103643268897.713</v>
      </c>
      <c r="AB72">
        <f>IF(ISBLANK(Calculations!AB72),"",Calculations!AB72)</f>
        <v>13694075490443.564</v>
      </c>
      <c r="AC72">
        <f>IF(ISBLANK(Calculations!AC72),"",Calculations!AC72)</f>
        <v>13232550419345.762</v>
      </c>
      <c r="AD72">
        <f>IF(ISBLANK(Calculations!AD72),"",Calculations!AD72)</f>
        <v>12723332639951.492</v>
      </c>
      <c r="AE72">
        <f>IF(ISBLANK(Calculations!AE72),"",Calculations!AE72)</f>
        <v>12187666575104.443</v>
      </c>
      <c r="AF72">
        <f>IF(ISBLANK(Calculations!AF72),"",Calculations!AF72)</f>
        <v>11625461742146.377</v>
      </c>
      <c r="AG72">
        <f>IF(ISBLANK(Calculations!AG72),"",Calculations!AG72)</f>
        <v>11051844601284.336</v>
      </c>
      <c r="AH72">
        <f>IF(ISBLANK(Calculations!AH72),"",Calculations!AH72)</f>
        <v>10472602409067.74</v>
      </c>
      <c r="AI72">
        <f>IF(ISBLANK(Calculations!AI72),"",Calculations!AI72)</f>
        <v>9880768518591.5527</v>
      </c>
      <c r="AJ72">
        <f>IF(ISBLANK(Calculations!AJ72),"",Calculations!AJ72)</f>
        <v>9283120873529.2695</v>
      </c>
      <c r="AK72">
        <f>IF(ISBLANK(Calculations!AK72),"",Calculations!AK72)</f>
        <v>8564685211515.6211</v>
      </c>
      <c r="AL72">
        <f>IF(ISBLANK(Calculations!AL72),"",Calculations!AL72)</f>
        <v>7855477124360.1777</v>
      </c>
      <c r="AM72">
        <f>IF(ISBLANK(Calculations!AM72),"",Calculations!AM72)</f>
        <v>7159102542105.9766</v>
      </c>
      <c r="AN72">
        <f>IF(ISBLANK(Calculations!AN72),"",Calculations!AN72)</f>
        <v>6477722422394.8916</v>
      </c>
      <c r="AO72">
        <f>IF(ISBLANK(Calculations!AO72),"",Calculations!AO72)</f>
        <v>5818023373677.6162</v>
      </c>
      <c r="AP72">
        <f>IF(ISBLANK(Calculations!AP72),"",Calculations!AP72)</f>
        <v>5187923998425.0605</v>
      </c>
      <c r="AQ72">
        <f>IF(ISBLANK(Calculations!AQ72),"",Calculations!AQ72)</f>
        <v>4594488210859.5166</v>
      </c>
      <c r="AR72">
        <f>IF(ISBLANK(Calculations!AR72),"",Calculations!AR72)</f>
        <v>4042068328849.8901</v>
      </c>
      <c r="AS72">
        <f>IF(ISBLANK(Calculations!AS72),"",Calculations!AS72)</f>
        <v>3535133656277.8174</v>
      </c>
      <c r="AT72">
        <f>IF(ISBLANK(Calculations!AT72),"",Calculations!AT72)</f>
        <v>3075016467833.8984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0.61367818614623604</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0.61367818614623604</v>
      </c>
      <c r="L74" t="str">
        <f>IF(ISBLANK(Calculations!L74),"",Calculations!L74)</f>
        <v>RESIDENTIAL</v>
      </c>
      <c r="M74" t="str">
        <f>IF(ISBLANK(Calculations!M74),"",Calculations!M74)</f>
        <v>heating</v>
      </c>
      <c r="N74" t="str">
        <f>IF(ISBLANK(Calculations!N74),"",Calculations!N74)</f>
        <v>biomass</v>
      </c>
      <c r="O74">
        <f t="shared" si="0"/>
        <v>9883287187885.1309</v>
      </c>
      <c r="P74">
        <f>IF(ISBLANK(Calculations!P74),"",Calculations!P74)</f>
        <v>9883287187885.1309</v>
      </c>
      <c r="Q74">
        <f>IF(ISBLANK(Calculations!Q74),"",Calculations!Q74)</f>
        <v>9883287187885.1309</v>
      </c>
      <c r="R74">
        <f>IF(ISBLANK(Calculations!R74),"",Calculations!R74)</f>
        <v>9903795877141.6641</v>
      </c>
      <c r="S74">
        <f>IF(ISBLANK(Calculations!S74),"",Calculations!S74)</f>
        <v>9920905594939.1289</v>
      </c>
      <c r="T74">
        <f>IF(ISBLANK(Calculations!T74),"",Calculations!T74)</f>
        <v>9930908522791.1406</v>
      </c>
      <c r="U74">
        <f>IF(ISBLANK(Calculations!U74),"",Calculations!U74)</f>
        <v>9941360077038.7188</v>
      </c>
      <c r="V74">
        <f>IF(ISBLANK(Calculations!V74),"",Calculations!V74)</f>
        <v>9955291681581.4062</v>
      </c>
      <c r="W74">
        <f>IF(ISBLANK(Calculations!W74),"",Calculations!W74)</f>
        <v>9979399593937.4062</v>
      </c>
      <c r="X74">
        <f>IF(ISBLANK(Calculations!X74),"",Calculations!X74)</f>
        <v>10008925617848.057</v>
      </c>
      <c r="Y74">
        <f>IF(ISBLANK(Calculations!Y74),"",Calculations!Y74)</f>
        <v>10049971289975.037</v>
      </c>
      <c r="Z74">
        <f>IF(ISBLANK(Calculations!Z74),"",Calculations!Z74)</f>
        <v>10101561342944.807</v>
      </c>
      <c r="AA74">
        <f>IF(ISBLANK(Calculations!AA74),"",Calculations!AA74)</f>
        <v>10173129807337.949</v>
      </c>
      <c r="AB74">
        <f>IF(ISBLANK(Calculations!AB74),"",Calculations!AB74)</f>
        <v>10257338946553.215</v>
      </c>
      <c r="AC74">
        <f>IF(ISBLANK(Calculations!AC74),"",Calculations!AC74)</f>
        <v>10356788702421.09</v>
      </c>
      <c r="AD74">
        <f>IF(ISBLANK(Calculations!AD74),"",Calculations!AD74)</f>
        <v>10467293019128.16</v>
      </c>
      <c r="AE74">
        <f>IF(ISBLANK(Calculations!AE74),"",Calculations!AE74)</f>
        <v>10593844935130.197</v>
      </c>
      <c r="AF74">
        <f>IF(ISBLANK(Calculations!AF74),"",Calculations!AF74)</f>
        <v>10729594755635.131</v>
      </c>
      <c r="AG74">
        <f>IF(ISBLANK(Calculations!AG74),"",Calculations!AG74)</f>
        <v>10876584927049.639</v>
      </c>
      <c r="AH74">
        <f>IF(ISBLANK(Calculations!AH74),"",Calculations!AH74)</f>
        <v>11035706223173.662</v>
      </c>
      <c r="AI74">
        <f>IF(ISBLANK(Calculations!AI74),"",Calculations!AI74)</f>
        <v>11201930730504.389</v>
      </c>
      <c r="AJ74">
        <f>IF(ISBLANK(Calculations!AJ74),"",Calculations!AJ74)</f>
        <v>11380423165447.781</v>
      </c>
      <c r="AK74">
        <f>IF(ISBLANK(Calculations!AK74),"",Calculations!AK74)</f>
        <v>11442059337814</v>
      </c>
      <c r="AL74">
        <f>IF(ISBLANK(Calculations!AL74),"",Calculations!AL74)</f>
        <v>11506707804013.832</v>
      </c>
      <c r="AM74">
        <f>IF(ISBLANK(Calculations!AM74),"",Calculations!AM74)</f>
        <v>11576553389199.719</v>
      </c>
      <c r="AN74">
        <f>IF(ISBLANK(Calculations!AN74),"",Calculations!AN74)</f>
        <v>11648342344695.744</v>
      </c>
      <c r="AO74">
        <f>IF(ISBLANK(Calculations!AO74),"",Calculations!AO74)</f>
        <v>11721362444582.959</v>
      </c>
      <c r="AP74">
        <f>IF(ISBLANK(Calculations!AP74),"",Calculations!AP74)</f>
        <v>11795364599721.594</v>
      </c>
      <c r="AQ74">
        <f>IF(ISBLANK(Calculations!AQ74),"",Calculations!AQ74)</f>
        <v>11869938831132.463</v>
      </c>
      <c r="AR74">
        <f>IF(ISBLANK(Calculations!AR74),"",Calculations!AR74)</f>
        <v>11942026679075.678</v>
      </c>
      <c r="AS74">
        <f>IF(ISBLANK(Calculations!AS74),"",Calculations!AS74)</f>
        <v>12014156610541.77</v>
      </c>
      <c r="AT74">
        <f>IF(ISBLANK(Calculations!AT74),"",Calculations!AT74)</f>
        <v>12082646499034.449</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0.61367818614623604</v>
      </c>
      <c r="L75" t="str">
        <f>IF(ISBLANK(Calculations!L75),"",Calculations!L75)</f>
        <v>RESIDENTIAL</v>
      </c>
      <c r="M75" t="str">
        <f>IF(ISBLANK(Calculations!M75),"",Calculations!M75)</f>
        <v>heating</v>
      </c>
      <c r="N75" t="str">
        <f>IF(ISBLANK(Calculations!N75),"",Calculations!N75)</f>
        <v>kerosene</v>
      </c>
      <c r="O75">
        <f t="shared" si="0"/>
        <v>749914743470.70044</v>
      </c>
      <c r="P75">
        <f>IF(ISBLANK(Calculations!P75),"",Calculations!P75)</f>
        <v>749914743470.70044</v>
      </c>
      <c r="Q75">
        <f>IF(ISBLANK(Calculations!Q75),"",Calculations!Q75)</f>
        <v>749914743470.70044</v>
      </c>
      <c r="R75">
        <f>IF(ISBLANK(Calculations!R75),"",Calculations!R75)</f>
        <v>749551543866.66772</v>
      </c>
      <c r="S75">
        <f>IF(ISBLANK(Calculations!S75),"",Calculations!S75)</f>
        <v>748185272927.2312</v>
      </c>
      <c r="T75">
        <f>IF(ISBLANK(Calculations!T75),"",Calculations!T75)</f>
        <v>744934754166.0155</v>
      </c>
      <c r="U75">
        <f>IF(ISBLANK(Calculations!U75),"",Calculations!U75)</f>
        <v>739916183880.26831</v>
      </c>
      <c r="V75">
        <f>IF(ISBLANK(Calculations!V75),"",Calculations!V75)</f>
        <v>732347279245.16174</v>
      </c>
      <c r="W75">
        <f>IF(ISBLANK(Calculations!W75),"",Calculations!W75)</f>
        <v>722063664183.33813</v>
      </c>
      <c r="X75">
        <f>IF(ISBLANK(Calculations!X75),"",Calculations!X75)</f>
        <v>707816953518.32825</v>
      </c>
      <c r="Y75">
        <f>IF(ISBLANK(Calculations!Y75),"",Calculations!Y75)</f>
        <v>689969945287.66541</v>
      </c>
      <c r="Z75">
        <f>IF(ISBLANK(Calculations!Z75),"",Calculations!Z75)</f>
        <v>668145023213.68091</v>
      </c>
      <c r="AA75">
        <f>IF(ISBLANK(Calculations!AA75),"",Calculations!AA75)</f>
        <v>642819688107.06848</v>
      </c>
      <c r="AB75">
        <f>IF(ISBLANK(Calculations!AB75),"",Calculations!AB75)</f>
        <v>614533641627.2865</v>
      </c>
      <c r="AC75">
        <f>IF(ISBLANK(Calculations!AC75),"",Calculations!AC75)</f>
        <v>583609874803.68237</v>
      </c>
      <c r="AD75">
        <f>IF(ISBLANK(Calculations!AD75),"",Calculations!AD75)</f>
        <v>550239694074.97192</v>
      </c>
      <c r="AE75">
        <f>IF(ISBLANK(Calculations!AE75),"",Calculations!AE75)</f>
        <v>515176954207.04126</v>
      </c>
      <c r="AF75">
        <f>IF(ISBLANK(Calculations!AF75),"",Calculations!AF75)</f>
        <v>478866567772.61328</v>
      </c>
      <c r="AG75">
        <f>IF(ISBLANK(Calculations!AG75),"",Calculations!AG75)</f>
        <v>441888696154.93195</v>
      </c>
      <c r="AH75">
        <f>IF(ISBLANK(Calculations!AH75),"",Calculations!AH75)</f>
        <v>404602607191.12097</v>
      </c>
      <c r="AI75">
        <f>IF(ISBLANK(Calculations!AI75),"",Calculations!AI75)</f>
        <v>367152289864.89752</v>
      </c>
      <c r="AJ75">
        <f>IF(ISBLANK(Calculations!AJ75),"",Calculations!AJ75)</f>
        <v>330389894897.90308</v>
      </c>
      <c r="AK75">
        <f>IF(ISBLANK(Calculations!AK75),"",Calculations!AK75)</f>
        <v>291460042167.49628</v>
      </c>
      <c r="AL75">
        <f>IF(ISBLANK(Calculations!AL75),"",Calculations!AL75)</f>
        <v>254558169043.69949</v>
      </c>
      <c r="AM75">
        <f>IF(ISBLANK(Calculations!AM75),"",Calculations!AM75)</f>
        <v>220123579845.30579</v>
      </c>
      <c r="AN75">
        <f>IF(ISBLANK(Calculations!AN75),"",Calculations!AN75)</f>
        <v>188429020349.7453</v>
      </c>
      <c r="AO75">
        <f>IF(ISBLANK(Calculations!AO75),"",Calculations!AO75)</f>
        <v>159758414281.20773</v>
      </c>
      <c r="AP75">
        <f>IF(ISBLANK(Calculations!AP75),"",Calculations!AP75)</f>
        <v>134285415119.82906</v>
      </c>
      <c r="AQ75">
        <f>IF(ISBLANK(Calculations!AQ75),"",Calculations!AQ75)</f>
        <v>112110432652.31293</v>
      </c>
      <c r="AR75">
        <f>IF(ISBLANK(Calculations!AR75),"",Calculations!AR75)</f>
        <v>93218427545.155441</v>
      </c>
      <c r="AS75">
        <f>IF(ISBLANK(Calculations!AS75),"",Calculations!AS75)</f>
        <v>77521296486.041992</v>
      </c>
      <c r="AT75">
        <f>IF(ISBLANK(Calculations!AT75),"",Calculations!AT75)</f>
        <v>64781891349.201134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0.61367818614623604</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0.90175387612458313</v>
      </c>
      <c r="K77">
        <f>IF(ISBLANK(Calculations!K77),"",Calculations!K77)</f>
        <v>0.61367818614623604</v>
      </c>
      <c r="L77" t="str">
        <f>IF(ISBLANK(Calculations!L77),"",Calculations!L77)</f>
        <v>RESIDENTIAL</v>
      </c>
      <c r="M77" t="str">
        <f>IF(ISBLANK(Calculations!M77),"",Calculations!M77)</f>
        <v>heating</v>
      </c>
      <c r="N77" t="str">
        <f>IF(ISBLANK(Calculations!N77),"",Calculations!N77)</f>
        <v>LPG propane or butane</v>
      </c>
      <c r="O77">
        <f t="shared" si="0"/>
        <v>3709904323170.3628</v>
      </c>
      <c r="P77">
        <f>IF(ISBLANK(Calculations!P77),"",Calculations!P77)</f>
        <v>3709904323170.3628</v>
      </c>
      <c r="Q77">
        <f>IF(ISBLANK(Calculations!Q77),"",Calculations!Q77)</f>
        <v>3709904323170.3628</v>
      </c>
      <c r="R77">
        <f>IF(ISBLANK(Calculations!R77),"",Calculations!R77)</f>
        <v>3768890662572.4629</v>
      </c>
      <c r="S77">
        <f>IF(ISBLANK(Calculations!S77),"",Calculations!S77)</f>
        <v>3823569308326.2344</v>
      </c>
      <c r="T77">
        <f>IF(ISBLANK(Calculations!T77),"",Calculations!T77)</f>
        <v>3870860549030.8037</v>
      </c>
      <c r="U77">
        <f>IF(ISBLANK(Calculations!U77),"",Calculations!U77)</f>
        <v>3912198686832.4375</v>
      </c>
      <c r="V77">
        <f>IF(ISBLANK(Calculations!V77),"",Calculations!V77)</f>
        <v>3948015239367.8389</v>
      </c>
      <c r="W77">
        <f>IF(ISBLANK(Calculations!W77),"",Calculations!W77)</f>
        <v>3981421515338.3516</v>
      </c>
      <c r="X77">
        <f>IF(ISBLANK(Calculations!X77),"",Calculations!X77)</f>
        <v>4009190240115.9497</v>
      </c>
      <c r="Y77">
        <f>IF(ISBLANK(Calculations!Y77),"",Calculations!Y77)</f>
        <v>4036027379239.5874</v>
      </c>
      <c r="Z77">
        <f>IF(ISBLANK(Calculations!Z77),"",Calculations!Z77)</f>
        <v>4063353147290.8228</v>
      </c>
      <c r="AA77">
        <f>IF(ISBLANK(Calculations!AA77),"",Calculations!AA77)</f>
        <v>4097221706732.8389</v>
      </c>
      <c r="AB77">
        <f>IF(ISBLANK(Calculations!AB77),"",Calculations!AB77)</f>
        <v>4137771675376.9561</v>
      </c>
      <c r="AC77">
        <f>IF(ISBLANK(Calculations!AC77),"",Calculations!AC77)</f>
        <v>4188596225237.9751</v>
      </c>
      <c r="AD77">
        <f>IF(ISBLANK(Calculations!AD77),"",Calculations!AD77)</f>
        <v>4250195485506.7134</v>
      </c>
      <c r="AE77">
        <f>IF(ISBLANK(Calculations!AE77),"",Calculations!AE77)</f>
        <v>4326509847047.3091</v>
      </c>
      <c r="AF77">
        <f>IF(ISBLANK(Calculations!AF77),"",Calculations!AF77)</f>
        <v>4412439230356.4004</v>
      </c>
      <c r="AG77">
        <f>IF(ISBLANK(Calculations!AG77),"",Calculations!AG77)</f>
        <v>4508272364378.7188</v>
      </c>
      <c r="AH77">
        <f>IF(ISBLANK(Calculations!AH77),"",Calculations!AH77)</f>
        <v>4613039470689.2236</v>
      </c>
      <c r="AI77">
        <f>IF(ISBLANK(Calculations!AI77),"",Calculations!AI77)</f>
        <v>4722054750425.751</v>
      </c>
      <c r="AJ77">
        <f>IF(ISBLANK(Calculations!AJ77),"",Calculations!AJ77)</f>
        <v>4837825241543.2021</v>
      </c>
      <c r="AK77">
        <f>IF(ISBLANK(Calculations!AK77),"",Calculations!AK77)</f>
        <v>4896171376711.1367</v>
      </c>
      <c r="AL77">
        <f>IF(ISBLANK(Calculations!AL77),"",Calculations!AL77)</f>
        <v>4955664020693.2041</v>
      </c>
      <c r="AM77">
        <f>IF(ISBLANK(Calculations!AM77),"",Calculations!AM77)</f>
        <v>5017691951392.4854</v>
      </c>
      <c r="AN77">
        <f>IF(ISBLANK(Calculations!AN77),"",Calculations!AN77)</f>
        <v>5081142675459.5176</v>
      </c>
      <c r="AO77">
        <f>IF(ISBLANK(Calculations!AO77),"",Calculations!AO77)</f>
        <v>5145181331945.666</v>
      </c>
      <c r="AP77">
        <f>IF(ISBLANK(Calculations!AP77),"",Calculations!AP77)</f>
        <v>5208331552095.3662</v>
      </c>
      <c r="AQ77">
        <f>IF(ISBLANK(Calculations!AQ77),"",Calculations!AQ77)</f>
        <v>5268932643699.0449</v>
      </c>
      <c r="AR77">
        <f>IF(ISBLANK(Calculations!AR77),"",Calculations!AR77)</f>
        <v>5324631792923.8535</v>
      </c>
      <c r="AS77">
        <f>IF(ISBLANK(Calculations!AS77),"",Calculations!AS77)</f>
        <v>5376088270521.7793</v>
      </c>
      <c r="AT77">
        <f>IF(ISBLANK(Calculations!AT77),"",Calculations!AT77)</f>
        <v>5421569052713.666</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0.61367818614623604</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1.6028849704906433E-2</v>
      </c>
      <c r="K82">
        <f>IF(ISBLANK(Calculations!K82),"",Calculations!K82)</f>
        <v>0.61367818614623604</v>
      </c>
      <c r="L82" t="str">
        <f>IF(ISBLANK(Calculations!L82),"",Calculations!L82)</f>
        <v>RESIDENTIAL</v>
      </c>
      <c r="M82" t="str">
        <f>IF(ISBLANK(Calculations!M82),"",Calculations!M82)</f>
        <v>cooling</v>
      </c>
      <c r="N82" t="str">
        <f>IF(ISBLANK(Calculations!N82),"",Calculations!N82)</f>
        <v>electricity</v>
      </c>
      <c r="O82">
        <f t="shared" ref="O82:O145" si="1">P82</f>
        <v>168816177047.07242</v>
      </c>
      <c r="P82">
        <f>IF(ISBLANK(Calculations!P82),"",Calculations!P82)-(SUMIFS(BDEQ!B:B,BDEQ!$AG:$AG,About!$B$2,BDEQ!$AH:$AH,$I82)*BDEQ!$C$2*$J82*$K82)</f>
        <v>168816177047.07242</v>
      </c>
      <c r="Q82">
        <f>IF(ISBLANK(Calculations!Q82),"",Calculations!Q82)-(SUMIFS(BDEQ!C:C,BDEQ!$AG:$AG,About!$B$2,BDEQ!$AH:$AH,$I82)*BDEQ!$C$2*$J82*$K82)</f>
        <v>168816177047.07242</v>
      </c>
      <c r="R82">
        <f>IF(ISBLANK(Calculations!R82),"",Calculations!R82)-(SUMIFS(BDEQ!D:D,BDEQ!$AG:$AG,About!$B$2,BDEQ!$AH:$AH,$I82)*BDEQ!$C$2*$J82*$K82)</f>
        <v>167587418927.84744</v>
      </c>
      <c r="S82" s="99">
        <f>IF(ISBLANK(Calculations!S82),"",Calculations!S82 + ('IRA Buildings Changes'!$C$39/($AB$81-$R$81)*(S81-$R$81)))-(SUMIFS(BDEQ!E:E,BDEQ!$AG:$AG,About!$B$2,BDEQ!$AH:$AH,$I82)*BDEQ!$C$2*$J82*$K82)</f>
        <v>228728971765.31442</v>
      </c>
      <c r="T82" s="99">
        <f>IF(ISBLANK(Calculations!T82),"",Calculations!T82 + ('IRA Buildings Changes'!$C$39/($AB$81-$R$81)*(T81-$R$81)))-(SUMIFS(BDEQ!F:F,BDEQ!$AG:$AG,About!$B$2,BDEQ!$AH:$AH,$I82)*BDEQ!$C$2*$J82*$K82)</f>
        <v>290026758112.3252</v>
      </c>
      <c r="U82" s="99">
        <f>IF(ISBLANK(Calculations!U82),"",Calculations!U82 + ('IRA Buildings Changes'!$C$39/($AB$81-$R$81)*(U81-$R$81)))-(SUMIFS(BDEQ!G:G,BDEQ!$AG:$AG,About!$B$2,BDEQ!$AH:$AH,$I82)*BDEQ!$C$2*$J82*$K82)</f>
        <v>351540903215.18457</v>
      </c>
      <c r="V82" s="99">
        <f>IF(ISBLANK(Calculations!V82),"",Calculations!V82 + ('IRA Buildings Changes'!$C$39/($AB$81-$R$81)*(V81-$R$81)))-(SUMIFS(BDEQ!H:H,BDEQ!$AG:$AG,About!$B$2,BDEQ!$AH:$AH,$I82)*BDEQ!$C$2*$J82*$K82)</f>
        <v>412941474905.36572</v>
      </c>
      <c r="W82" s="99">
        <f>IF(ISBLANK(Calculations!W82),"",Calculations!W82 + ('IRA Buildings Changes'!$C$39/($AB$81-$R$81)*(W81-$R$81)))-(SUMIFS(BDEQ!I:I,BDEQ!$AG:$AG,About!$B$2,BDEQ!$AH:$AH,$I82)*BDEQ!$C$2*$J82*$K82)</f>
        <v>474830722292.99829</v>
      </c>
      <c r="X82" s="99">
        <f>IF(ISBLANK(Calculations!X82),"",Calculations!X82 + ('IRA Buildings Changes'!$C$39/($AB$81-$R$81)*(X81-$R$81)))-(SUMIFS(BDEQ!J:J,BDEQ!$AG:$AG,About!$B$2,BDEQ!$AH:$AH,$I82)*BDEQ!$C$2*$J82*$K82)</f>
        <v>536944479531.82758</v>
      </c>
      <c r="Y82" s="99">
        <f>IF(ISBLANK(Calculations!Y82),"",Calculations!Y82 + ('IRA Buildings Changes'!$C$39/($AB$81-$R$81)*(Y81-$R$81)))-(SUMIFS(BDEQ!K:K,BDEQ!$AG:$AG,About!$B$2,BDEQ!$AH:$AH,$I82)*BDEQ!$C$2*$J82*$K82)</f>
        <v>599241883785.00464</v>
      </c>
      <c r="Z82" s="99">
        <f>IF(ISBLANK(Calculations!Z82),"",Calculations!Z82 + ('IRA Buildings Changes'!$C$39/($AB$81-$R$81)*(Z81-$R$81)))-(SUMIFS(BDEQ!L:L,BDEQ!$AG:$AG,About!$B$2,BDEQ!$AH:$AH,$I82)*BDEQ!$C$2*$J82*$K82)</f>
        <v>661781704567.46912</v>
      </c>
      <c r="AA82" s="99">
        <f>IF(ISBLANK(Calculations!AA82),"",Calculations!AA82 + ('IRA Buildings Changes'!$C$39/($AB$81-$R$81)*(AA81-$R$81)))-(SUMIFS(BDEQ!M:M,BDEQ!$AG:$AG,About!$B$2,BDEQ!$AH:$AH,$I82)*BDEQ!$C$2*$J82*$K82)</f>
        <v>724244387800.89868</v>
      </c>
      <c r="AB82" s="98">
        <f>IF(ISBLANK(Calculations!AB82),"",Calculations!AB82 + 'IRA Buildings Changes'!C39)-(SUMIFS(BDEQ!N:N,BDEQ!$AG:$AG,About!$B$2,BDEQ!$AH:$AH,$I82)*BDEQ!$C$2*$J82*$K82)</f>
        <v>787184717097.18738</v>
      </c>
      <c r="AC82" s="99">
        <f>IF(ISBLANK(Calculations!AC82),"",Calculations!AC82  + 'IRA Buildings Changes'!$C$39)-(SUMIFS(BDEQ!O:O,BDEQ!$AG:$AG,About!$B$2,BDEQ!$AH:$AH,$I82)*BDEQ!$C$2*$J82*$K82)</f>
        <v>787978118740.79834</v>
      </c>
      <c r="AD82" s="99">
        <f>IF(ISBLANK(Calculations!AD82),"",Calculations!AD82  + 'IRA Buildings Changes'!$C$39)-(SUMIFS(BDEQ!P:P,BDEQ!$AG:$AG,About!$B$2,BDEQ!$AH:$AH,$I82)*BDEQ!$C$2*$J82*$K82)</f>
        <v>788861152881.77869</v>
      </c>
      <c r="AE82" s="99">
        <f>IF(ISBLANK(Calculations!AE82),"",Calculations!AE82  + 'IRA Buildings Changes'!$C$39)-(SUMIFS(BDEQ!Q:Q,BDEQ!$AG:$AG,About!$B$2,BDEQ!$AH:$AH,$I82)*BDEQ!$C$2*$J82*$K82)</f>
        <v>789839538945.92029</v>
      </c>
      <c r="AF82" s="99">
        <f>IF(ISBLANK(Calculations!AF82),"",Calculations!AF82  + 'IRA Buildings Changes'!$C$39)-(SUMIFS(BDEQ!R:R,BDEQ!$AG:$AG,About!$B$2,BDEQ!$AH:$AH,$I82)*BDEQ!$C$2*$J82*$K82)</f>
        <v>790531483907.22363</v>
      </c>
      <c r="AG82" s="99">
        <f>IF(ISBLANK(Calculations!AG82),"",Calculations!AG82  + 'IRA Buildings Changes'!$C$39)-(SUMIFS(BDEQ!S:S,BDEQ!$AG:$AG,About!$B$2,BDEQ!$AH:$AH,$I82)*BDEQ!$C$2*$J82*$K82)</f>
        <v>791511106546.28748</v>
      </c>
      <c r="AH82" s="99">
        <f>IF(ISBLANK(Calculations!AH82),"",Calculations!AH82  + 'IRA Buildings Changes'!$C$39)-(SUMIFS(BDEQ!T:T,BDEQ!$AG:$AG,About!$B$2,BDEQ!$AH:$AH,$I82)*BDEQ!$C$2*$J82*$K82)</f>
        <v>792520325854.47302</v>
      </c>
      <c r="AI82" s="99">
        <f>IF(ISBLANK(Calculations!AI82),"",Calculations!AI82  + 'IRA Buildings Changes'!$C$39)-(SUMIFS(BDEQ!U:U,BDEQ!$AG:$AG,About!$B$2,BDEQ!$AH:$AH,$I82)*BDEQ!$C$2*$J82*$K82)</f>
        <v>793499648975.13977</v>
      </c>
      <c r="AJ82" s="99">
        <f>IF(ISBLANK(Calculations!AJ82),"",Calculations!AJ82  + 'IRA Buildings Changes'!$C$39)-(SUMIFS(BDEQ!V:V,BDEQ!$AG:$AG,About!$B$2,BDEQ!$AH:$AH,$I82)*BDEQ!$C$2*$J82*$K82)</f>
        <v>794499221615.67236</v>
      </c>
      <c r="AK82" s="99">
        <f>IF(ISBLANK(Calculations!AK82),"",Calculations!AK82  + 'IRA Buildings Changes'!$C$39)-(SUMIFS(BDEQ!W:W,BDEQ!$AG:$AG,About!$B$2,BDEQ!$AH:$AH,$I82)*BDEQ!$C$2*$J82*$K82)</f>
        <v>795485243410.9718</v>
      </c>
      <c r="AL82" s="99">
        <f>IF(ISBLANK(Calculations!AL82),"",Calculations!AL82  + 'IRA Buildings Changes'!$C$39)-(SUMIFS(BDEQ!X:X,BDEQ!$AG:$AG,About!$B$2,BDEQ!$AH:$AH,$I82)*BDEQ!$C$2*$J82*$K82)</f>
        <v>796449287911.56824</v>
      </c>
      <c r="AM82" s="99">
        <f>IF(ISBLANK(Calculations!AM82),"",Calculations!AM82  + 'IRA Buildings Changes'!$C$39)-(SUMIFS(BDEQ!Y:Y,BDEQ!$AG:$AG,About!$B$2,BDEQ!$AH:$AH,$I82)*BDEQ!$C$2*$J82*$K82)</f>
        <v>797143442128.51758</v>
      </c>
      <c r="AN82" s="99">
        <f>IF(ISBLANK(Calculations!AN82),"",Calculations!AN82  + 'IRA Buildings Changes'!$C$39)-(SUMIFS(BDEQ!Z:Z,BDEQ!$AG:$AG,About!$B$2,BDEQ!$AH:$AH,$I82)*BDEQ!$C$2*$J82*$K82)</f>
        <v>798144187663.12109</v>
      </c>
      <c r="AO82" s="99">
        <f>IF(ISBLANK(Calculations!AO82),"",Calculations!AO82  + 'IRA Buildings Changes'!$C$39)-(SUMIFS(BDEQ!AA:AA,BDEQ!$AG:$AG,About!$B$2,BDEQ!$AH:$AH,$I82)*BDEQ!$C$2*$J82*$K82)</f>
        <v>799089113755.40771</v>
      </c>
      <c r="AP82" s="99">
        <f>IF(ISBLANK(Calculations!AP82),"",Calculations!AP82  + 'IRA Buildings Changes'!$C$39)-(SUMIFS(BDEQ!AB:AB,BDEQ!$AG:$AG,About!$B$2,BDEQ!$AH:$AH,$I82)*BDEQ!$C$2*$J82*$K82)</f>
        <v>799995986052.50879</v>
      </c>
      <c r="AQ82" s="99">
        <f>IF(ISBLANK(Calculations!AQ82),"",Calculations!AQ82  + 'IRA Buildings Changes'!$C$39)-(SUMIFS(BDEQ!AC:AC,BDEQ!$AG:$AG,About!$B$2,BDEQ!$AH:$AH,$I82)*BDEQ!$C$2*$J82*$K82)</f>
        <v>800975713367.18518</v>
      </c>
      <c r="AR82" s="99">
        <f>IF(ISBLANK(Calculations!AR82),"",Calculations!AR82  + 'IRA Buildings Changes'!$C$39)-(SUMIFS(BDEQ!AD:AD,BDEQ!$AG:$AG,About!$B$2,BDEQ!$AH:$AH,$I82)*BDEQ!$C$2*$J82*$K82)</f>
        <v>801905072338.53955</v>
      </c>
      <c r="AS82" s="99">
        <f>IF(ISBLANK(Calculations!AS82),"",Calculations!AS82  + 'IRA Buildings Changes'!$C$39)-(SUMIFS(BDEQ!AE:AE,BDEQ!$AG:$AG,About!$B$2,BDEQ!$AH:$AH,$I82)*BDEQ!$C$2*$J82*$K82)</f>
        <v>802860109421.80737</v>
      </c>
      <c r="AT82" s="99">
        <f>IF(ISBLANK(Calculations!AT82),"",Calculations!AT82  + 'IRA Buildings Changes'!$C$39)-(SUMIFS(BDEQ!AF:AF,BDEQ!$AG:$AG,About!$B$2,BDEQ!$AH:$AH,$I82)*BDEQ!$C$2*$J82*$K82)</f>
        <v>803933335351.60071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0.61367818614623604</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0.61367818614623604</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0.61367818614623604</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0.61367818614623604</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0.61367818614623604</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0.61367818614623604</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0.61367818614623604</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0.61367818614623604</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0.61367818614623604</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8.960190007552335E-2</v>
      </c>
      <c r="K95">
        <f>IF(ISBLANK(Calculations!K95),"",Calculations!K95)</f>
        <v>0.61367818614623604</v>
      </c>
      <c r="L95" t="str">
        <f>IF(ISBLANK(Calculations!L95),"",Calculations!L95)</f>
        <v>RESIDENTIAL</v>
      </c>
      <c r="M95" t="str">
        <f>IF(ISBLANK(Calculations!M95),"",Calculations!M95)</f>
        <v>lighting</v>
      </c>
      <c r="N95" t="str">
        <f>IF(ISBLANK(Calculations!N95),"",Calculations!N95)</f>
        <v>electricity</v>
      </c>
      <c r="O95">
        <f t="shared" si="1"/>
        <v>943689067236.90186</v>
      </c>
      <c r="P95">
        <f>IF(ISBLANK(Calculations!P95),"",Calculations!P95)-(SUMIFS(BDEQ!B:B,BDEQ!$AG:$AG,About!$B$2,BDEQ!$AH:$AH,$I95)*BDEQ!$C$2*$J95*$K95)</f>
        <v>943689067236.90186</v>
      </c>
      <c r="Q95">
        <f>IF(ISBLANK(Calculations!Q95),"",Calculations!Q95)-(SUMIFS(BDEQ!C:C,BDEQ!$AG:$AG,About!$B$2,BDEQ!$AH:$AH,$I95)*BDEQ!$C$2*$J95*$K95)</f>
        <v>943689067236.90186</v>
      </c>
      <c r="R95">
        <f>IF(ISBLANK(Calculations!R95),"",Calculations!R95)-(SUMIFS(BDEQ!D:D,BDEQ!$AG:$AG,About!$B$2,BDEQ!$AH:$AH,$I95)*BDEQ!$C$2*$J95*$K95)</f>
        <v>933778852032.68738</v>
      </c>
      <c r="S95">
        <f>IF(ISBLANK(Calculations!S95),"",Calculations!S95)-(SUMIFS(BDEQ!E:E,BDEQ!$AG:$AG,About!$B$2,BDEQ!$AH:$AH,$I95)*BDEQ!$C$2*$J95*$K95)</f>
        <v>924663879414.77136</v>
      </c>
      <c r="T95">
        <f>IF(ISBLANK(Calculations!T95),"",Calculations!T95)-(SUMIFS(BDEQ!F:F,BDEQ!$AG:$AG,About!$B$2,BDEQ!$AH:$AH,$I95)*BDEQ!$C$2*$J95*$K95)</f>
        <v>915040009205.74438</v>
      </c>
      <c r="U95">
        <f>IF(ISBLANK(Calculations!U95),"",Calculations!U95)-(SUMIFS(BDEQ!G:G,BDEQ!$AG:$AG,About!$B$2,BDEQ!$AH:$AH,$I95)*BDEQ!$C$2*$J95*$K95)</f>
        <v>909301434299.3363</v>
      </c>
      <c r="V95">
        <f>IF(ISBLANK(Calculations!V95),"",Calculations!V95)-(SUMIFS(BDEQ!H:H,BDEQ!$AG:$AG,About!$B$2,BDEQ!$AH:$AH,$I95)*BDEQ!$C$2*$J95*$K95)</f>
        <v>906445760316.38257</v>
      </c>
      <c r="W95">
        <f>IF(ISBLANK(Calculations!W95),"",Calculations!W95)-(SUMIFS(BDEQ!I:I,BDEQ!$AG:$AG,About!$B$2,BDEQ!$AH:$AH,$I95)*BDEQ!$C$2*$J95*$K95)</f>
        <v>904114783738.9696</v>
      </c>
      <c r="X95">
        <f>IF(ISBLANK(Calculations!X95),"",Calculations!X95)-(SUMIFS(BDEQ!J:J,BDEQ!$AG:$AG,About!$B$2,BDEQ!$AH:$AH,$I95)*BDEQ!$C$2*$J95*$K95)</f>
        <v>902069044365.4071</v>
      </c>
      <c r="Y95">
        <f>IF(ISBLANK(Calculations!Y95),"",Calculations!Y95)-(SUMIFS(BDEQ!K:K,BDEQ!$AG:$AG,About!$B$2,BDEQ!$AH:$AH,$I95)*BDEQ!$C$2*$J95*$K95)</f>
        <v>900062484610.03333</v>
      </c>
      <c r="Z95">
        <f>IF(ISBLANK(Calculations!Z95),"",Calculations!Z95)-(SUMIFS(BDEQ!L:L,BDEQ!$AG:$AG,About!$B$2,BDEQ!$AH:$AH,$I95)*BDEQ!$C$2*$J95*$K95)</f>
        <v>898877253213.50269</v>
      </c>
      <c r="AA95">
        <f>IF(ISBLANK(Calculations!AA95),"",Calculations!AA95)-(SUMIFS(BDEQ!M:M,BDEQ!$AG:$AG,About!$B$2,BDEQ!$AH:$AH,$I95)*BDEQ!$C$2*$J95*$K95)</f>
        <v>898843099326.38416</v>
      </c>
      <c r="AB95">
        <f>IF(ISBLANK(Calculations!AB95),"",Calculations!AB95)-(SUMIFS(BDEQ!N:N,BDEQ!$AG:$AG,About!$B$2,BDEQ!$AH:$AH,$I95)*BDEQ!$C$2*$J95*$K95)</f>
        <v>899591809769.34753</v>
      </c>
      <c r="AC95">
        <f>IF(ISBLANK(Calculations!AC95),"",Calculations!AC95)-(SUMIFS(BDEQ!O:O,BDEQ!$AG:$AG,About!$B$2,BDEQ!$AH:$AH,$I95)*BDEQ!$C$2*$J95*$K95)</f>
        <v>900957240414.02283</v>
      </c>
      <c r="AD95">
        <f>IF(ISBLANK(Calculations!AD95),"",Calculations!AD95)-(SUMIFS(BDEQ!P:P,BDEQ!$AG:$AG,About!$B$2,BDEQ!$AH:$AH,$I95)*BDEQ!$C$2*$J95*$K95)</f>
        <v>902470610186.35535</v>
      </c>
      <c r="AE95">
        <f>IF(ISBLANK(Calculations!AE95),"",Calculations!AE95)-(SUMIFS(BDEQ!Q:Q,BDEQ!$AG:$AG,About!$B$2,BDEQ!$AH:$AH,$I95)*BDEQ!$C$2*$J95*$K95)</f>
        <v>904095007694.49084</v>
      </c>
      <c r="AF95">
        <f>IF(ISBLANK(Calculations!AF95),"",Calculations!AF95)-(SUMIFS(BDEQ!R:R,BDEQ!$AG:$AG,About!$B$2,BDEQ!$AH:$AH,$I95)*BDEQ!$C$2*$J95*$K95)</f>
        <v>903822222028.13379</v>
      </c>
      <c r="AG95">
        <f>IF(ISBLANK(Calculations!AG95),"",Calculations!AG95)-(SUMIFS(BDEQ!S:S,BDEQ!$AG:$AG,About!$B$2,BDEQ!$AH:$AH,$I95)*BDEQ!$C$2*$J95*$K95)</f>
        <v>902914553610.76147</v>
      </c>
      <c r="AH95">
        <f>IF(ISBLANK(Calculations!AH95),"",Calculations!AH95)-(SUMIFS(BDEQ!T:T,BDEQ!$AG:$AG,About!$B$2,BDEQ!$AH:$AH,$I95)*BDEQ!$C$2*$J95*$K95)</f>
        <v>901647477890.26013</v>
      </c>
      <c r="AI95">
        <f>IF(ISBLANK(Calculations!AI95),"",Calculations!AI95)-(SUMIFS(BDEQ!U:U,BDEQ!$AG:$AG,About!$B$2,BDEQ!$AH:$AH,$I95)*BDEQ!$C$2*$J95*$K95)</f>
        <v>899821253394.33386</v>
      </c>
      <c r="AJ95">
        <f>IF(ISBLANK(Calculations!AJ95),"",Calculations!AJ95)-(SUMIFS(BDEQ!V:V,BDEQ!$AG:$AG,About!$B$2,BDEQ!$AH:$AH,$I95)*BDEQ!$C$2*$J95*$K95)</f>
        <v>897806738878.8656</v>
      </c>
      <c r="AK95">
        <f>IF(ISBLANK(Calculations!AK95),"",Calculations!AK95)-(SUMIFS(BDEQ!W:W,BDEQ!$AG:$AG,About!$B$2,BDEQ!$AH:$AH,$I95)*BDEQ!$C$2*$J95*$K95)</f>
        <v>888354775406.62451</v>
      </c>
      <c r="AL95">
        <f>IF(ISBLANK(Calculations!AL95),"",Calculations!AL95)-(SUMIFS(BDEQ!X:X,BDEQ!$AG:$AG,About!$B$2,BDEQ!$AH:$AH,$I95)*BDEQ!$C$2*$J95*$K95)</f>
        <v>879005017680.26782</v>
      </c>
      <c r="AM95">
        <f>IF(ISBLANK(Calculations!AM95),"",Calculations!AM95)-(SUMIFS(BDEQ!Y:Y,BDEQ!$AG:$AG,About!$B$2,BDEQ!$AH:$AH,$I95)*BDEQ!$C$2*$J95*$K95)</f>
        <v>869876487919.08606</v>
      </c>
      <c r="AN95">
        <f>IF(ISBLANK(Calculations!AN95),"",Calculations!AN95)-(SUMIFS(BDEQ!Z:Z,BDEQ!$AG:$AG,About!$B$2,BDEQ!$AH:$AH,$I95)*BDEQ!$C$2*$J95*$K95)</f>
        <v>861379997804.46716</v>
      </c>
      <c r="AO95">
        <f>IF(ISBLANK(Calculations!AO95),"",Calculations!AO95)-(SUMIFS(BDEQ!AA:AA,BDEQ!$AG:$AG,About!$B$2,BDEQ!$AH:$AH,$I95)*BDEQ!$C$2*$J95*$K95)</f>
        <v>852909300200.15369</v>
      </c>
      <c r="AP95">
        <f>IF(ISBLANK(Calculations!AP95),"",Calculations!AP95)-(SUMIFS(BDEQ!AB:AB,BDEQ!$AG:$AG,About!$B$2,BDEQ!$AH:$AH,$I95)*BDEQ!$C$2*$J95*$K95)</f>
        <v>844523691922.56519</v>
      </c>
      <c r="AQ95">
        <f>IF(ISBLANK(Calculations!AQ95),"",Calculations!AQ95)-(SUMIFS(BDEQ!AC:AC,BDEQ!$AG:$AG,About!$B$2,BDEQ!$AH:$AH,$I95)*BDEQ!$C$2*$J95*$K95)</f>
        <v>836785782429.92969</v>
      </c>
      <c r="AR95">
        <f>IF(ISBLANK(Calculations!AR95),"",Calculations!AR95)-(SUMIFS(BDEQ!AD:AD,BDEQ!$AG:$AG,About!$B$2,BDEQ!$AH:$AH,$I95)*BDEQ!$C$2*$J95*$K95)</f>
        <v>828949754528.11865</v>
      </c>
      <c r="AS95">
        <f>IF(ISBLANK(Calculations!AS95),"",Calculations!AS95)-(SUMIFS(BDEQ!AE:AE,BDEQ!$AG:$AG,About!$B$2,BDEQ!$AH:$AH,$I95)*BDEQ!$C$2*$J95*$K95)</f>
        <v>821405422193.91785</v>
      </c>
      <c r="AT95">
        <f>IF(ISBLANK(Calculations!AT95),"",Calculations!AT95)-(SUMIFS(BDEQ!AF:AF,BDEQ!$AG:$AG,About!$B$2,BDEQ!$AH:$AH,$I95)*BDEQ!$C$2*$J95*$K95)</f>
        <v>814646821466.42041</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0.61367818614623604</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0.61367818614623604</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0.61367818614623604</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0.61367818614623604</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0.61367818614623604</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0.61367818614623604</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0.61367818614623604</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0.61367818614623604</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0.61367818614623604</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0.33349566424002675</v>
      </c>
      <c r="K108">
        <f>IF(ISBLANK(Calculations!K108),"",Calculations!K108)</f>
        <v>0.61367818614623604</v>
      </c>
      <c r="L108" t="str">
        <f>IF(ISBLANK(Calculations!L108),"",Calculations!L108)</f>
        <v>RESIDENTIAL</v>
      </c>
      <c r="M108" t="str">
        <f>IF(ISBLANK(Calculations!M108),"",Calculations!M108)</f>
        <v>appl</v>
      </c>
      <c r="N108" t="str">
        <f>IF(ISBLANK(Calculations!N108),"",Calculations!N108)</f>
        <v>electricity</v>
      </c>
      <c r="O108">
        <f t="shared" si="1"/>
        <v>3512383242419.5796</v>
      </c>
      <c r="P108">
        <f>IF(ISBLANK(Calculations!P108),"",Calculations!P108)-(SUMIFS(BDEQ!B:B,BDEQ!$AG:$AG,About!$B$2,BDEQ!$AH:$AH,$I108)*BDEQ!$C$2*$J108*$K108)</f>
        <v>3512383242419.5796</v>
      </c>
      <c r="Q108">
        <f>IF(ISBLANK(Calculations!Q108),"",Calculations!Q108)-(SUMIFS(BDEQ!C:C,BDEQ!$AG:$AG,About!$B$2,BDEQ!$AH:$AH,$I108)*BDEQ!$C$2*$J108*$K108)</f>
        <v>3512383242419.5796</v>
      </c>
      <c r="R108">
        <f>IF(ISBLANK(Calculations!R108),"",Calculations!R108)-(SUMIFS(BDEQ!D:D,BDEQ!$AG:$AG,About!$B$2,BDEQ!$AH:$AH,$I108)*BDEQ!$C$2*$J108*$K108)</f>
        <v>3507990768140.5762</v>
      </c>
      <c r="S108">
        <f>IF(ISBLANK(Calculations!S108),"",Calculations!S108)-(SUMIFS(BDEQ!E:E,BDEQ!$AG:$AG,About!$B$2,BDEQ!$AH:$AH,$I108)*BDEQ!$C$2*$J108*$K108)</f>
        <v>3500763402306.999</v>
      </c>
      <c r="T108">
        <f>IF(ISBLANK(Calculations!T108),"",Calculations!T108)-(SUMIFS(BDEQ!F:F,BDEQ!$AG:$AG,About!$B$2,BDEQ!$AH:$AH,$I108)*BDEQ!$C$2*$J108*$K108)</f>
        <v>3491848909985.3389</v>
      </c>
      <c r="U108">
        <f>IF(ISBLANK(Calculations!U108),"",Calculations!U108)-(SUMIFS(BDEQ!G:G,BDEQ!$AG:$AG,About!$B$2,BDEQ!$AH:$AH,$I108)*BDEQ!$C$2*$J108*$K108)</f>
        <v>3483866001452.0708</v>
      </c>
      <c r="V108">
        <f>IF(ISBLANK(Calculations!V108),"",Calculations!V108)-(SUMIFS(BDEQ!H:H,BDEQ!$AG:$AG,About!$B$2,BDEQ!$AH:$AH,$I108)*BDEQ!$C$2*$J108*$K108)</f>
        <v>3477426088187.4971</v>
      </c>
      <c r="W108">
        <f>IF(ISBLANK(Calculations!W108),"",Calculations!W108)-(SUMIFS(BDEQ!I:I,BDEQ!$AG:$AG,About!$B$2,BDEQ!$AH:$AH,$I108)*BDEQ!$C$2*$J108*$K108)</f>
        <v>3474172729964.3511</v>
      </c>
      <c r="X108">
        <f>IF(ISBLANK(Calculations!X108),"",Calculations!X108)-(SUMIFS(BDEQ!J:J,BDEQ!$AG:$AG,About!$B$2,BDEQ!$AH:$AH,$I108)*BDEQ!$C$2*$J108*$K108)</f>
        <v>3474653185316.2271</v>
      </c>
      <c r="Y108">
        <f>IF(ISBLANK(Calculations!Y108),"",Calculations!Y108)-(SUMIFS(BDEQ!K:K,BDEQ!$AG:$AG,About!$B$2,BDEQ!$AH:$AH,$I108)*BDEQ!$C$2*$J108*$K108)</f>
        <v>3478041297210.2769</v>
      </c>
      <c r="Z108">
        <f>IF(ISBLANK(Calculations!Z108),"",Calculations!Z108)-(SUMIFS(BDEQ!L:L,BDEQ!$AG:$AG,About!$B$2,BDEQ!$AH:$AH,$I108)*BDEQ!$C$2*$J108*$K108)</f>
        <v>3486752780816.6958</v>
      </c>
      <c r="AA108">
        <f>IF(ISBLANK(Calculations!AA108),"",Calculations!AA108)-(SUMIFS(BDEQ!M:M,BDEQ!$AG:$AG,About!$B$2,BDEQ!$AH:$AH,$I108)*BDEQ!$C$2*$J108*$K108)</f>
        <v>3499921962407.8682</v>
      </c>
      <c r="AB108">
        <f>IF(ISBLANK(Calculations!AB108),"",Calculations!AB108)-(SUMIFS(BDEQ!N:N,BDEQ!$AG:$AG,About!$B$2,BDEQ!$AH:$AH,$I108)*BDEQ!$C$2*$J108*$K108)</f>
        <v>3517850429381.123</v>
      </c>
      <c r="AC108">
        <f>IF(ISBLANK(Calculations!AC108),"",Calculations!AC108)-(SUMIFS(BDEQ!O:O,BDEQ!$AG:$AG,About!$B$2,BDEQ!$AH:$AH,$I108)*BDEQ!$C$2*$J108*$K108)</f>
        <v>3538441493672.084</v>
      </c>
      <c r="AD108">
        <f>IF(ISBLANK(Calculations!AD108),"",Calculations!AD108)-(SUMIFS(BDEQ!P:P,BDEQ!$AG:$AG,About!$B$2,BDEQ!$AH:$AH,$I108)*BDEQ!$C$2*$J108*$K108)</f>
        <v>3562645528056.4204</v>
      </c>
      <c r="AE108">
        <f>IF(ISBLANK(Calculations!AE108),"",Calculations!AE108)-(SUMIFS(BDEQ!Q:Q,BDEQ!$AG:$AG,About!$B$2,BDEQ!$AH:$AH,$I108)*BDEQ!$C$2*$J108*$K108)</f>
        <v>3590542167536.6836</v>
      </c>
      <c r="AF108">
        <f>IF(ISBLANK(Calculations!AF108),"",Calculations!AF108)-(SUMIFS(BDEQ!R:R,BDEQ!$AG:$AG,About!$B$2,BDEQ!$AH:$AH,$I108)*BDEQ!$C$2*$J108*$K108)</f>
        <v>3619041082049.7832</v>
      </c>
      <c r="AG108">
        <f>IF(ISBLANK(Calculations!AG108),"",Calculations!AG108)-(SUMIFS(BDEQ!S:S,BDEQ!$AG:$AG,About!$B$2,BDEQ!$AH:$AH,$I108)*BDEQ!$C$2*$J108*$K108)</f>
        <v>3648492554271.4077</v>
      </c>
      <c r="AH108">
        <f>IF(ISBLANK(Calculations!AH108),"",Calculations!AH108)-(SUMIFS(BDEQ!T:T,BDEQ!$AG:$AG,About!$B$2,BDEQ!$AH:$AH,$I108)*BDEQ!$C$2*$J108*$K108)</f>
        <v>3678757561420.3164</v>
      </c>
      <c r="AI108">
        <f>IF(ISBLANK(Calculations!AI108),"",Calculations!AI108)-(SUMIFS(BDEQ!U:U,BDEQ!$AG:$AG,About!$B$2,BDEQ!$AH:$AH,$I108)*BDEQ!$C$2*$J108*$K108)</f>
        <v>3708352824598.2222</v>
      </c>
      <c r="AJ108">
        <f>IF(ISBLANK(Calculations!AJ108),"",Calculations!AJ108)-(SUMIFS(BDEQ!V:V,BDEQ!$AG:$AG,About!$B$2,BDEQ!$AH:$AH,$I108)*BDEQ!$C$2*$J108*$K108)</f>
        <v>3738192804616.54</v>
      </c>
      <c r="AK108">
        <f>IF(ISBLANK(Calculations!AK108),"",Calculations!AK108)-(SUMIFS(BDEQ!W:W,BDEQ!$AG:$AG,About!$B$2,BDEQ!$AH:$AH,$I108)*BDEQ!$C$2*$J108*$K108)</f>
        <v>3735689393570.8882</v>
      </c>
      <c r="AL108">
        <f>IF(ISBLANK(Calculations!AL108),"",Calculations!AL108)-(SUMIFS(BDEQ!X:X,BDEQ!$AG:$AG,About!$B$2,BDEQ!$AH:$AH,$I108)*BDEQ!$C$2*$J108*$K108)</f>
        <v>3732634589294.6494</v>
      </c>
      <c r="AM108">
        <f>IF(ISBLANK(Calculations!AM108),"",Calculations!AM108)-(SUMIFS(BDEQ!Y:Y,BDEQ!$AG:$AG,About!$B$2,BDEQ!$AH:$AH,$I108)*BDEQ!$C$2*$J108*$K108)</f>
        <v>3729201863774.6938</v>
      </c>
      <c r="AN108">
        <f>IF(ISBLANK(Calculations!AN108),"",Calculations!AN108)-(SUMIFS(BDEQ!Z:Z,BDEQ!$AG:$AG,About!$B$2,BDEQ!$AH:$AH,$I108)*BDEQ!$C$2*$J108*$K108)</f>
        <v>3726768545806.439</v>
      </c>
      <c r="AO108">
        <f>IF(ISBLANK(Calculations!AO108),"",Calculations!AO108)-(SUMIFS(BDEQ!AA:AA,BDEQ!$AG:$AG,About!$B$2,BDEQ!$AH:$AH,$I108)*BDEQ!$C$2*$J108*$K108)</f>
        <v>3723188882783.0957</v>
      </c>
      <c r="AP108">
        <f>IF(ISBLANK(Calculations!AP108),"",Calculations!AP108)-(SUMIFS(BDEQ!AB:AB,BDEQ!$AG:$AG,About!$B$2,BDEQ!$AH:$AH,$I108)*BDEQ!$C$2*$J108*$K108)</f>
        <v>3718873499737.7778</v>
      </c>
      <c r="AQ108">
        <f>IF(ISBLANK(Calculations!AQ108),"",Calculations!AQ108)-(SUMIFS(BDEQ!AC:AC,BDEQ!$AG:$AG,About!$B$2,BDEQ!$AH:$AH,$I108)*BDEQ!$C$2*$J108*$K108)</f>
        <v>3716130200782.1611</v>
      </c>
      <c r="AR108">
        <f>IF(ISBLANK(Calculations!AR108),"",Calculations!AR108)-(SUMIFS(BDEQ!AD:AD,BDEQ!$AG:$AG,About!$B$2,BDEQ!$AH:$AH,$I108)*BDEQ!$C$2*$J108*$K108)</f>
        <v>3712408840464.3516</v>
      </c>
      <c r="AS108">
        <f>IF(ISBLANK(Calculations!AS108),"",Calculations!AS108)-(SUMIFS(BDEQ!AE:AE,BDEQ!$AG:$AG,About!$B$2,BDEQ!$AH:$AH,$I108)*BDEQ!$C$2*$J108*$K108)</f>
        <v>3709267085623.1201</v>
      </c>
      <c r="AT108">
        <f>IF(ISBLANK(Calculations!AT108),"",Calculations!AT108)-(SUMIFS(BDEQ!AF:AF,BDEQ!$AG:$AG,About!$B$2,BDEQ!$AH:$AH,$I108)*BDEQ!$C$2*$J108*$K108)</f>
        <v>3708587714434.4092</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0.61367818614623604</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0.26881001190460341</v>
      </c>
      <c r="K110">
        <f>IF(ISBLANK(Calculations!K110),"",Calculations!K110)</f>
        <v>0.61367818614623604</v>
      </c>
      <c r="L110" t="str">
        <f>IF(ISBLANK(Calculations!L110),"",Calculations!L110)</f>
        <v>RESIDENTIAL</v>
      </c>
      <c r="M110" t="str">
        <f>IF(ISBLANK(Calculations!M110),"",Calculations!M110)</f>
        <v>appl</v>
      </c>
      <c r="N110" t="str">
        <f>IF(ISBLANK(Calculations!N110),"",Calculations!N110)</f>
        <v>natural gas</v>
      </c>
      <c r="O110">
        <f t="shared" si="1"/>
        <v>504456366321.06219</v>
      </c>
      <c r="P110">
        <f>IF(ISBLANK(Calculations!P110),"",Calculations!P110)</f>
        <v>504456366321.06219</v>
      </c>
      <c r="Q110">
        <f>IF(ISBLANK(Calculations!Q110),"",Calculations!Q110)</f>
        <v>504456366321.06219</v>
      </c>
      <c r="R110">
        <f>IF(ISBLANK(Calculations!R110),"",Calculations!R110)</f>
        <v>508557793905.1936</v>
      </c>
      <c r="S110">
        <f>IF(ISBLANK(Calculations!S110),"",Calculations!S110)</f>
        <v>512501859834.0238</v>
      </c>
      <c r="T110">
        <f>IF(ISBLANK(Calculations!T110),"",Calculations!T110)</f>
        <v>516415510558.78369</v>
      </c>
      <c r="U110">
        <f>IF(ISBLANK(Calculations!U110),"",Calculations!U110)</f>
        <v>520504629466.87286</v>
      </c>
      <c r="V110">
        <f>IF(ISBLANK(Calculations!V110),"",Calculations!V110)</f>
        <v>524880979223.34076</v>
      </c>
      <c r="W110">
        <f>IF(ISBLANK(Calculations!W110),"",Calculations!W110)</f>
        <v>529549334670.71655</v>
      </c>
      <c r="X110">
        <f>IF(ISBLANK(Calculations!X110),"",Calculations!X110)</f>
        <v>534405635732.91937</v>
      </c>
      <c r="Y110">
        <f>IF(ISBLANK(Calculations!Y110),"",Calculations!Y110)</f>
        <v>539370577656.87958</v>
      </c>
      <c r="Z110">
        <f>IF(ISBLANK(Calculations!Z110),"",Calculations!Z110)</f>
        <v>544514166967.19061</v>
      </c>
      <c r="AA110">
        <f>IF(ISBLANK(Calculations!AA110),"",Calculations!AA110)</f>
        <v>549795989189.09595</v>
      </c>
      <c r="AB110">
        <f>IF(ISBLANK(Calculations!AB110),"",Calculations!AB110)</f>
        <v>555063902014.92163</v>
      </c>
      <c r="AC110">
        <f>IF(ISBLANK(Calculations!AC110),"",Calculations!AC110)</f>
        <v>560276607471.30566</v>
      </c>
      <c r="AD110">
        <f>IF(ISBLANK(Calculations!AD110),"",Calculations!AD110)</f>
        <v>565527260570.29797</v>
      </c>
      <c r="AE110">
        <f>IF(ISBLANK(Calculations!AE110),"",Calculations!AE110)</f>
        <v>570817650311.95068</v>
      </c>
      <c r="AF110">
        <f>IF(ISBLANK(Calculations!AF110),"",Calculations!AF110)</f>
        <v>576105342921.96997</v>
      </c>
      <c r="AG110">
        <f>IF(ISBLANK(Calculations!AG110),"",Calculations!AG110)</f>
        <v>581382361667.64441</v>
      </c>
      <c r="AH110">
        <f>IF(ISBLANK(Calculations!AH110),"",Calculations!AH110)</f>
        <v>586678111849.33484</v>
      </c>
      <c r="AI110">
        <f>IF(ISBLANK(Calculations!AI110),"",Calculations!AI110)</f>
        <v>591973309747.83679</v>
      </c>
      <c r="AJ110">
        <f>IF(ISBLANK(Calculations!AJ110),"",Calculations!AJ110)</f>
        <v>597257254815.08972</v>
      </c>
      <c r="AK110">
        <f>IF(ISBLANK(Calculations!AK110),"",Calculations!AK110)</f>
        <v>596907841247.19116</v>
      </c>
      <c r="AL110">
        <f>IF(ISBLANK(Calculations!AL110),"",Calculations!AL110)</f>
        <v>596549813279.20691</v>
      </c>
      <c r="AM110">
        <f>IF(ISBLANK(Calculations!AM110),"",Calculations!AM110)</f>
        <v>596194047472.77734</v>
      </c>
      <c r="AN110">
        <f>IF(ISBLANK(Calculations!AN110),"",Calculations!AN110)</f>
        <v>595848690048.19275</v>
      </c>
      <c r="AO110">
        <f>IF(ISBLANK(Calculations!AO110),"",Calculations!AO110)</f>
        <v>595517663237.46704</v>
      </c>
      <c r="AP110">
        <f>IF(ISBLANK(Calculations!AP110),"",Calculations!AP110)</f>
        <v>595200045701.828</v>
      </c>
      <c r="AQ110">
        <f>IF(ISBLANK(Calculations!AQ110),"",Calculations!AQ110)</f>
        <v>594901651517.47375</v>
      </c>
      <c r="AR110">
        <f>IF(ISBLANK(Calculations!AR110),"",Calculations!AR110)</f>
        <v>594621001088.12036</v>
      </c>
      <c r="AS110">
        <f>IF(ISBLANK(Calculations!AS110),"",Calculations!AS110)</f>
        <v>594361946955.71069</v>
      </c>
      <c r="AT110">
        <f>IF(ISBLANK(Calculations!AT110),"",Calculations!AT110)</f>
        <v>594125891683.78052</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7.1509321596336356E-2</v>
      </c>
      <c r="K111">
        <f>IF(ISBLANK(Calculations!K111),"",Calculations!K111)</f>
        <v>0.61367818614623604</v>
      </c>
      <c r="L111" t="str">
        <f>IF(ISBLANK(Calculations!L111),"",Calculations!L111)</f>
        <v>RESIDENTIAL</v>
      </c>
      <c r="M111" t="str">
        <f>IF(ISBLANK(Calculations!M111),"",Calculations!M111)</f>
        <v>appl</v>
      </c>
      <c r="N111" t="str">
        <f>IF(ISBLANK(Calculations!N111),"",Calculations!N111)</f>
        <v>petroleum diesel</v>
      </c>
      <c r="O111">
        <f t="shared" si="1"/>
        <v>1179945215178.0479</v>
      </c>
      <c r="P111">
        <f>IF(ISBLANK(Calculations!P111),"",Calculations!P111)</f>
        <v>1179945215178.0479</v>
      </c>
      <c r="Q111">
        <f>IF(ISBLANK(Calculations!Q111),"",Calculations!Q111)</f>
        <v>1179945215178.0479</v>
      </c>
      <c r="R111">
        <f>IF(ISBLANK(Calculations!R111),"",Calculations!R111)</f>
        <v>1142552654805.7393</v>
      </c>
      <c r="S111">
        <f>IF(ISBLANK(Calculations!S111),"",Calculations!S111)</f>
        <v>1115184445423.7939</v>
      </c>
      <c r="T111">
        <f>IF(ISBLANK(Calculations!T111),"",Calculations!T111)</f>
        <v>1096523034415.7229</v>
      </c>
      <c r="U111">
        <f>IF(ISBLANK(Calculations!U111),"",Calculations!U111)</f>
        <v>1085271938438.0187</v>
      </c>
      <c r="V111">
        <f>IF(ISBLANK(Calculations!V111),"",Calculations!V111)</f>
        <v>1080240312002.1357</v>
      </c>
      <c r="W111">
        <f>IF(ISBLANK(Calculations!W111),"",Calculations!W111)</f>
        <v>1079955105223.3954</v>
      </c>
      <c r="X111">
        <f>IF(ISBLANK(Calculations!X111),"",Calculations!X111)</f>
        <v>1082933083841.8148</v>
      </c>
      <c r="Y111">
        <f>IF(ISBLANK(Calculations!Y111),"",Calculations!Y111)</f>
        <v>1087948526227.9573</v>
      </c>
      <c r="Z111">
        <f>IF(ISBLANK(Calculations!Z111),"",Calculations!Z111)</f>
        <v>1094477812124.4585</v>
      </c>
      <c r="AA111">
        <f>IF(ISBLANK(Calculations!AA111),"",Calculations!AA111)</f>
        <v>1101990534290.9885</v>
      </c>
      <c r="AB111">
        <f>IF(ISBLANK(Calculations!AB111),"",Calculations!AB111)</f>
        <v>1109865742721.3569</v>
      </c>
      <c r="AC111">
        <f>IF(ISBLANK(Calculations!AC111),"",Calculations!AC111)</f>
        <v>1117841413297.3616</v>
      </c>
      <c r="AD111">
        <f>IF(ISBLANK(Calculations!AD111),"",Calculations!AD111)</f>
        <v>1126130480032.7639</v>
      </c>
      <c r="AE111">
        <f>IF(ISBLANK(Calculations!AE111),"",Calculations!AE111)</f>
        <v>1134697336398.4839</v>
      </c>
      <c r="AF111">
        <f>IF(ISBLANK(Calculations!AF111),"",Calculations!AF111)</f>
        <v>1143413980094.998</v>
      </c>
      <c r="AG111">
        <f>IF(ISBLANK(Calculations!AG111),"",Calculations!AG111)</f>
        <v>1152141946934.8799</v>
      </c>
      <c r="AH111">
        <f>IF(ISBLANK(Calculations!AH111),"",Calculations!AH111)</f>
        <v>1160937176721.3005</v>
      </c>
      <c r="AI111">
        <f>IF(ISBLANK(Calculations!AI111),"",Calculations!AI111)</f>
        <v>1169773633673.2046</v>
      </c>
      <c r="AJ111">
        <f>IF(ISBLANK(Calculations!AJ111),"",Calculations!AJ111)</f>
        <v>1178636562464.9067</v>
      </c>
      <c r="AK111">
        <f>IF(ISBLANK(Calculations!AK111),"",Calculations!AK111)</f>
        <v>1177710165120.5913</v>
      </c>
      <c r="AL111">
        <f>IF(ISBLANK(Calculations!AL111),"",Calculations!AL111)</f>
        <v>1176806069081.8533</v>
      </c>
      <c r="AM111">
        <f>IF(ISBLANK(Calculations!AM111),"",Calculations!AM111)</f>
        <v>1175943697734.6694</v>
      </c>
      <c r="AN111">
        <f>IF(ISBLANK(Calculations!AN111),"",Calculations!AN111)</f>
        <v>1175133472010.2112</v>
      </c>
      <c r="AO111">
        <f>IF(ISBLANK(Calculations!AO111),"",Calculations!AO111)</f>
        <v>1174375775393.3748</v>
      </c>
      <c r="AP111">
        <f>IF(ISBLANK(Calculations!AP111),"",Calculations!AP111)</f>
        <v>1173657362199.7561</v>
      </c>
      <c r="AQ111">
        <f>IF(ISBLANK(Calculations!AQ111),"",Calculations!AQ111)</f>
        <v>1172985729015.7891</v>
      </c>
      <c r="AR111">
        <f>IF(ISBLANK(Calculations!AR111),"",Calculations!AR111)</f>
        <v>1172353592865.4856</v>
      </c>
      <c r="AS111">
        <f>IF(ISBLANK(Calculations!AS111),"",Calculations!AS111)</f>
        <v>1171769306658.9355</v>
      </c>
      <c r="AT111">
        <f>IF(ISBLANK(Calculations!AT111),"",Calculations!AT111)</f>
        <v>1171239913815.5393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0.61367818614623604</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0.61367818614623604</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0.61367818614623604</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0.61367818614623604</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9.8246123875416938E-2</v>
      </c>
      <c r="K116">
        <f>IF(ISBLANK(Calculations!K116),"",Calculations!K116)</f>
        <v>0.61367818614623604</v>
      </c>
      <c r="L116" t="str">
        <f>IF(ISBLANK(Calculations!L116),"",Calculations!L116)</f>
        <v>RESIDENTIAL</v>
      </c>
      <c r="M116" t="str">
        <f>IF(ISBLANK(Calculations!M116),"",Calculations!M116)</f>
        <v>appl</v>
      </c>
      <c r="N116" t="str">
        <f>IF(ISBLANK(Calculations!N116),"",Calculations!N116)</f>
        <v>LPG propane or butane</v>
      </c>
      <c r="O116">
        <f t="shared" si="1"/>
        <v>404194236754.00372</v>
      </c>
      <c r="P116">
        <f>IF(ISBLANK(Calculations!P116),"",Calculations!P116)</f>
        <v>404194236754.00372</v>
      </c>
      <c r="Q116">
        <f>IF(ISBLANK(Calculations!Q116),"",Calculations!Q116)</f>
        <v>404194236754.00372</v>
      </c>
      <c r="R116">
        <f>IF(ISBLANK(Calculations!R116),"",Calculations!R116)</f>
        <v>400760936614.56415</v>
      </c>
      <c r="S116">
        <f>IF(ISBLANK(Calculations!S116),"",Calculations!S116)</f>
        <v>397964218256.38751</v>
      </c>
      <c r="T116">
        <f>IF(ISBLANK(Calculations!T116),"",Calculations!T116)</f>
        <v>395992923729.71899</v>
      </c>
      <c r="U116">
        <f>IF(ISBLANK(Calculations!U116),"",Calculations!U116)</f>
        <v>394989948403.07861</v>
      </c>
      <c r="V116">
        <f>IF(ISBLANK(Calculations!V116),"",Calculations!V116)</f>
        <v>395044914384.91663</v>
      </c>
      <c r="W116">
        <f>IF(ISBLANK(Calculations!W116),"",Calculations!W116)</f>
        <v>396043886977.20319</v>
      </c>
      <c r="X116">
        <f>IF(ISBLANK(Calculations!X116),"",Calculations!X116)</f>
        <v>397782312169.68378</v>
      </c>
      <c r="Y116">
        <f>IF(ISBLANK(Calculations!Y116),"",Calculations!Y116)</f>
        <v>400050263013.41882</v>
      </c>
      <c r="Z116">
        <f>IF(ISBLANK(Calculations!Z116),"",Calculations!Z116)</f>
        <v>402814909600.50403</v>
      </c>
      <c r="AA116">
        <f>IF(ISBLANK(Calculations!AA116),"",Calculations!AA116)</f>
        <v>405953016776.25616</v>
      </c>
      <c r="AB116">
        <f>IF(ISBLANK(Calculations!AB116),"",Calculations!AB116)</f>
        <v>409243186202.59302</v>
      </c>
      <c r="AC116">
        <f>IF(ISBLANK(Calculations!AC116),"",Calculations!AC116)</f>
        <v>412555072774.578</v>
      </c>
      <c r="AD116">
        <f>IF(ISBLANK(Calculations!AD116),"",Calculations!AD116)</f>
        <v>415934474362.27246</v>
      </c>
      <c r="AE116">
        <f>IF(ISBLANK(Calculations!AE116),"",Calculations!AE116)</f>
        <v>419366548990.77771</v>
      </c>
      <c r="AF116">
        <f>IF(ISBLANK(Calculations!AF116),"",Calculations!AF116)</f>
        <v>422820170848.28595</v>
      </c>
      <c r="AG116">
        <f>IF(ISBLANK(Calculations!AG116),"",Calculations!AG116)</f>
        <v>426257191896.59546</v>
      </c>
      <c r="AH116">
        <f>IF(ISBLANK(Calculations!AH116),"",Calculations!AH116)</f>
        <v>429703954508.67865</v>
      </c>
      <c r="AI116">
        <f>IF(ISBLANK(Calculations!AI116),"",Calculations!AI116)</f>
        <v>433150219167.59369</v>
      </c>
      <c r="AJ116">
        <f>IF(ISBLANK(Calculations!AJ116),"",Calculations!AJ116)</f>
        <v>436585933829.59546</v>
      </c>
      <c r="AK116">
        <f>IF(ISBLANK(Calculations!AK116),"",Calculations!AK116)</f>
        <v>436542441083.31213</v>
      </c>
      <c r="AL116">
        <f>IF(ISBLANK(Calculations!AL116),"",Calculations!AL116)</f>
        <v>436474278677.17212</v>
      </c>
      <c r="AM116">
        <f>IF(ISBLANK(Calculations!AM116),"",Calculations!AM116)</f>
        <v>436387186580.24927</v>
      </c>
      <c r="AN116">
        <f>IF(ISBLANK(Calculations!AN116),"",Calculations!AN116)</f>
        <v>436286066875.83319</v>
      </c>
      <c r="AO116">
        <f>IF(ISBLANK(Calculations!AO116),"",Calculations!AO116)</f>
        <v>436173992499.59216</v>
      </c>
      <c r="AP116">
        <f>IF(ISBLANK(Calculations!AP116),"",Calculations!AP116)</f>
        <v>436052886674.41779</v>
      </c>
      <c r="AQ116">
        <f>IF(ISBLANK(Calculations!AQ116),"",Calculations!AQ116)</f>
        <v>435926664964.3183</v>
      </c>
      <c r="AR116">
        <f>IF(ISBLANK(Calculations!AR116),"",Calculations!AR116)</f>
        <v>435796771281.34674</v>
      </c>
      <c r="AS116">
        <f>IF(ISBLANK(Calculations!AS116),"",Calculations!AS116)</f>
        <v>435667866060.04279</v>
      </c>
      <c r="AT116">
        <f>IF(ISBLANK(Calculations!AT116),"",Calculations!AT116)</f>
        <v>435543273045.46851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0.61367818614623604</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0.39673800916815422</v>
      </c>
      <c r="K121">
        <f>IF(ISBLANK(Calculations!K121),"",Calculations!K121)</f>
        <v>0.61367818614623604</v>
      </c>
      <c r="L121" t="str">
        <f>IF(ISBLANK(Calculations!L121),"",Calculations!L121)</f>
        <v>RESIDENTIAL</v>
      </c>
      <c r="M121" t="str">
        <f>IF(ISBLANK(Calculations!M121),"",Calculations!M121)</f>
        <v>other</v>
      </c>
      <c r="N121" t="str">
        <f>IF(ISBLANK(Calculations!N121),"",Calculations!N121)</f>
        <v>electricity</v>
      </c>
      <c r="O121">
        <f t="shared" si="1"/>
        <v>4178452928941.7983</v>
      </c>
      <c r="P121">
        <f>IF(ISBLANK(Calculations!P121),"",Calculations!P121)-(SUMIFS(BDEQ!B:B,BDEQ!$AG:$AG,About!$B$2,BDEQ!$AH:$AH,$I121)*BDEQ!$C$2*$J121*$K121)</f>
        <v>4178452928941.7983</v>
      </c>
      <c r="Q121">
        <f>IF(ISBLANK(Calculations!Q121),"",Calculations!Q121)-(SUMIFS(BDEQ!C:C,BDEQ!$AG:$AG,About!$B$2,BDEQ!$AH:$AH,$I121)*BDEQ!$C$2*$J121*$K121)</f>
        <v>4178452928941.7983</v>
      </c>
      <c r="R121">
        <f>IF(ISBLANK(Calculations!R121),"",Calculations!R121)-(SUMIFS(BDEQ!D:D,BDEQ!$AG:$AG,About!$B$2,BDEQ!$AH:$AH,$I121)*BDEQ!$C$2*$J121*$K121)</f>
        <v>4139309608682.2988</v>
      </c>
      <c r="S121">
        <f>IF(ISBLANK(Calculations!S121),"",Calculations!S121)-(SUMIFS(BDEQ!E:E,BDEQ!$AG:$AG,About!$B$2,BDEQ!$AH:$AH,$I121)*BDEQ!$C$2*$J121*$K121)</f>
        <v>4089028560523.3838</v>
      </c>
      <c r="T121">
        <f>IF(ISBLANK(Calculations!T121),"",Calculations!T121)-(SUMIFS(BDEQ!F:F,BDEQ!$AG:$AG,About!$B$2,BDEQ!$AH:$AH,$I121)*BDEQ!$C$2*$J121*$K121)</f>
        <v>4040838780251.8076</v>
      </c>
      <c r="U121">
        <f>IF(ISBLANK(Calculations!U121),"",Calculations!U121)-(SUMIFS(BDEQ!G:G,BDEQ!$AG:$AG,About!$B$2,BDEQ!$AH:$AH,$I121)*BDEQ!$C$2*$J121*$K121)</f>
        <v>3999148418264.686</v>
      </c>
      <c r="V121">
        <f>IF(ISBLANK(Calculations!V121),"",Calculations!V121)-(SUMIFS(BDEQ!H:H,BDEQ!$AG:$AG,About!$B$2,BDEQ!$AH:$AH,$I121)*BDEQ!$C$2*$J121*$K121)</f>
        <v>3962334825969.5337</v>
      </c>
      <c r="W121">
        <f>IF(ISBLANK(Calculations!W121),"",Calculations!W121)-(SUMIFS(BDEQ!I:I,BDEQ!$AG:$AG,About!$B$2,BDEQ!$AH:$AH,$I121)*BDEQ!$C$2*$J121*$K121)</f>
        <v>3932524135030.4663</v>
      </c>
      <c r="X121">
        <f>IF(ISBLANK(Calculations!X121),"",Calculations!X121)-(SUMIFS(BDEQ!J:J,BDEQ!$AG:$AG,About!$B$2,BDEQ!$AH:$AH,$I121)*BDEQ!$C$2*$J121*$K121)</f>
        <v>3901300798706.3555</v>
      </c>
      <c r="Y121">
        <f>IF(ISBLANK(Calculations!Y121),"",Calculations!Y121)-(SUMIFS(BDEQ!K:K,BDEQ!$AG:$AG,About!$B$2,BDEQ!$AH:$AH,$I121)*BDEQ!$C$2*$J121*$K121)</f>
        <v>3867952871016.2378</v>
      </c>
      <c r="Z121">
        <f>IF(ISBLANK(Calculations!Z121),"",Calculations!Z121)-(SUMIFS(BDEQ!L:L,BDEQ!$AG:$AG,About!$B$2,BDEQ!$AH:$AH,$I121)*BDEQ!$C$2*$J121*$K121)</f>
        <v>3838582481427.3682</v>
      </c>
      <c r="AA121">
        <f>IF(ISBLANK(Calculations!AA121),"",Calculations!AA121)-(SUMIFS(BDEQ!M:M,BDEQ!$AG:$AG,About!$B$2,BDEQ!$AH:$AH,$I121)*BDEQ!$C$2*$J121*$K121)</f>
        <v>3817109964069.4072</v>
      </c>
      <c r="AB121">
        <f>IF(ISBLANK(Calculations!AB121),"",Calculations!AB121)-(SUMIFS(BDEQ!N:N,BDEQ!$AG:$AG,About!$B$2,BDEQ!$AH:$AH,$I121)*BDEQ!$C$2*$J121*$K121)</f>
        <v>3795632903503.1777</v>
      </c>
      <c r="AC121">
        <f>IF(ISBLANK(Calculations!AC121),"",Calculations!AC121)-(SUMIFS(BDEQ!O:O,BDEQ!$AG:$AG,About!$B$2,BDEQ!$AH:$AH,$I121)*BDEQ!$C$2*$J121*$K121)</f>
        <v>3775653631842.2305</v>
      </c>
      <c r="AD121">
        <f>IF(ISBLANK(Calculations!AD121),"",Calculations!AD121)-(SUMIFS(BDEQ!P:P,BDEQ!$AG:$AG,About!$B$2,BDEQ!$AH:$AH,$I121)*BDEQ!$C$2*$J121*$K121)</f>
        <v>3758573611453.3242</v>
      </c>
      <c r="AE121">
        <f>IF(ISBLANK(Calculations!AE121),"",Calculations!AE121)-(SUMIFS(BDEQ!Q:Q,BDEQ!$AG:$AG,About!$B$2,BDEQ!$AH:$AH,$I121)*BDEQ!$C$2*$J121*$K121)</f>
        <v>3741120852054.6616</v>
      </c>
      <c r="AF121">
        <f>IF(ISBLANK(Calculations!AF121),"",Calculations!AF121)-(SUMIFS(BDEQ!R:R,BDEQ!$AG:$AG,About!$B$2,BDEQ!$AH:$AH,$I121)*BDEQ!$C$2*$J121*$K121)</f>
        <v>3717862664021.6763</v>
      </c>
      <c r="AG121">
        <f>IF(ISBLANK(Calculations!AG121),"",Calculations!AG121)-(SUMIFS(BDEQ!S:S,BDEQ!$AG:$AG,About!$B$2,BDEQ!$AH:$AH,$I121)*BDEQ!$C$2*$J121*$K121)</f>
        <v>3690826004628.584</v>
      </c>
      <c r="AH121">
        <f>IF(ISBLANK(Calculations!AH121),"",Calculations!AH121)-(SUMIFS(BDEQ!T:T,BDEQ!$AG:$AG,About!$B$2,BDEQ!$AH:$AH,$I121)*BDEQ!$C$2*$J121*$K121)</f>
        <v>3660959837266.689</v>
      </c>
      <c r="AI121">
        <f>IF(ISBLANK(Calculations!AI121),"",Calculations!AI121)-(SUMIFS(BDEQ!U:U,BDEQ!$AG:$AG,About!$B$2,BDEQ!$AH:$AH,$I121)*BDEQ!$C$2*$J121*$K121)</f>
        <v>3627525053850.1694</v>
      </c>
      <c r="AJ121">
        <f>IF(ISBLANK(Calculations!AJ121),"",Calculations!AJ121)-(SUMIFS(BDEQ!V:V,BDEQ!$AG:$AG,About!$B$2,BDEQ!$AH:$AH,$I121)*BDEQ!$C$2*$J121*$K121)</f>
        <v>3592533719625.5444</v>
      </c>
      <c r="AK121">
        <f>IF(ISBLANK(Calculations!AK121),"",Calculations!AK121)-(SUMIFS(BDEQ!W:W,BDEQ!$AG:$AG,About!$B$2,BDEQ!$AH:$AH,$I121)*BDEQ!$C$2*$J121*$K121)</f>
        <v>3538792657935.4014</v>
      </c>
      <c r="AL121">
        <f>IF(ISBLANK(Calculations!AL121),"",Calculations!AL121)-(SUMIFS(BDEQ!X:X,BDEQ!$AG:$AG,About!$B$2,BDEQ!$AH:$AH,$I121)*BDEQ!$C$2*$J121*$K121)</f>
        <v>3482143856733.5273</v>
      </c>
      <c r="AM121">
        <f>IF(ISBLANK(Calculations!AM121),"",Calculations!AM121)-(SUMIFS(BDEQ!Y:Y,BDEQ!$AG:$AG,About!$B$2,BDEQ!$AH:$AH,$I121)*BDEQ!$C$2*$J121*$K121)</f>
        <v>3421476804734.1157</v>
      </c>
      <c r="AN121">
        <f>IF(ISBLANK(Calculations!AN121),"",Calculations!AN121)-(SUMIFS(BDEQ!Z:Z,BDEQ!$AG:$AG,About!$B$2,BDEQ!$AH:$AH,$I121)*BDEQ!$C$2*$J121*$K121)</f>
        <v>3360827438869.7217</v>
      </c>
      <c r="AO121">
        <f>IF(ISBLANK(Calculations!AO121),"",Calculations!AO121)-(SUMIFS(BDEQ!AA:AA,BDEQ!$AG:$AG,About!$B$2,BDEQ!$AH:$AH,$I121)*BDEQ!$C$2*$J121*$K121)</f>
        <v>3297381242553.8599</v>
      </c>
      <c r="AP121">
        <f>IF(ISBLANK(Calculations!AP121),"",Calculations!AP121)-(SUMIFS(BDEQ!AB:AB,BDEQ!$AG:$AG,About!$B$2,BDEQ!$AH:$AH,$I121)*BDEQ!$C$2*$J121*$K121)</f>
        <v>3249658302220.5918</v>
      </c>
      <c r="AQ121">
        <f>IF(ISBLANK(Calculations!AQ121),"",Calculations!AQ121)-(SUMIFS(BDEQ!AC:AC,BDEQ!$AG:$AG,About!$B$2,BDEQ!$AH:$AH,$I121)*BDEQ!$C$2*$J121*$K121)</f>
        <v>3185815442891.481</v>
      </c>
      <c r="AR121">
        <f>IF(ISBLANK(Calculations!AR121),"",Calculations!AR121)-(SUMIFS(BDEQ!AD:AD,BDEQ!$AG:$AG,About!$B$2,BDEQ!$AH:$AH,$I121)*BDEQ!$C$2*$J121*$K121)</f>
        <v>3120023357399.7212</v>
      </c>
      <c r="AS121">
        <f>IF(ISBLANK(Calculations!AS121),"",Calculations!AS121)-(SUMIFS(BDEQ!AE:AE,BDEQ!$AG:$AG,About!$B$2,BDEQ!$AH:$AH,$I121)*BDEQ!$C$2*$J121*$K121)</f>
        <v>3043573335674.7383</v>
      </c>
      <c r="AT121">
        <f>IF(ISBLANK(Calculations!AT121),"",Calculations!AT121)-(SUMIFS(BDEQ!AF:AF,BDEQ!$AG:$AG,About!$B$2,BDEQ!$AH:$AH,$I121)*BDEQ!$C$2*$J121*$K121)</f>
        <v>2977607917385.1274</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0.61367818614623604</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0.61367818614623604</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0.61367818614623604</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0.61367818614623604</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0.61367818614623604</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0.61367818614623604</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0.61367818614623604</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0.61367818614623604</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0.61367818614623604</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2.8641023710795219E-2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385909153479.25476</v>
      </c>
      <c r="P134">
        <f>IF(ISBLANK(Calculations!P134),"",Calculations!P134)</f>
        <v>385909153479.25476</v>
      </c>
      <c r="Q134">
        <f>IF(ISBLANK(Calculations!Q134),"",Calculations!Q134)</f>
        <v>385909153479.25476</v>
      </c>
      <c r="R134">
        <f>IF(ISBLANK(Calculations!R134),"",Calculations!R134)</f>
        <v>383175077251.76086</v>
      </c>
      <c r="S134">
        <f>IF(ISBLANK(Calculations!S134),"",Calculations!S134)</f>
        <v>380359351933.73425</v>
      </c>
      <c r="T134">
        <f>IF(ISBLANK(Calculations!T134),"",Calculations!T134)</f>
        <v>377508491423.27185</v>
      </c>
      <c r="U134">
        <f>IF(ISBLANK(Calculations!U134),"",Calculations!U134)</f>
        <v>374748620864.82745</v>
      </c>
      <c r="V134">
        <f>IF(ISBLANK(Calculations!V134),"",Calculations!V134)</f>
        <v>372133742074.91663</v>
      </c>
      <c r="W134">
        <f>IF(ISBLANK(Calculations!W134),"",Calculations!W134)</f>
        <v>369715983837.35394</v>
      </c>
      <c r="X134">
        <f>IF(ISBLANK(Calculations!X134),"",Calculations!X134)</f>
        <v>367446859459.36664</v>
      </c>
      <c r="Y134">
        <f>IF(ISBLANK(Calculations!Y134),"",Calculations!Y134)</f>
        <v>365449614540.8653</v>
      </c>
      <c r="Z134">
        <f>IF(ISBLANK(Calculations!Z134),"",Calculations!Z134)</f>
        <v>363605609046.26343</v>
      </c>
      <c r="AA134">
        <f>IF(ISBLANK(Calculations!AA134),"",Calculations!AA134)</f>
        <v>361955333196.62115</v>
      </c>
      <c r="AB134">
        <f>IF(ISBLANK(Calculations!AB134),"",Calculations!AB134)</f>
        <v>360316721519.7655</v>
      </c>
      <c r="AC134">
        <f>IF(ISBLANK(Calculations!AC134),"",Calculations!AC134)</f>
        <v>358842628637.68958</v>
      </c>
      <c r="AD134">
        <f>IF(ISBLANK(Calculations!AD134),"",Calculations!AD134)</f>
        <v>357304995770.44763</v>
      </c>
      <c r="AE134">
        <f>IF(ISBLANK(Calculations!AE134),"",Calculations!AE134)</f>
        <v>355730380831.89893</v>
      </c>
      <c r="AF134">
        <f>IF(ISBLANK(Calculations!AF134),"",Calculations!AF134)</f>
        <v>354139374439.8894</v>
      </c>
      <c r="AG134">
        <f>IF(ISBLANK(Calculations!AG134),"",Calculations!AG134)</f>
        <v>352562906384.34595</v>
      </c>
      <c r="AH134">
        <f>IF(ISBLANK(Calculations!AH134),"",Calculations!AH134)</f>
        <v>351050517146.99219</v>
      </c>
      <c r="AI134">
        <f>IF(ISBLANK(Calculations!AI134),"",Calculations!AI134)</f>
        <v>349618803877.08179</v>
      </c>
      <c r="AJ134">
        <f>IF(ISBLANK(Calculations!AJ134),"",Calculations!AJ134)</f>
        <v>348315833158.34625</v>
      </c>
      <c r="AK134">
        <f>IF(ISBLANK(Calculations!AK134),"",Calculations!AK134)</f>
        <v>347088408278.72809</v>
      </c>
      <c r="AL134">
        <f>IF(ISBLANK(Calculations!AL134),"",Calculations!AL134)</f>
        <v>346008341811.81232</v>
      </c>
      <c r="AM134">
        <f>IF(ISBLANK(Calculations!AM134),"",Calculations!AM134)</f>
        <v>345160990373.08252</v>
      </c>
      <c r="AN134">
        <f>IF(ISBLANK(Calculations!AN134),"",Calculations!AN134)</f>
        <v>344407666971.40936</v>
      </c>
      <c r="AO134">
        <f>IF(ISBLANK(Calculations!AO134),"",Calculations!AO134)</f>
        <v>343808861650.40436</v>
      </c>
      <c r="AP134">
        <f>IF(ISBLANK(Calculations!AP134),"",Calculations!AP134)</f>
        <v>343348355921.63293</v>
      </c>
      <c r="AQ134">
        <f>IF(ISBLANK(Calculations!AQ134),"",Calculations!AQ134)</f>
        <v>342906298543.41479</v>
      </c>
      <c r="AR134">
        <f>IF(ISBLANK(Calculations!AR134),"",Calculations!AR134)</f>
        <v>342560558860.21661</v>
      </c>
      <c r="AS134">
        <f>IF(ISBLANK(Calculations!AS134),"",Calculations!AS134)</f>
        <v>342264303568.16797</v>
      </c>
      <c r="AT134">
        <f>IF(ISBLANK(Calculations!AT134),"",Calculations!AT134)</f>
        <v>342035728990.33099</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0.52092456200654591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4899816430233.5713</v>
      </c>
      <c r="P136">
        <f>IF(ISBLANK(Calculations!P136),"",Calculations!P136)</f>
        <v>4899816430233.5713</v>
      </c>
      <c r="Q136">
        <f>IF(ISBLANK(Calculations!Q136),"",Calculations!Q136)</f>
        <v>4899816430233.5713</v>
      </c>
      <c r="R136">
        <f>IF(ISBLANK(Calculations!R136),"",Calculations!R136)</f>
        <v>4858745601172.8008</v>
      </c>
      <c r="S136" s="99">
        <f>IF(ISBLANK(Calculations!S136),"",Calculations!S136 + ('IRA Buildings Changes'!$F$38/($AB$133-$R$133)*(S133-$R$133)))</f>
        <v>4811410736083.7822</v>
      </c>
      <c r="T136" s="99">
        <f>IF(ISBLANK(Calculations!T136),"",Calculations!T136 + ('IRA Buildings Changes'!$F$38/($AB$133-$R$133)*(T133-$R$133)))</f>
        <v>4763215628434.8242</v>
      </c>
      <c r="U136" s="99">
        <f>IF(ISBLANK(Calculations!U136),"",Calculations!U136 + ('IRA Buildings Changes'!$F$38/($AB$133-$R$133)*(U133-$R$133)))</f>
        <v>4715593090250.9482</v>
      </c>
      <c r="V136" s="99">
        <f>IF(ISBLANK(Calculations!V136),"",Calculations!V136 + ('IRA Buildings Changes'!$F$38/($AB$133-$R$133)*(V133-$R$133)))</f>
        <v>4669374822776.8105</v>
      </c>
      <c r="W136" s="99">
        <f>IF(ISBLANK(Calculations!W136),"",Calculations!W136 + ('IRA Buildings Changes'!$F$38/($AB$133-$R$133)*(W133-$R$133)))</f>
        <v>4625668177499.2803</v>
      </c>
      <c r="X136" s="99">
        <f>IF(ISBLANK(Calculations!X136),"",Calculations!X136 + ('IRA Buildings Changes'!$F$38/($AB$133-$R$133)*(X133-$R$133)))</f>
        <v>4584598712847.0605</v>
      </c>
      <c r="Y136" s="99">
        <f>IF(ISBLANK(Calculations!Y136),"",Calculations!Y136 + ('IRA Buildings Changes'!$F$38/($AB$133-$R$133)*(Y133-$R$133)))</f>
        <v>4548621471554.3027</v>
      </c>
      <c r="Z136" s="99">
        <f>IF(ISBLANK(Calculations!Z136),"",Calculations!Z136 + ('IRA Buildings Changes'!$F$38/($AB$133-$R$133)*(Z133-$R$133)))</f>
        <v>4517262080219.5215</v>
      </c>
      <c r="AA136" s="99">
        <f>IF(ISBLANK(Calculations!AA136),"",Calculations!AA136 + ('IRA Buildings Changes'!$F$38/($AB$133-$R$133)*(AA133-$R$133)))</f>
        <v>4491552057217.8574</v>
      </c>
      <c r="AB136" s="98">
        <f>IF(ISBLANK(Calculations!AB136),"",Calculations!AB136 + 'IRA Buildings Changes'!F38)</f>
        <v>4469976543821.7383</v>
      </c>
      <c r="AC136" s="99">
        <f>IF(ISBLANK(Calculations!AC136),"",Calculations!AC136 + 'IRA Buildings Changes'!$F$38)</f>
        <v>4460432460977.5996</v>
      </c>
      <c r="AD136" s="99">
        <f>IF(ISBLANK(Calculations!AD136),"",Calculations!AD136 + 'IRA Buildings Changes'!$F$38)</f>
        <v>4455022920719.7725</v>
      </c>
      <c r="AE136" s="99">
        <f>IF(ISBLANK(Calculations!AE136),"",Calculations!AE136 + 'IRA Buildings Changes'!$F$38)</f>
        <v>4454071856349.3711</v>
      </c>
      <c r="AF136" s="99">
        <f>IF(ISBLANK(Calculations!AF136),"",Calculations!AF136 + 'IRA Buildings Changes'!$F$38)</f>
        <v>4457337957973.5303</v>
      </c>
      <c r="AG136" s="99">
        <f>IF(ISBLANK(Calculations!AG136),"",Calculations!AG136 + 'IRA Buildings Changes'!$F$38)</f>
        <v>4463998002783.4951</v>
      </c>
      <c r="AH136" s="99">
        <f>IF(ISBLANK(Calculations!AH136),"",Calculations!AH136 + 'IRA Buildings Changes'!$F$38)</f>
        <v>4473810868387.7041</v>
      </c>
      <c r="AI136" s="99">
        <f>IF(ISBLANK(Calculations!AI136),"",Calculations!AI136 + 'IRA Buildings Changes'!$F$38)</f>
        <v>4486154998574.8525</v>
      </c>
      <c r="AJ136" s="99">
        <f>IF(ISBLANK(Calculations!AJ136),"",Calculations!AJ136 + 'IRA Buildings Changes'!$F$38)</f>
        <v>4500823250110.958</v>
      </c>
      <c r="AK136" s="99">
        <f>IF(ISBLANK(Calculations!AK136),"",Calculations!AK136 + 'IRA Buildings Changes'!$F$38)</f>
        <v>4515488958360.9385</v>
      </c>
      <c r="AL136" s="99">
        <f>IF(ISBLANK(Calculations!AL136),"",Calculations!AL136 + 'IRA Buildings Changes'!$F$38)</f>
        <v>4530552501165.5801</v>
      </c>
      <c r="AM136" s="99">
        <f>IF(ISBLANK(Calculations!AM136),"",Calculations!AM136 + 'IRA Buildings Changes'!$F$38)</f>
        <v>4546655293482.4746</v>
      </c>
      <c r="AN136" s="99">
        <f>IF(ISBLANK(Calculations!AN136),"",Calculations!AN136 + 'IRA Buildings Changes'!$F$38)</f>
        <v>4561426931182.4033</v>
      </c>
      <c r="AO136" s="99">
        <f>IF(ISBLANK(Calculations!AO136),"",Calculations!AO136 + 'IRA Buildings Changes'!$F$38)</f>
        <v>4575511382127.7715</v>
      </c>
      <c r="AP136" s="99">
        <f>IF(ISBLANK(Calculations!AP136),"",Calculations!AP136 + 'IRA Buildings Changes'!$F$38)</f>
        <v>4588638367190.5684</v>
      </c>
      <c r="AQ136" s="99">
        <f>IF(ISBLANK(Calculations!AQ136),"",Calculations!AQ136 + 'IRA Buildings Changes'!$F$38)</f>
        <v>4599208704905.9639</v>
      </c>
      <c r="AR136" s="99">
        <f>IF(ISBLANK(Calculations!AR136),"",Calculations!AR136 + 'IRA Buildings Changes'!$F$38)</f>
        <v>4608499379527.1309</v>
      </c>
      <c r="AS136" s="99">
        <f>IF(ISBLANK(Calculations!AS136),"",Calculations!AS136 + 'IRA Buildings Changes'!$F$38)</f>
        <v>4616149435968.625</v>
      </c>
      <c r="AT136" s="99">
        <f>IF(ISBLANK(Calculations!AT136),"",Calculations!AT136 + 'IRA Buildings Changes'!$F$38)</f>
        <v>4622674042959.1406</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0.9044983415934239</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10038122595003.818</v>
      </c>
      <c r="P137">
        <f>IF(ISBLANK(Calculations!P137),"",Calculations!P137)</f>
        <v>10038122595003.818</v>
      </c>
      <c r="Q137">
        <f>IF(ISBLANK(Calculations!Q137),"",Calculations!Q137)</f>
        <v>10038122595003.818</v>
      </c>
      <c r="R137">
        <f>IF(ISBLANK(Calculations!R137),"",Calculations!R137)</f>
        <v>10091736116939.328</v>
      </c>
      <c r="S137">
        <f>IF(ISBLANK(Calculations!S137),"",Calculations!S137)</f>
        <v>10141699911715.645</v>
      </c>
      <c r="T137">
        <f>IF(ISBLANK(Calculations!T137),"",Calculations!T137)</f>
        <v>10187761878478.754</v>
      </c>
      <c r="U137">
        <f>IF(ISBLANK(Calculations!U137),"",Calculations!U137)</f>
        <v>10231801766858.357</v>
      </c>
      <c r="V137">
        <f>IF(ISBLANK(Calculations!V137),"",Calculations!V137)</f>
        <v>10273440555415.033</v>
      </c>
      <c r="W137">
        <f>IF(ISBLANK(Calculations!W137),"",Calculations!W137)</f>
        <v>10312274391764.4</v>
      </c>
      <c r="X137">
        <f>IF(ISBLANK(Calculations!X137),"",Calculations!X137)</f>
        <v>10345349989578.547</v>
      </c>
      <c r="Y137">
        <f>IF(ISBLANK(Calculations!Y137),"",Calculations!Y137)</f>
        <v>10375677588086.428</v>
      </c>
      <c r="Z137">
        <f>IF(ISBLANK(Calculations!Z137),"",Calculations!Z137)</f>
        <v>10400048546446.91</v>
      </c>
      <c r="AA137">
        <f>IF(ISBLANK(Calculations!AA137),"",Calculations!AA137)</f>
        <v>10420125175498.285</v>
      </c>
      <c r="AB137">
        <f>IF(ISBLANK(Calculations!AB137),"",Calculations!AB137)</f>
        <v>10432511053773.789</v>
      </c>
      <c r="AC137">
        <f>IF(ISBLANK(Calculations!AC137),"",Calculations!AC137)</f>
        <v>10443534150058.391</v>
      </c>
      <c r="AD137">
        <f>IF(ISBLANK(Calculations!AD137),"",Calculations!AD137)</f>
        <v>10448236823132.09</v>
      </c>
      <c r="AE137">
        <f>IF(ISBLANK(Calculations!AE137),"",Calculations!AE137)</f>
        <v>10448085757050.16</v>
      </c>
      <c r="AF137">
        <f>IF(ISBLANK(Calculations!AF137),"",Calculations!AF137)</f>
        <v>10443622211310.436</v>
      </c>
      <c r="AG137">
        <f>IF(ISBLANK(Calculations!AG137),"",Calculations!AG137)</f>
        <v>10435871058879.832</v>
      </c>
      <c r="AH137">
        <f>IF(ISBLANK(Calculations!AH137),"",Calculations!AH137)</f>
        <v>10425437844297.85</v>
      </c>
      <c r="AI137">
        <f>IF(ISBLANK(Calculations!AI137),"",Calculations!AI137)</f>
        <v>10412147386963.287</v>
      </c>
      <c r="AJ137">
        <f>IF(ISBLANK(Calculations!AJ137),"",Calculations!AJ137)</f>
        <v>10397462754094.176</v>
      </c>
      <c r="AK137">
        <f>IF(ISBLANK(Calculations!AK137),"",Calculations!AK137)</f>
        <v>10378766445895.469</v>
      </c>
      <c r="AL137">
        <f>IF(ISBLANK(Calculations!AL137),"",Calculations!AL137)</f>
        <v>10358699443673.068</v>
      </c>
      <c r="AM137">
        <f>IF(ISBLANK(Calculations!AM137),"",Calculations!AM137)</f>
        <v>10340808145642.99</v>
      </c>
      <c r="AN137">
        <f>IF(ISBLANK(Calculations!AN137),"",Calculations!AN137)</f>
        <v>10322024055163.246</v>
      </c>
      <c r="AO137">
        <f>IF(ISBLANK(Calculations!AO137),"",Calculations!AO137)</f>
        <v>10305133963941.799</v>
      </c>
      <c r="AP137">
        <f>IF(ISBLANK(Calculations!AP137),"",Calculations!AP137)</f>
        <v>10290482950807.32</v>
      </c>
      <c r="AQ137">
        <f>IF(ISBLANK(Calculations!AQ137),"",Calculations!AQ137)</f>
        <v>10275110989949.295</v>
      </c>
      <c r="AR137">
        <f>IF(ISBLANK(Calculations!AR137),"",Calculations!AR137)</f>
        <v>10261806996848.057</v>
      </c>
      <c r="AS137">
        <f>IF(ISBLANK(Calculations!AS137),"",Calculations!AS137)</f>
        <v>10249075122837.209</v>
      </c>
      <c r="AT137">
        <f>IF(ISBLANK(Calculations!AT137),"",Calculations!AT137)</f>
        <v>10237525341341.463</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3695000000000</v>
      </c>
      <c r="P139">
        <f>IF(ISBLANK(Calculations!P139),"",Calculations!P139)</f>
        <v>3695000000000</v>
      </c>
      <c r="Q139">
        <f>IF(ISBLANK(Calculations!Q139),"",Calculations!Q139)</f>
        <v>3695000000000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145000000000</v>
      </c>
      <c r="P140">
        <f>IF(ISBLANK(Calculations!P140),"",Calculations!P140)</f>
        <v>145000000000</v>
      </c>
      <c r="Q140">
        <f>IF(ISBLANK(Calculations!Q140),"",Calculations!Q140)</f>
        <v>145000000000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223000000000</v>
      </c>
      <c r="P141">
        <f>IF(ISBLANK(Calculations!P141),"",Calculations!P141)</f>
        <v>223000000000</v>
      </c>
      <c r="Q141">
        <f>IF(ISBLANK(Calculations!Q141),"",Calculations!Q141)</f>
        <v>223000000000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7090000000000</v>
      </c>
      <c r="P142">
        <f>IF(ISBLANK(Calculations!P142),"",Calculations!P142)</f>
        <v>7090000000000</v>
      </c>
      <c r="Q142">
        <f>IF(ISBLANK(Calculations!Q142),"",Calculations!Q142)</f>
        <v>7090000000000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0.10546297963569552</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1421008187611.3616</v>
      </c>
      <c r="P147">
        <f>IF(ISBLANK(Calculations!P147),"",Calculations!P147)</f>
        <v>1421008187611.3616</v>
      </c>
      <c r="Q147">
        <f>IF(ISBLANK(Calculations!Q147),"",Calculations!Q147)</f>
        <v>1421008187611.3616</v>
      </c>
      <c r="R147">
        <f>IF(ISBLANK(Calculations!R147),"",Calculations!R147)</f>
        <v>1424159929188.7129</v>
      </c>
      <c r="S147" s="99">
        <f>IF(ISBLANK(Calculations!S147),"",Calculations!S147+('IRA Buildings Changes'!$E$38/($AB$146-$R$146)*(S146-$R$146)))</f>
        <v>1413290034548.8311</v>
      </c>
      <c r="T147" s="99">
        <f>IF(ISBLANK(Calculations!T147),"",Calculations!T147+('IRA Buildings Changes'!$E$38/($AB$146-$R$146)*(T146-$R$146)))</f>
        <v>1402197263061.6909</v>
      </c>
      <c r="U147" s="99">
        <f>IF(ISBLANK(Calculations!U147),"",Calculations!U147+('IRA Buildings Changes'!$E$38/($AB$146-$R$146)*(U146-$R$146)))</f>
        <v>1389504274035.6443</v>
      </c>
      <c r="V147" s="99">
        <f>IF(ISBLANK(Calculations!V147),"",Calculations!V147+('IRA Buildings Changes'!$E$38/($AB$146-$R$146)*(V146-$R$146)))</f>
        <v>1375706505845.8655</v>
      </c>
      <c r="W147" s="99">
        <f>IF(ISBLANK(Calculations!W147),"",Calculations!W147+('IRA Buildings Changes'!$E$38/($AB$146-$R$146)*(W146-$R$146)))</f>
        <v>1360490387122.7534</v>
      </c>
      <c r="X147" s="99">
        <f>IF(ISBLANK(Calculations!X147),"",Calculations!X147+('IRA Buildings Changes'!$E$38/($AB$146-$R$146)*(X146-$R$146)))</f>
        <v>1344200380084.9626</v>
      </c>
      <c r="Y147" s="99">
        <f>IF(ISBLANK(Calculations!Y147),"",Calculations!Y147+('IRA Buildings Changes'!$E$38/($AB$146-$R$146)*(Y146-$R$146)))</f>
        <v>1326286990796.499</v>
      </c>
      <c r="Z147" s="99">
        <f>IF(ISBLANK(Calculations!Z147),"",Calculations!Z147+('IRA Buildings Changes'!$E$38/($AB$146-$R$146)*(Z146-$R$146)))</f>
        <v>1307777167017.3154</v>
      </c>
      <c r="AA147" s="99">
        <f>IF(ISBLANK(Calculations!AA147),"",Calculations!AA147+('IRA Buildings Changes'!$E$38/($AB$146-$R$146)*(AA146-$R$146)))</f>
        <v>1289840190924.175</v>
      </c>
      <c r="AB147" s="98">
        <f>IF(ISBLANK(Calculations!AB147),"",Calculations!AB147 + 'IRA Buildings Changes'!E38)</f>
        <v>1272322880645.9624</v>
      </c>
      <c r="AC147" s="99">
        <f>IF(ISBLANK(Calculations!AC147),"",Calculations!AC147  + 'IRA Buildings Changes'!$E$38)</f>
        <v>1266689106904.0281</v>
      </c>
      <c r="AD147" s="99">
        <f>IF(ISBLANK(Calculations!AD147),"",Calculations!AD147  + 'IRA Buildings Changes'!$E$38)</f>
        <v>1262322806640.8628</v>
      </c>
      <c r="AE147" s="99">
        <f>IF(ISBLANK(Calculations!AE147),"",Calculations!AE147  + 'IRA Buildings Changes'!$E$38)</f>
        <v>1257469290640.0352</v>
      </c>
      <c r="AF147" s="99">
        <f>IF(ISBLANK(Calculations!AF147),"",Calculations!AF147  + 'IRA Buildings Changes'!$E$38)</f>
        <v>1254505742686.1536</v>
      </c>
      <c r="AG147" s="99">
        <f>IF(ISBLANK(Calculations!AG147),"",Calculations!AG147  + 'IRA Buildings Changes'!$E$38)</f>
        <v>1250899071427.3035</v>
      </c>
      <c r="AH147" s="99">
        <f>IF(ISBLANK(Calculations!AH147),"",Calculations!AH147  + 'IRA Buildings Changes'!$E$38)</f>
        <v>1248721153614.4749</v>
      </c>
      <c r="AI147" s="99">
        <f>IF(ISBLANK(Calculations!AI147),"",Calculations!AI147  + 'IRA Buildings Changes'!$E$38)</f>
        <v>1248788758392.0481</v>
      </c>
      <c r="AJ147" s="99">
        <f>IF(ISBLANK(Calculations!AJ147),"",Calculations!AJ147  + 'IRA Buildings Changes'!$E$38)</f>
        <v>1248853505833.8374</v>
      </c>
      <c r="AK147" s="99">
        <f>IF(ISBLANK(Calculations!AK147),"",Calculations!AK147  + 'IRA Buildings Changes'!$E$38)</f>
        <v>1251039802022.8291</v>
      </c>
      <c r="AL147" s="99">
        <f>IF(ISBLANK(Calculations!AL147),"",Calculations!AL147  + 'IRA Buildings Changes'!$E$38)</f>
        <v>1253068629916.1484</v>
      </c>
      <c r="AM147" s="99">
        <f>IF(ISBLANK(Calculations!AM147),"",Calculations!AM147  + 'IRA Buildings Changes'!$E$38)</f>
        <v>1255897240619.3796</v>
      </c>
      <c r="AN147" s="99">
        <f>IF(ISBLANK(Calculations!AN147),"",Calculations!AN147  + 'IRA Buildings Changes'!$E$38)</f>
        <v>1261227342366.5962</v>
      </c>
      <c r="AO147" s="99">
        <f>IF(ISBLANK(Calculations!AO147),"",Calculations!AO147  + 'IRA Buildings Changes'!$E$38)</f>
        <v>1267123761732.9387</v>
      </c>
      <c r="AP147" s="99">
        <f>IF(ISBLANK(Calculations!AP147),"",Calculations!AP147  + 'IRA Buildings Changes'!$E$38)</f>
        <v>1274150935327.7756</v>
      </c>
      <c r="AQ147" s="99">
        <f>IF(ISBLANK(Calculations!AQ147),"",Calculations!AQ147  + 'IRA Buildings Changes'!$E$38)</f>
        <v>1283353714137.1482</v>
      </c>
      <c r="AR147" s="99">
        <f>IF(ISBLANK(Calculations!AR147),"",Calculations!AR147  + 'IRA Buildings Changes'!$E$38)</f>
        <v>1290947932201.1626</v>
      </c>
      <c r="AS147" s="99">
        <f>IF(ISBLANK(Calculations!AS147),"",Calculations!AS147  + 'IRA Buildings Changes'!$E$38)</f>
        <v>1300702646742.2852</v>
      </c>
      <c r="AT147" s="99">
        <f>IF(ISBLANK(Calculations!AT147),"",Calculations!AT147  + 'IRA Buildings Changes'!$E$38)</f>
        <v>1310659886420.9937</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1.3126092241406023E-3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12346402362.266504</v>
      </c>
      <c r="P149">
        <f>IF(ISBLANK(Calculations!P149),"",Calculations!P149)</f>
        <v>12346402362.266504</v>
      </c>
      <c r="Q149">
        <f>IF(ISBLANK(Calculations!Q149),"",Calculations!Q149)</f>
        <v>12346402362.266504</v>
      </c>
      <c r="R149">
        <f>IF(ISBLANK(Calculations!R149),"",Calculations!R149)</f>
        <v>12461438010.105017</v>
      </c>
      <c r="S149">
        <f>IF(ISBLANK(Calculations!S149),"",Calculations!S149)</f>
        <v>12570313091.936188</v>
      </c>
      <c r="T149">
        <f>IF(ISBLANK(Calculations!T149),"",Calculations!T149)</f>
        <v>12673881777.899622</v>
      </c>
      <c r="U149">
        <f>IF(ISBLANK(Calculations!U149),"",Calculations!U149)</f>
        <v>12770620122.527296</v>
      </c>
      <c r="V149">
        <f>IF(ISBLANK(Calculations!V149),"",Calculations!V149)</f>
        <v>12855226269.523888</v>
      </c>
      <c r="W149">
        <f>IF(ISBLANK(Calculations!W149),"",Calculations!W149)</f>
        <v>12934452482.136339</v>
      </c>
      <c r="X149">
        <f>IF(ISBLANK(Calculations!X149),"",Calculations!X149)</f>
        <v>13001808995.0714</v>
      </c>
      <c r="Y149">
        <f>IF(ISBLANK(Calculations!Y149),"",Calculations!Y149)</f>
        <v>13062068396.784496</v>
      </c>
      <c r="Z149">
        <f>IF(ISBLANK(Calculations!Z149),"",Calculations!Z149)</f>
        <v>13122080328.05899</v>
      </c>
      <c r="AA149">
        <f>IF(ISBLANK(Calculations!AA149),"",Calculations!AA149)</f>
        <v>13170104046.351431</v>
      </c>
      <c r="AB149">
        <f>IF(ISBLANK(Calculations!AB149),"",Calculations!AB149)</f>
        <v>13222585012.948895</v>
      </c>
      <c r="AC149">
        <f>IF(ISBLANK(Calculations!AC149),"",Calculations!AC149)</f>
        <v>13265273828.631973</v>
      </c>
      <c r="AD149">
        <f>IF(ISBLANK(Calculations!AD149),"",Calculations!AD149)</f>
        <v>13310892490.642654</v>
      </c>
      <c r="AE149">
        <f>IF(ISBLANK(Calculations!AE149),"",Calculations!AE149)</f>
        <v>13356220899.830793</v>
      </c>
      <c r="AF149">
        <f>IF(ISBLANK(Calculations!AF149),"",Calculations!AF149)</f>
        <v>13398234470.057613</v>
      </c>
      <c r="AG149">
        <f>IF(ISBLANK(Calculations!AG149),"",Calculations!AG149)</f>
        <v>13432681253.273945</v>
      </c>
      <c r="AH149">
        <f>IF(ISBLANK(Calculations!AH149),"",Calculations!AH149)</f>
        <v>13471990509.089827</v>
      </c>
      <c r="AI149">
        <f>IF(ISBLANK(Calculations!AI149),"",Calculations!AI149)</f>
        <v>13504771468.206694</v>
      </c>
      <c r="AJ149">
        <f>IF(ISBLANK(Calculations!AJ149),"",Calculations!AJ149)</f>
        <v>13528408355.916058</v>
      </c>
      <c r="AK149">
        <f>IF(ISBLANK(Calculations!AK149),"",Calculations!AK149)</f>
        <v>13551141387.95784</v>
      </c>
      <c r="AL149">
        <f>IF(ISBLANK(Calculations!AL149),"",Calculations!AL149)</f>
        <v>13566075042.849392</v>
      </c>
      <c r="AM149">
        <f>IF(ISBLANK(Calculations!AM149),"",Calculations!AM149)</f>
        <v>13578258576.123487</v>
      </c>
      <c r="AN149">
        <f>IF(ISBLANK(Calculations!AN149),"",Calculations!AN149)</f>
        <v>13583620670.606352</v>
      </c>
      <c r="AO149">
        <f>IF(ISBLANK(Calculations!AO149),"",Calculations!AO149)</f>
        <v>13581835230.404457</v>
      </c>
      <c r="AP149">
        <f>IF(ISBLANK(Calculations!AP149),"",Calculations!AP149)</f>
        <v>13573430907.384907</v>
      </c>
      <c r="AQ149">
        <f>IF(ISBLANK(Calculations!AQ149),"",Calculations!AQ149)</f>
        <v>13564279190.091261</v>
      </c>
      <c r="AR149">
        <f>IF(ISBLANK(Calculations!AR149),"",Calculations!AR149)</f>
        <v>13546649585.521912</v>
      </c>
      <c r="AS149">
        <f>IF(ISBLANK(Calculations!AS149),"",Calculations!AS149)</f>
        <v>13525467989.823101</v>
      </c>
      <c r="AT149">
        <f>IF(ISBLANK(Calculations!AT149),"",Calculations!AT149)</f>
        <v>13503169263.824303</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1519261.9351202601</v>
      </c>
      <c r="S158">
        <f>IF(ISBLANK(Calculations!S158),"",Calculations!S158)</f>
        <v>1545575.68096912</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8.6730871691115694E-2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1168611765166.0928</v>
      </c>
      <c r="P160">
        <f>IF(ISBLANK(Calculations!P160),"",Calculations!P160)</f>
        <v>1168611765166.0928</v>
      </c>
      <c r="Q160">
        <f>IF(ISBLANK(Calculations!Q160),"",Calculations!Q160)</f>
        <v>1168611765166.0928</v>
      </c>
      <c r="R160">
        <f>IF(ISBLANK(Calculations!R160),"",Calculations!R160)</f>
        <v>1148715908002.187</v>
      </c>
      <c r="S160">
        <f>IF(ISBLANK(Calculations!S160),"",Calculations!S160)</f>
        <v>1119539906835.5132</v>
      </c>
      <c r="T160">
        <f>IF(ISBLANK(Calculations!T160),"",Calculations!T160)</f>
        <v>1087591405451.2472</v>
      </c>
      <c r="U160">
        <f>IF(ISBLANK(Calculations!U160),"",Calculations!U160)</f>
        <v>1056121215870.2239</v>
      </c>
      <c r="V160">
        <f>IF(ISBLANK(Calculations!V160),"",Calculations!V160)</f>
        <v>1025487497507.0657</v>
      </c>
      <c r="W160">
        <f>IF(ISBLANK(Calculations!W160),"",Calculations!W160)</f>
        <v>995235090961.54248</v>
      </c>
      <c r="X160">
        <f>IF(ISBLANK(Calculations!X160),"",Calculations!X160)</f>
        <v>967088500400.57263</v>
      </c>
      <c r="Y160">
        <f>IF(ISBLANK(Calculations!Y160),"",Calculations!Y160)</f>
        <v>941079270569.43762</v>
      </c>
      <c r="Z160">
        <f>IF(ISBLANK(Calculations!Z160),"",Calculations!Z160)</f>
        <v>917668397443.04675</v>
      </c>
      <c r="AA160">
        <f>IF(ISBLANK(Calculations!AA160),"",Calculations!AA160)</f>
        <v>897375247935.76062</v>
      </c>
      <c r="AB160">
        <f>IF(ISBLANK(Calculations!AB160),"",Calculations!AB160)</f>
        <v>879970661881.19141</v>
      </c>
      <c r="AC160">
        <f>IF(ISBLANK(Calculations!AC160),"",Calculations!AC160)</f>
        <v>865326549388.46973</v>
      </c>
      <c r="AD160">
        <f>IF(ISBLANK(Calculations!AD160),"",Calculations!AD160)</f>
        <v>851720494359.40637</v>
      </c>
      <c r="AE160">
        <f>IF(ISBLANK(Calculations!AE160),"",Calculations!AE160)</f>
        <v>839387414940.94019</v>
      </c>
      <c r="AF160">
        <f>IF(ISBLANK(Calculations!AF160),"",Calculations!AF160)</f>
        <v>827759730575.46021</v>
      </c>
      <c r="AG160">
        <f>IF(ISBLANK(Calculations!AG160),"",Calculations!AG160)</f>
        <v>817400998372.04956</v>
      </c>
      <c r="AH160">
        <f>IF(ISBLANK(Calculations!AH160),"",Calculations!AH160)</f>
        <v>808203571129.77197</v>
      </c>
      <c r="AI160">
        <f>IF(ISBLANK(Calculations!AI160),"",Calculations!AI160)</f>
        <v>799777709675.86572</v>
      </c>
      <c r="AJ160">
        <f>IF(ISBLANK(Calculations!AJ160),"",Calculations!AJ160)</f>
        <v>792100167381.81677</v>
      </c>
      <c r="AK160">
        <f>IF(ISBLANK(Calculations!AK160),"",Calculations!AK160)</f>
        <v>785389240310.40222</v>
      </c>
      <c r="AL160">
        <f>IF(ISBLANK(Calculations!AL160),"",Calculations!AL160)</f>
        <v>779944127382.35803</v>
      </c>
      <c r="AM160">
        <f>IF(ISBLANK(Calculations!AM160),"",Calculations!AM160)</f>
        <v>775956346392.98865</v>
      </c>
      <c r="AN160">
        <f>IF(ISBLANK(Calculations!AN160),"",Calculations!AN160)</f>
        <v>772560752979.83337</v>
      </c>
      <c r="AO160">
        <f>IF(ISBLANK(Calculations!AO160),"",Calculations!AO160)</f>
        <v>770018268413.36096</v>
      </c>
      <c r="AP160">
        <f>IF(ISBLANK(Calculations!AP160),"",Calculations!AP160)</f>
        <v>768479746129.22583</v>
      </c>
      <c r="AQ160">
        <f>IF(ISBLANK(Calculations!AQ160),"",Calculations!AQ160)</f>
        <v>767907680922.15393</v>
      </c>
      <c r="AR160">
        <f>IF(ISBLANK(Calculations!AR160),"",Calculations!AR160)</f>
        <v>768095111546.604</v>
      </c>
      <c r="AS160">
        <f>IF(ISBLANK(Calculations!AS160),"",Calculations!AS160)</f>
        <v>769215526100.79431</v>
      </c>
      <c r="AT160">
        <f>IF(ISBLANK(Calculations!AT160),"",Calculations!AT160)</f>
        <v>771173355940.53394</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0.19053879427905943</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2567319714116.0469</v>
      </c>
      <c r="P173">
        <f>IF(ISBLANK(Calculations!P173),"",Calculations!P173)</f>
        <v>2567319714116.0469</v>
      </c>
      <c r="Q173">
        <f>IF(ISBLANK(Calculations!Q173),"",Calculations!Q173)</f>
        <v>2567319714116.0469</v>
      </c>
      <c r="R173">
        <f>IF(ISBLANK(Calculations!R173),"",Calculations!R173)</f>
        <v>2587423464457.1255</v>
      </c>
      <c r="S173">
        <f>IF(ISBLANK(Calculations!S173),"",Calculations!S173)</f>
        <v>2604073862795.4497</v>
      </c>
      <c r="T173">
        <f>IF(ISBLANK(Calculations!T173),"",Calculations!T173)</f>
        <v>2614115957376.1406</v>
      </c>
      <c r="U173">
        <f>IF(ISBLANK(Calculations!U173),"",Calculations!U173)</f>
        <v>2617143154152.2905</v>
      </c>
      <c r="V173">
        <f>IF(ISBLANK(Calculations!V173),"",Calculations!V173)</f>
        <v>2611976761081.541</v>
      </c>
      <c r="W173">
        <f>IF(ISBLANK(Calculations!W173),"",Calculations!W173)</f>
        <v>2600544351038.6646</v>
      </c>
      <c r="X173">
        <f>IF(ISBLANK(Calculations!X173),"",Calculations!X173)</f>
        <v>2585628547433.4004</v>
      </c>
      <c r="Y173">
        <f>IF(ISBLANK(Calculations!Y173),"",Calculations!Y173)</f>
        <v>2569490464650.2012</v>
      </c>
      <c r="Z173">
        <f>IF(ISBLANK(Calculations!Z173),"",Calculations!Z173)</f>
        <v>2554130069345.1953</v>
      </c>
      <c r="AA173">
        <f>IF(ISBLANK(Calculations!AA173),"",Calculations!AA173)</f>
        <v>2541090750638.8525</v>
      </c>
      <c r="AB173">
        <f>IF(ISBLANK(Calculations!AB173),"",Calculations!AB173)</f>
        <v>2531002624778.5449</v>
      </c>
      <c r="AC173">
        <f>IF(ISBLANK(Calculations!AC173),"",Calculations!AC173)</f>
        <v>2523936585265.7236</v>
      </c>
      <c r="AD173">
        <f>IF(ISBLANK(Calculations!AD173),"",Calculations!AD173)</f>
        <v>2519423081437.8975</v>
      </c>
      <c r="AE173">
        <f>IF(ISBLANK(Calculations!AE173),"",Calculations!AE173)</f>
        <v>2516413229641.4155</v>
      </c>
      <c r="AF173">
        <f>IF(ISBLANK(Calculations!AF173),"",Calculations!AF173)</f>
        <v>2515139874633.2925</v>
      </c>
      <c r="AG173">
        <f>IF(ISBLANK(Calculations!AG173),"",Calculations!AG173)</f>
        <v>2515620204105.8379</v>
      </c>
      <c r="AH173">
        <f>IF(ISBLANK(Calculations!AH173),"",Calculations!AH173)</f>
        <v>2516867051694.3628</v>
      </c>
      <c r="AI173">
        <f>IF(ISBLANK(Calculations!AI173),"",Calculations!AI173)</f>
        <v>2519540562976.1152</v>
      </c>
      <c r="AJ173">
        <f>IF(ISBLANK(Calculations!AJ173),"",Calculations!AJ173)</f>
        <v>2522570310621.6035</v>
      </c>
      <c r="AK173">
        <f>IF(ISBLANK(Calculations!AK173),"",Calculations!AK173)</f>
        <v>2526928229757.4854</v>
      </c>
      <c r="AL173">
        <f>IF(ISBLANK(Calculations!AL173),"",Calculations!AL173)</f>
        <v>2532083775519.9927</v>
      </c>
      <c r="AM173">
        <f>IF(ISBLANK(Calculations!AM173),"",Calculations!AM173)</f>
        <v>2537814271271.1597</v>
      </c>
      <c r="AN173">
        <f>IF(ISBLANK(Calculations!AN173),"",Calculations!AN173)</f>
        <v>2544919857080.8521</v>
      </c>
      <c r="AO173">
        <f>IF(ISBLANK(Calculations!AO173),"",Calculations!AO173)</f>
        <v>2552983789121.9922</v>
      </c>
      <c r="AP173">
        <f>IF(ISBLANK(Calculations!AP173),"",Calculations!AP173)</f>
        <v>2561689785044.7881</v>
      </c>
      <c r="AQ173">
        <f>IF(ISBLANK(Calculations!AQ173),"",Calculations!AQ173)</f>
        <v>2571893570712.1851</v>
      </c>
      <c r="AR173">
        <f>IF(ISBLANK(Calculations!AR173),"",Calculations!AR173)</f>
        <v>2582247949438.7754</v>
      </c>
      <c r="AS173">
        <f>IF(ISBLANK(Calculations!AS173),"",Calculations!AS173)</f>
        <v>2593651621153.231</v>
      </c>
      <c r="AT173">
        <f>IF(ISBLANK(Calculations!AT173),"",Calculations!AT173)</f>
        <v>2605864918130.2666</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0.14619879487022508</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1375145864549.3372</v>
      </c>
      <c r="P175">
        <f>IF(ISBLANK(Calculations!P175),"",Calculations!P175)</f>
        <v>1375145864549.3372</v>
      </c>
      <c r="Q175">
        <f>IF(ISBLANK(Calculations!Q175),"",Calculations!Q175)</f>
        <v>1375145864549.3372</v>
      </c>
      <c r="R175">
        <f>IF(ISBLANK(Calculations!R175),"",Calculations!R175)</f>
        <v>1389040615694.8833</v>
      </c>
      <c r="S175">
        <f>IF(ISBLANK(Calculations!S175),"",Calculations!S175)</f>
        <v>1402331975066.5703</v>
      </c>
      <c r="T175">
        <f>IF(ISBLANK(Calculations!T175),"",Calculations!T175)</f>
        <v>1414242586536.2974</v>
      </c>
      <c r="U175">
        <f>IF(ISBLANK(Calculations!U175),"",Calculations!U175)</f>
        <v>1424980748148.7834</v>
      </c>
      <c r="V175">
        <f>IF(ISBLANK(Calculations!V175),"",Calculations!V175)</f>
        <v>1436383070908.061</v>
      </c>
      <c r="W175">
        <f>IF(ISBLANK(Calculations!W175),"",Calculations!W175)</f>
        <v>1447052206461.0471</v>
      </c>
      <c r="X175">
        <f>IF(ISBLANK(Calculations!X175),"",Calculations!X175)</f>
        <v>1458294378654.8132</v>
      </c>
      <c r="Y175">
        <f>IF(ISBLANK(Calculations!Y175),"",Calculations!Y175)</f>
        <v>1470802529983.5066</v>
      </c>
      <c r="Z175">
        <f>IF(ISBLANK(Calculations!Z175),"",Calculations!Z175)</f>
        <v>1482894118658.5317</v>
      </c>
      <c r="AA175">
        <f>IF(ISBLANK(Calculations!AA175),"",Calculations!AA175)</f>
        <v>1495016968646.4968</v>
      </c>
      <c r="AB175">
        <f>IF(ISBLANK(Calculations!AB175),"",Calculations!AB175)</f>
        <v>1506430747877.1196</v>
      </c>
      <c r="AC175">
        <f>IF(ISBLANK(Calculations!AC175),"",Calculations!AC175)</f>
        <v>1519151246705.781</v>
      </c>
      <c r="AD175">
        <f>IF(ISBLANK(Calculations!AD175),"",Calculations!AD175)</f>
        <v>1531654970854.6489</v>
      </c>
      <c r="AE175">
        <f>IF(ISBLANK(Calculations!AE175),"",Calculations!AE175)</f>
        <v>1542765243913.8633</v>
      </c>
      <c r="AF175">
        <f>IF(ISBLANK(Calculations!AF175),"",Calculations!AF175)</f>
        <v>1554255481038.7266</v>
      </c>
      <c r="AG175">
        <f>IF(ISBLANK(Calculations!AG175),"",Calculations!AG175)</f>
        <v>1567275872751.8855</v>
      </c>
      <c r="AH175">
        <f>IF(ISBLANK(Calculations!AH175),"",Calculations!AH175)</f>
        <v>1579809840238.0078</v>
      </c>
      <c r="AI175">
        <f>IF(ISBLANK(Calculations!AI175),"",Calculations!AI175)</f>
        <v>1592748219289.6628</v>
      </c>
      <c r="AJ175">
        <f>IF(ISBLANK(Calculations!AJ175),"",Calculations!AJ175)</f>
        <v>1605608438552.436</v>
      </c>
      <c r="AK175">
        <f>IF(ISBLANK(Calculations!AK175),"",Calculations!AK175)</f>
        <v>1617916978872.9392</v>
      </c>
      <c r="AL175">
        <f>IF(ISBLANK(Calculations!AL175),"",Calculations!AL175)</f>
        <v>1629914853690.7219</v>
      </c>
      <c r="AM175">
        <f>IF(ISBLANK(Calculations!AM175),"",Calculations!AM175)</f>
        <v>1642771689494.9419</v>
      </c>
      <c r="AN175">
        <f>IF(ISBLANK(Calculations!AN175),"",Calculations!AN175)</f>
        <v>1655261268917.3147</v>
      </c>
      <c r="AO175">
        <f>IF(ISBLANK(Calculations!AO175),"",Calculations!AO175)</f>
        <v>1668287382882.8206</v>
      </c>
      <c r="AP175">
        <f>IF(ISBLANK(Calculations!AP175),"",Calculations!AP175)</f>
        <v>1679650277180.4844</v>
      </c>
      <c r="AQ175">
        <f>IF(ISBLANK(Calculations!AQ175),"",Calculations!AQ175)</f>
        <v>1692368349859.5571</v>
      </c>
      <c r="AR175">
        <f>IF(ISBLANK(Calculations!AR175),"",Calculations!AR175)</f>
        <v>1705156354230.8516</v>
      </c>
      <c r="AS175">
        <f>IF(ISBLANK(Calculations!AS175),"",Calculations!AS175)</f>
        <v>1718573531125.4294</v>
      </c>
      <c r="AT175">
        <f>IF(ISBLANK(Calculations!AT175),"",Calculations!AT175)</f>
        <v>1730929089504.6951</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2.5638021253744361E-3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28453075987.405491</v>
      </c>
      <c r="P176">
        <f>IF(ISBLANK(Calculations!P176),"",Calculations!P176)</f>
        <v>28453075987.405491</v>
      </c>
      <c r="Q176">
        <f>IF(ISBLANK(Calculations!Q176),"",Calculations!Q176)</f>
        <v>28453075987.405491</v>
      </c>
      <c r="R176">
        <f>IF(ISBLANK(Calculations!R176),"",Calculations!R176)</f>
        <v>27114500649.957733</v>
      </c>
      <c r="S176">
        <f>IF(ISBLANK(Calculations!S176),"",Calculations!S176)</f>
        <v>25761238857.391556</v>
      </c>
      <c r="T176">
        <f>IF(ISBLANK(Calculations!T176),"",Calculations!T176)</f>
        <v>24433844861.281734</v>
      </c>
      <c r="U176">
        <f>IF(ISBLANK(Calculations!U176),"",Calculations!U176)</f>
        <v>23164389482.850552</v>
      </c>
      <c r="V176">
        <f>IF(ISBLANK(Calculations!V176),"",Calculations!V176)</f>
        <v>21985880166.587543</v>
      </c>
      <c r="W176">
        <f>IF(ISBLANK(Calculations!W176),"",Calculations!W176)</f>
        <v>20919318334.941807</v>
      </c>
      <c r="X176">
        <f>IF(ISBLANK(Calculations!X176),"",Calculations!X176)</f>
        <v>19990055313.993237</v>
      </c>
      <c r="Y176">
        <f>IF(ISBLANK(Calculations!Y176),"",Calculations!Y176)</f>
        <v>19228806106.088348</v>
      </c>
      <c r="Z176">
        <f>IF(ISBLANK(Calculations!Z176),"",Calculations!Z176)</f>
        <v>18596295131.440037</v>
      </c>
      <c r="AA176">
        <f>IF(ISBLANK(Calculations!AA176),"",Calculations!AA176)</f>
        <v>18098312186.379921</v>
      </c>
      <c r="AB176">
        <f>IF(ISBLANK(Calculations!AB176),"",Calculations!AB176)</f>
        <v>17716122316.579655</v>
      </c>
      <c r="AC176">
        <f>IF(ISBLANK(Calculations!AC176),"",Calculations!AC176)</f>
        <v>17417817380.296009</v>
      </c>
      <c r="AD176">
        <f>IF(ISBLANK(Calculations!AD176),"",Calculations!AD176)</f>
        <v>17180028326.718243</v>
      </c>
      <c r="AE176">
        <f>IF(ISBLANK(Calculations!AE176),"",Calculations!AE176)</f>
        <v>16968648973.037939</v>
      </c>
      <c r="AF176">
        <f>IF(ISBLANK(Calculations!AF176),"",Calculations!AF176)</f>
        <v>16766328940.956121</v>
      </c>
      <c r="AG176">
        <f>IF(ISBLANK(Calculations!AG176),"",Calculations!AG176)</f>
        <v>16592358303.728762</v>
      </c>
      <c r="AH176">
        <f>IF(ISBLANK(Calculations!AH176),"",Calculations!AH176)</f>
        <v>16415148446.725189</v>
      </c>
      <c r="AI176">
        <f>IF(ISBLANK(Calculations!AI176),"",Calculations!AI176)</f>
        <v>16244446280.078142</v>
      </c>
      <c r="AJ176">
        <f>IF(ISBLANK(Calculations!AJ176),"",Calculations!AJ176)</f>
        <v>16072237127.490889</v>
      </c>
      <c r="AK176">
        <f>IF(ISBLANK(Calculations!AK176),"",Calculations!AK176)</f>
        <v>15887800191.999929</v>
      </c>
      <c r="AL176">
        <f>IF(ISBLANK(Calculations!AL176),"",Calculations!AL176)</f>
        <v>15695157700.758297</v>
      </c>
      <c r="AM176">
        <f>IF(ISBLANK(Calculations!AM176),"",Calculations!AM176)</f>
        <v>15505576532.376873</v>
      </c>
      <c r="AN176">
        <f>IF(ISBLANK(Calculations!AN176),"",Calculations!AN176)</f>
        <v>15309634310.314386</v>
      </c>
      <c r="AO176">
        <f>IF(ISBLANK(Calculations!AO176),"",Calculations!AO176)</f>
        <v>15113463213.076155</v>
      </c>
      <c r="AP176">
        <f>IF(ISBLANK(Calculations!AP176),"",Calculations!AP176)</f>
        <v>14892033875.661844</v>
      </c>
      <c r="AQ176">
        <f>IF(ISBLANK(Calculations!AQ176),"",Calculations!AQ176)</f>
        <v>14674757301.091228</v>
      </c>
      <c r="AR176">
        <f>IF(ISBLANK(Calculations!AR176),"",Calculations!AR176)</f>
        <v>14459992843.098936</v>
      </c>
      <c r="AS176">
        <f>IF(ISBLANK(Calculations!AS176),"",Calculations!AS176)</f>
        <v>14242762729.691689</v>
      </c>
      <c r="AT176">
        <f>IF(ISBLANK(Calculations!AT176),"",Calculations!AT176)</f>
        <v>14024961562.185814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0.58862633068333414</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7931151179627.2441</v>
      </c>
      <c r="P186">
        <f>IF(ISBLANK(Calculations!P186),"",Calculations!P186)</f>
        <v>7931151179627.2441</v>
      </c>
      <c r="Q186">
        <f>IF(ISBLANK(Calculations!Q186),"",Calculations!Q186)</f>
        <v>7931151179627.2441</v>
      </c>
      <c r="R186">
        <f>IF(ISBLANK(Calculations!R186),"",Calculations!R186)</f>
        <v>8009569093552.8369</v>
      </c>
      <c r="S186">
        <f>IF(ISBLANK(Calculations!S186),"",Calculations!S186)</f>
        <v>8100583691492.9551</v>
      </c>
      <c r="T186">
        <f>IF(ISBLANK(Calculations!T186),"",Calculations!T186)</f>
        <v>8206373634301.6152</v>
      </c>
      <c r="U186">
        <f>IF(ISBLANK(Calculations!U186),"",Calculations!U186)</f>
        <v>8314987510128.1514</v>
      </c>
      <c r="V186">
        <f>IF(ISBLANK(Calculations!V186),"",Calculations!V186)</f>
        <v>8431153845635.0059</v>
      </c>
      <c r="W186">
        <f>IF(ISBLANK(Calculations!W186),"",Calculations!W186)</f>
        <v>8552395628322.6855</v>
      </c>
      <c r="X186">
        <f>IF(ISBLANK(Calculations!X186),"",Calculations!X186)</f>
        <v>8676783980110.0557</v>
      </c>
      <c r="Y186">
        <f>IF(ISBLANK(Calculations!Y186),"",Calculations!Y186)</f>
        <v>8806473277414.9473</v>
      </c>
      <c r="Z186">
        <f>IF(ISBLANK(Calculations!Z186),"",Calculations!Z186)</f>
        <v>8939600557054.877</v>
      </c>
      <c r="AA186">
        <f>IF(ISBLANK(Calculations!AA186),"",Calculations!AA186)</f>
        <v>9075506670045.2637</v>
      </c>
      <c r="AB186">
        <f>IF(ISBLANK(Calculations!AB186),"",Calculations!AB186)</f>
        <v>9217823874211.3008</v>
      </c>
      <c r="AC186">
        <f>IF(ISBLANK(Calculations!AC186),"",Calculations!AC186)</f>
        <v>9363343154760.0586</v>
      </c>
      <c r="AD186">
        <f>IF(ISBLANK(Calculations!AD186),"",Calculations!AD186)</f>
        <v>9514045427850.0684</v>
      </c>
      <c r="AE186">
        <f>IF(ISBLANK(Calculations!AE186),"",Calculations!AE186)</f>
        <v>9669136245494.8867</v>
      </c>
      <c r="AF186">
        <f>IF(ISBLANK(Calculations!AF186),"",Calculations!AF186)</f>
        <v>9825867997190.5957</v>
      </c>
      <c r="AG186">
        <f>IF(ISBLANK(Calculations!AG186),"",Calculations!AG186)</f>
        <v>9989493059582.2773</v>
      </c>
      <c r="AH186">
        <f>IF(ISBLANK(Calculations!AH186),"",Calculations!AH186)</f>
        <v>10154190106375.029</v>
      </c>
      <c r="AI186">
        <f>IF(ISBLANK(Calculations!AI186),"",Calculations!AI186)</f>
        <v>10323990353989.971</v>
      </c>
      <c r="AJ186">
        <f>IF(ISBLANK(Calculations!AJ186),"",Calculations!AJ186)</f>
        <v>10498480967010.453</v>
      </c>
      <c r="AK186">
        <f>IF(ISBLANK(Calculations!AK186),"",Calculations!AK186)</f>
        <v>10678286402369.18</v>
      </c>
      <c r="AL186">
        <f>IF(ISBLANK(Calculations!AL186),"",Calculations!AL186)</f>
        <v>10861790010451.592</v>
      </c>
      <c r="AM186">
        <f>IF(ISBLANK(Calculations!AM186),"",Calculations!AM186)</f>
        <v>11051049029930.258</v>
      </c>
      <c r="AN186">
        <f>IF(ISBLANK(Calculations!AN186),"",Calculations!AN186)</f>
        <v>11243492779765.744</v>
      </c>
      <c r="AO186">
        <f>IF(ISBLANK(Calculations!AO186),"",Calculations!AO186)</f>
        <v>11437875815297.678</v>
      </c>
      <c r="AP186">
        <f>IF(ISBLANK(Calculations!AP186),"",Calculations!AP186)</f>
        <v>11639440105555.598</v>
      </c>
      <c r="AQ186">
        <f>IF(ISBLANK(Calculations!AQ186),"",Calculations!AQ186)</f>
        <v>11840740736219.764</v>
      </c>
      <c r="AR186">
        <f>IF(ISBLANK(Calculations!AR186),"",Calculations!AR186)</f>
        <v>12048414296802.6</v>
      </c>
      <c r="AS186">
        <f>IF(ISBLANK(Calculations!AS186),"",Calculations!AS186)</f>
        <v>12260826791663.496</v>
      </c>
      <c r="AT186">
        <f>IF(ISBLANK(Calculations!AT186),"",Calculations!AT186)</f>
        <v>12479161219769.436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0.33156403389908845</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3118691302854.8262</v>
      </c>
      <c r="P188">
        <f>IF(ISBLANK(Calculations!P188),"",Calculations!P188)</f>
        <v>3118691302854.8262</v>
      </c>
      <c r="Q188">
        <f>IF(ISBLANK(Calculations!Q188),"",Calculations!Q188)</f>
        <v>3118691302854.8262</v>
      </c>
      <c r="R188">
        <f>IF(ISBLANK(Calculations!R188),"",Calculations!R188)</f>
        <v>3107936947687.394</v>
      </c>
      <c r="S188">
        <f>IF(ISBLANK(Calculations!S188),"",Calculations!S188)</f>
        <v>3104491073052.4922</v>
      </c>
      <c r="T188">
        <f>IF(ISBLANK(Calculations!T188),"",Calculations!T188)</f>
        <v>3099902548181.063</v>
      </c>
      <c r="U188">
        <f>IF(ISBLANK(Calculations!U188),"",Calculations!U188)</f>
        <v>3093620212370.752</v>
      </c>
      <c r="V188">
        <f>IF(ISBLANK(Calculations!V188),"",Calculations!V188)</f>
        <v>3087252737915.3672</v>
      </c>
      <c r="W188">
        <f>IF(ISBLANK(Calculations!W188),"",Calculations!W188)</f>
        <v>3072989774374.5566</v>
      </c>
      <c r="X188">
        <f>IF(ISBLANK(Calculations!X188),"",Calculations!X188)</f>
        <v>3060922491680.4282</v>
      </c>
      <c r="Y188">
        <f>IF(ISBLANK(Calculations!Y188),"",Calculations!Y188)</f>
        <v>3052215944976.1279</v>
      </c>
      <c r="Z188">
        <f>IF(ISBLANK(Calculations!Z188),"",Calculations!Z188)</f>
        <v>3048317491227.9292</v>
      </c>
      <c r="AA188">
        <f>IF(ISBLANK(Calculations!AA188),"",Calculations!AA188)</f>
        <v>3045906723277.9023</v>
      </c>
      <c r="AB188">
        <f>IF(ISBLANK(Calculations!AB188),"",Calculations!AB188)</f>
        <v>3045171842341.4565</v>
      </c>
      <c r="AC188">
        <f>IF(ISBLANK(Calculations!AC188),"",Calculations!AC188)</f>
        <v>3046448922017.5918</v>
      </c>
      <c r="AD188">
        <f>IF(ISBLANK(Calculations!AD188),"",Calculations!AD188)</f>
        <v>3046211430007.6392</v>
      </c>
      <c r="AE188">
        <f>IF(ISBLANK(Calculations!AE188),"",Calculations!AE188)</f>
        <v>3040870100274.4839</v>
      </c>
      <c r="AF188">
        <f>IF(ISBLANK(Calculations!AF188),"",Calculations!AF188)</f>
        <v>3036460814655.8389</v>
      </c>
      <c r="AG188">
        <f>IF(ISBLANK(Calculations!AG188),"",Calculations!AG188)</f>
        <v>3033301722825.4033</v>
      </c>
      <c r="AH188">
        <f>IF(ISBLANK(Calculations!AH188),"",Calculations!AH188)</f>
        <v>3032396564598.8086</v>
      </c>
      <c r="AI188">
        <f>IF(ISBLANK(Calculations!AI188),"",Calculations!AI188)</f>
        <v>3031598949923.8965</v>
      </c>
      <c r="AJ188">
        <f>IF(ISBLANK(Calculations!AJ188),"",Calculations!AJ188)</f>
        <v>3033310684788.0391</v>
      </c>
      <c r="AK188">
        <f>IF(ISBLANK(Calculations!AK188),"",Calculations!AK188)</f>
        <v>3034735636847.7246</v>
      </c>
      <c r="AL188">
        <f>IF(ISBLANK(Calculations!AL188),"",Calculations!AL188)</f>
        <v>3034099337500.3257</v>
      </c>
      <c r="AM188">
        <f>IF(ISBLANK(Calculations!AM188),"",Calculations!AM188)</f>
        <v>3031173256698.5151</v>
      </c>
      <c r="AN188">
        <f>IF(ISBLANK(Calculations!AN188),"",Calculations!AN188)</f>
        <v>3027359941595.4004</v>
      </c>
      <c r="AO188">
        <f>IF(ISBLANK(Calculations!AO188),"",Calculations!AO188)</f>
        <v>3023049237565.7827</v>
      </c>
      <c r="AP188">
        <f>IF(ISBLANK(Calculations!AP188),"",Calculations!AP188)</f>
        <v>3019132859892.313</v>
      </c>
      <c r="AQ188">
        <f>IF(ISBLANK(Calculations!AQ188),"",Calculations!AQ188)</f>
        <v>3016206779090.5024</v>
      </c>
      <c r="AR188">
        <f>IF(ISBLANK(Calculations!AR188),"",Calculations!AR188)</f>
        <v>3012200781790.6309</v>
      </c>
      <c r="AS188">
        <f>IF(ISBLANK(Calculations!AS188),"",Calculations!AS188)</f>
        <v>3009418092391.0635</v>
      </c>
      <c r="AT188">
        <f>IF(ISBLANK(Calculations!AT188),"",Calculations!AT188)</f>
        <v>3006330696261.7393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9.2937856281201617E-2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1031424329008.7755</v>
      </c>
      <c r="P189">
        <f>IF(ISBLANK(Calculations!P189),"",Calculations!P189)</f>
        <v>1031424329008.7755</v>
      </c>
      <c r="Q189">
        <f>IF(ISBLANK(Calculations!Q189),"",Calculations!Q189)</f>
        <v>1031424329008.7755</v>
      </c>
      <c r="R189">
        <f>IF(ISBLANK(Calculations!R189),"",Calculations!R189)</f>
        <v>1032573166957.1171</v>
      </c>
      <c r="S189">
        <f>IF(ISBLANK(Calculations!S189),"",Calculations!S189)</f>
        <v>1032287445602.088</v>
      </c>
      <c r="T189">
        <f>IF(ISBLANK(Calculations!T189),"",Calculations!T189)</f>
        <v>1031096939956.1401</v>
      </c>
      <c r="U189">
        <f>IF(ISBLANK(Calculations!U189),"",Calculations!U189)</f>
        <v>1027852812070.9302</v>
      </c>
      <c r="V189">
        <f>IF(ISBLANK(Calculations!V189),"",Calculations!V189)</f>
        <v>1024781307504.3833</v>
      </c>
      <c r="W189">
        <f>IF(ISBLANK(Calculations!W189),"",Calculations!W189)</f>
        <v>1022882450999.0945</v>
      </c>
      <c r="X189">
        <f>IF(ISBLANK(Calculations!X189),"",Calculations!X189)</f>
        <v>1023120552128.2845</v>
      </c>
      <c r="Y189">
        <f>IF(ISBLANK(Calculations!Y189),"",Calculations!Y189)</f>
        <v>1023090789487.1356</v>
      </c>
      <c r="Z189">
        <f>IF(ISBLANK(Calculations!Z189),"",Calculations!Z189)</f>
        <v>1021382413885.1995</v>
      </c>
      <c r="AA189">
        <f>IF(ISBLANK(Calculations!AA189),"",Calculations!AA189)</f>
        <v>1019025212706.2202</v>
      </c>
      <c r="AB189">
        <f>IF(ISBLANK(Calculations!AB189),"",Calculations!AB189)</f>
        <v>1016376337643.9852</v>
      </c>
      <c r="AC189">
        <f>IF(ISBLANK(Calculations!AC189),"",Calculations!AC189)</f>
        <v>1016316812361.6874</v>
      </c>
      <c r="AD189">
        <f>IF(ISBLANK(Calculations!AD189),"",Calculations!AD189)</f>
        <v>1016233476966.4714</v>
      </c>
      <c r="AE189">
        <f>IF(ISBLANK(Calculations!AE189),"",Calculations!AE189)</f>
        <v>1016543008434.4185</v>
      </c>
      <c r="AF189">
        <f>IF(ISBLANK(Calculations!AF189),"",Calculations!AF189)</f>
        <v>1014995351094.6846</v>
      </c>
      <c r="AG189">
        <f>IF(ISBLANK(Calculations!AG189),"",Calculations!AG189)</f>
        <v>1014906063171.239</v>
      </c>
      <c r="AH189">
        <f>IF(ISBLANK(Calculations!AH189),"",Calculations!AH189)</f>
        <v>1015590603917.6593</v>
      </c>
      <c r="AI189">
        <f>IF(ISBLANK(Calculations!AI189),"",Calculations!AI189)</f>
        <v>1015798942405.7006</v>
      </c>
      <c r="AJ189">
        <f>IF(ISBLANK(Calculations!AJ189),"",Calculations!AJ189)</f>
        <v>1016078711232.4984</v>
      </c>
      <c r="AK189">
        <f>IF(ISBLANK(Calculations!AK189),"",Calculations!AK189)</f>
        <v>1017132308729.1622</v>
      </c>
      <c r="AL189">
        <f>IF(ISBLANK(Calculations!AL189),"",Calculations!AL189)</f>
        <v>1019120453157.8967</v>
      </c>
      <c r="AM189">
        <f>IF(ISBLANK(Calculations!AM189),"",Calculations!AM189)</f>
        <v>1021352651244.0507</v>
      </c>
      <c r="AN189">
        <f>IF(ISBLANK(Calculations!AN189),"",Calculations!AN189)</f>
        <v>1023424131068.0009</v>
      </c>
      <c r="AO189">
        <f>IF(ISBLANK(Calculations!AO189),"",Calculations!AO189)</f>
        <v>1025025361161.8019</v>
      </c>
      <c r="AP189">
        <f>IF(ISBLANK(Calculations!AP189),"",Calculations!AP189)</f>
        <v>1025930145452.7234</v>
      </c>
      <c r="AQ189">
        <f>IF(ISBLANK(Calculations!AQ189),"",Calculations!AQ189)</f>
        <v>1026156341525.4532</v>
      </c>
      <c r="AR189">
        <f>IF(ISBLANK(Calculations!AR189),"",Calculations!AR189)</f>
        <v>1026840882271.8734</v>
      </c>
      <c r="AS189">
        <f>IF(ISBLANK(Calculations!AS189),"",Calculations!AS189)</f>
        <v>1027692093808.7268</v>
      </c>
      <c r="AT189">
        <f>IF(ISBLANK(Calculations!AT189),"",Calculations!AT189)</f>
        <v>1028013530333.1328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17272000000000</v>
      </c>
      <c r="P199">
        <f>IF(ISBLANK(Calculations!P199),"",Calculations!P199)</f>
        <v>17272000000000</v>
      </c>
      <c r="Q199">
        <f>IF(ISBLANK(Calculations!Q199),"",Calculations!Q199)</f>
        <v>17272000000000</v>
      </c>
      <c r="R199">
        <f>IF(ISBLANK(Calculations!R199),"",Calculations!R199)</f>
        <v>17282517565616.744</v>
      </c>
      <c r="S199">
        <f>IF(ISBLANK(Calculations!S199),"",Calculations!S199)</f>
        <v>17267485941773.859</v>
      </c>
      <c r="T199">
        <f>IF(ISBLANK(Calculations!T199),"",Calculations!T199)</f>
        <v>17247077162802.516</v>
      </c>
      <c r="U199">
        <f>IF(ISBLANK(Calculations!U199),"",Calculations!U199)</f>
        <v>17237252729496.41</v>
      </c>
      <c r="V199">
        <f>IF(ISBLANK(Calculations!V199),"",Calculations!V199)</f>
        <v>17240218767702.693</v>
      </c>
      <c r="W199">
        <f>IF(ISBLANK(Calculations!W199),"",Calculations!W199)</f>
        <v>17258290551423.812</v>
      </c>
      <c r="X199">
        <f>IF(ISBLANK(Calculations!X199),"",Calculations!X199)</f>
        <v>17275550801261.555</v>
      </c>
      <c r="Y199">
        <f>IF(ISBLANK(Calculations!Y199),"",Calculations!Y199)</f>
        <v>17295507951653.137</v>
      </c>
      <c r="Z199">
        <f>IF(ISBLANK(Calculations!Z199),"",Calculations!Z199)</f>
        <v>17329371952375.182</v>
      </c>
      <c r="AA199">
        <f>IF(ISBLANK(Calculations!AA199),"",Calculations!AA199)</f>
        <v>17389523887144.062</v>
      </c>
      <c r="AB199">
        <f>IF(ISBLANK(Calculations!AB199),"",Calculations!AB199)</f>
        <v>17458602078740.275</v>
      </c>
      <c r="AC199">
        <f>IF(ISBLANK(Calculations!AC199),"",Calculations!AC199)</f>
        <v>17539826258502.086</v>
      </c>
      <c r="AD199">
        <f>IF(ISBLANK(Calculations!AD199),"",Calculations!AD199)</f>
        <v>17631927520737.258</v>
      </c>
      <c r="AE199">
        <f>IF(ISBLANK(Calculations!AE199),"",Calculations!AE199)</f>
        <v>17728673385620.855</v>
      </c>
      <c r="AF199">
        <f>IF(ISBLANK(Calculations!AF199),"",Calculations!AF199)</f>
        <v>17818884267684.141</v>
      </c>
      <c r="AG199">
        <f>IF(ISBLANK(Calculations!AG199),"",Calculations!AG199)</f>
        <v>17905407821571.773</v>
      </c>
      <c r="AH199">
        <f>IF(ISBLANK(Calculations!AH199),"",Calculations!AH199)</f>
        <v>17989457713081.246</v>
      </c>
      <c r="AI199">
        <f>IF(ISBLANK(Calculations!AI199),"",Calculations!AI199)</f>
        <v>18068648651237.879</v>
      </c>
      <c r="AJ199">
        <f>IF(ISBLANK(Calculations!AJ199),"",Calculations!AJ199)</f>
        <v>18145734220859.402</v>
      </c>
      <c r="AK199">
        <f>IF(ISBLANK(Calculations!AK199),"",Calculations!AK199)</f>
        <v>18082547787576.539</v>
      </c>
      <c r="AL199">
        <f>IF(ISBLANK(Calculations!AL199),"",Calculations!AL199)</f>
        <v>18016659351643.492</v>
      </c>
      <c r="AM199">
        <f>IF(ISBLANK(Calculations!AM199),"",Calculations!AM199)</f>
        <v>17946475781255.02</v>
      </c>
      <c r="AN199">
        <f>IF(ISBLANK(Calculations!AN199),"",Calculations!AN199)</f>
        <v>17876269395928.703</v>
      </c>
      <c r="AO199">
        <f>IF(ISBLANK(Calculations!AO199),"",Calculations!AO199)</f>
        <v>17805017437272.828</v>
      </c>
      <c r="AP199">
        <f>IF(ISBLANK(Calculations!AP199),"",Calculations!AP199)</f>
        <v>17761684366722.543</v>
      </c>
      <c r="AQ199">
        <f>IF(ISBLANK(Calculations!AQ199),"",Calculations!AQ199)</f>
        <v>17689248037162.531</v>
      </c>
      <c r="AR199">
        <f>IF(ISBLANK(Calculations!AR199),"",Calculations!AR199)</f>
        <v>17614661980291.141</v>
      </c>
      <c r="AS199">
        <f>IF(ISBLANK(Calculations!AS199),"",Calculations!AS199)</f>
        <v>17521129792152.082</v>
      </c>
      <c r="AT199">
        <f>IF(ISBLANK(Calculations!AT199),"",Calculations!AT199)</f>
        <v>17438278492127.238</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13474000000000</v>
      </c>
      <c r="P202">
        <f>IF(ISBLANK(Calculations!P202),"",Calculations!P202)</f>
        <v>13474000000000</v>
      </c>
      <c r="Q202">
        <f>IF(ISBLANK(Calculations!Q202),"",Calculations!Q202)</f>
        <v>13474000000000</v>
      </c>
      <c r="R202">
        <f>IF(ISBLANK(Calculations!R202),"",Calculations!R202)</f>
        <v>13553043472452.623</v>
      </c>
      <c r="S202">
        <f>IF(ISBLANK(Calculations!S202),"",Calculations!S202)</f>
        <v>13629958297734.934</v>
      </c>
      <c r="T202">
        <f>IF(ISBLANK(Calculations!T202),"",Calculations!T202)</f>
        <v>13712009651870.867</v>
      </c>
      <c r="U202">
        <f>IF(ISBLANK(Calculations!U202),"",Calculations!U202)</f>
        <v>13788839125436.492</v>
      </c>
      <c r="V202">
        <f>IF(ISBLANK(Calculations!V202),"",Calculations!V202)</f>
        <v>13864904152658.199</v>
      </c>
      <c r="W202">
        <f>IF(ISBLANK(Calculations!W202),"",Calculations!W202)</f>
        <v>13938938691925.256</v>
      </c>
      <c r="X202">
        <f>IF(ISBLANK(Calculations!X202),"",Calculations!X202)</f>
        <v>14013816968259.064</v>
      </c>
      <c r="Y202">
        <f>IF(ISBLANK(Calculations!Y202),"",Calculations!Y202)</f>
        <v>14093559768871.107</v>
      </c>
      <c r="Z202">
        <f>IF(ISBLANK(Calculations!Z202),"",Calculations!Z202)</f>
        <v>14179673400934.307</v>
      </c>
      <c r="AA202">
        <f>IF(ISBLANK(Calculations!AA202),"",Calculations!AA202)</f>
        <v>14274771243896.732</v>
      </c>
      <c r="AB202">
        <f>IF(ISBLANK(Calculations!AB202),"",Calculations!AB202)</f>
        <v>14382551264321.275</v>
      </c>
      <c r="AC202">
        <f>IF(ISBLANK(Calculations!AC202),"",Calculations!AC202)</f>
        <v>14499252526240.48</v>
      </c>
      <c r="AD202">
        <f>IF(ISBLANK(Calculations!AD202),"",Calculations!AD202)</f>
        <v>14625931307343.193</v>
      </c>
      <c r="AE202">
        <f>IF(ISBLANK(Calculations!AE202),"",Calculations!AE202)</f>
        <v>14759251062833.688</v>
      </c>
      <c r="AF202">
        <f>IF(ISBLANK(Calculations!AF202),"",Calculations!AF202)</f>
        <v>14898527220809.902</v>
      </c>
      <c r="AG202">
        <f>IF(ISBLANK(Calculations!AG202),"",Calculations!AG202)</f>
        <v>15047090741156.324</v>
      </c>
      <c r="AH202">
        <f>IF(ISBLANK(Calculations!AH202),"",Calculations!AH202)</f>
        <v>15200146901245.143</v>
      </c>
      <c r="AI202">
        <f>IF(ISBLANK(Calculations!AI202),"",Calculations!AI202)</f>
        <v>15362830690195.592</v>
      </c>
      <c r="AJ202">
        <f>IF(ISBLANK(Calculations!AJ202),"",Calculations!AJ202)</f>
        <v>15531435285290.568</v>
      </c>
      <c r="AK202">
        <f>IF(ISBLANK(Calculations!AK202),"",Calculations!AK202)</f>
        <v>15709846584023.135</v>
      </c>
      <c r="AL202">
        <f>IF(ISBLANK(Calculations!AL202),"",Calculations!AL202)</f>
        <v>15894009386366.414</v>
      </c>
      <c r="AM202">
        <f>IF(ISBLANK(Calculations!AM202),"",Calculations!AM202)</f>
        <v>16086992379871.379</v>
      </c>
      <c r="AN202">
        <f>IF(ISBLANK(Calculations!AN202),"",Calculations!AN202)</f>
        <v>16287722900448.945</v>
      </c>
      <c r="AO202">
        <f>IF(ISBLANK(Calculations!AO202),"",Calculations!AO202)</f>
        <v>16492924997500.885</v>
      </c>
      <c r="AP202">
        <f>IF(ISBLANK(Calculations!AP202),"",Calculations!AP202)</f>
        <v>16708223429263.531</v>
      </c>
      <c r="AQ202">
        <f>IF(ISBLANK(Calculations!AQ202),"",Calculations!AQ202)</f>
        <v>16927916501819.176</v>
      </c>
      <c r="AR202">
        <f>IF(ISBLANK(Calculations!AR202),"",Calculations!AR202)</f>
        <v>17153380350133.869</v>
      </c>
      <c r="AS202">
        <f>IF(ISBLANK(Calculations!AS202),"",Calculations!AS202)</f>
        <v>17387775390512.484</v>
      </c>
      <c r="AT202">
        <f>IF(ISBLANK(Calculations!AT202),"",Calculations!AT202)</f>
        <v>17630009610536.07</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1095202903599.5295</v>
      </c>
      <c r="C2" s="7">
        <f>'IRA Calculations'!Q4</f>
        <v>1095198700641.0952</v>
      </c>
      <c r="D2" s="7">
        <f>'IRA Calculations'!R4</f>
        <v>1128719164070.6279</v>
      </c>
      <c r="E2" s="7">
        <f>'IRA Calculations'!S4</f>
        <v>1161757640507.8103</v>
      </c>
      <c r="F2" s="7">
        <f>'IRA Calculations'!T4</f>
        <v>1192775227338.2373</v>
      </c>
      <c r="G2" s="7">
        <f>'IRA Calculations'!U4</f>
        <v>1222150750108.7571</v>
      </c>
      <c r="H2" s="7">
        <f>'IRA Calculations'!V4</f>
        <v>1250247465816.1995</v>
      </c>
      <c r="I2" s="7">
        <f>'IRA Calculations'!W4</f>
        <v>1277719137942.6313</v>
      </c>
      <c r="J2" s="7">
        <f>'IRA Calculations'!X4</f>
        <v>1303965012792.2966</v>
      </c>
      <c r="K2" s="7">
        <f>'IRA Calculations'!Y4</f>
        <v>1329885406015.5208</v>
      </c>
      <c r="L2" s="7">
        <f>'IRA Calculations'!Z4</f>
        <v>1355917005118.0967</v>
      </c>
      <c r="M2" s="7">
        <f>'IRA Calculations'!AA4</f>
        <v>1382574742914.6526</v>
      </c>
      <c r="N2" s="7">
        <f>'IRA Calculations'!AB4</f>
        <v>1409862395765.5459</v>
      </c>
      <c r="O2" s="7">
        <f>'IRA Calculations'!AC4</f>
        <v>1436488584767.0527</v>
      </c>
      <c r="P2" s="7">
        <f>'IRA Calculations'!AD4</f>
        <v>1463441740663.3818</v>
      </c>
      <c r="Q2" s="7">
        <f>'IRA Calculations'!AE4</f>
        <v>1491531126466.71</v>
      </c>
      <c r="R2" s="7">
        <f>'IRA Calculations'!AF4</f>
        <v>1519870412924.3621</v>
      </c>
      <c r="S2" s="7">
        <f>'IRA Calculations'!AG4</f>
        <v>1548795805606.0764</v>
      </c>
      <c r="T2" s="7">
        <f>'IRA Calculations'!AH4</f>
        <v>1578537969270.1938</v>
      </c>
      <c r="U2" s="7">
        <f>'IRA Calculations'!AI4</f>
        <v>1607944770279.446</v>
      </c>
      <c r="V2" s="7">
        <f>'IRA Calculations'!AJ4</f>
        <v>1637822850046.8113</v>
      </c>
      <c r="W2" s="7">
        <f>'IRA Calculations'!AK4</f>
        <v>1651086287941.4644</v>
      </c>
      <c r="X2" s="7">
        <f>'IRA Calculations'!AL4</f>
        <v>1664793715364.7659</v>
      </c>
      <c r="Y2" s="7">
        <f>'IRA Calculations'!AM4</f>
        <v>1679224754307.7654</v>
      </c>
      <c r="Z2" s="7">
        <f>'IRA Calculations'!AN4</f>
        <v>1694083259073.4934</v>
      </c>
      <c r="AA2" s="7">
        <f>'IRA Calculations'!AO4</f>
        <v>1709223289953.6677</v>
      </c>
      <c r="AB2" s="7">
        <f>'IRA Calculations'!AP4</f>
        <v>1724447185907.1511</v>
      </c>
      <c r="AC2" s="7">
        <f>'IRA Calculations'!AQ4</f>
        <v>1739539684047.623</v>
      </c>
      <c r="AD2" s="7">
        <f>'IRA Calculations'!AR4</f>
        <v>1754099972121.4346</v>
      </c>
      <c r="AE2" s="7">
        <f>'IRA Calculations'!AS4</f>
        <v>1768346543491.2573</v>
      </c>
      <c r="AF2" s="7">
        <f>'IRA Calculations'!AT4</f>
        <v>1781871986335.7319</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863807357790.78381</v>
      </c>
      <c r="C4" s="7">
        <f>'IRA Calculations'!Q6</f>
        <v>863807357790.78381</v>
      </c>
      <c r="D4" s="7">
        <f>'IRA Calculations'!R6</f>
        <v>868236402426.41333</v>
      </c>
      <c r="E4" s="7">
        <f>'IRA Calculations'!S6</f>
        <v>848810942903.87585</v>
      </c>
      <c r="F4" s="7">
        <f>'IRA Calculations'!T6</f>
        <v>829813692070.89746</v>
      </c>
      <c r="G4" s="7">
        <f>'IRA Calculations'!U6</f>
        <v>811123761104.07764</v>
      </c>
      <c r="H4" s="7">
        <f>'IRA Calculations'!V6</f>
        <v>793783679675.87854</v>
      </c>
      <c r="I4" s="7">
        <f>'IRA Calculations'!W6</f>
        <v>779160454845.56409</v>
      </c>
      <c r="J4" s="7">
        <f>'IRA Calculations'!X6</f>
        <v>766268991550.68909</v>
      </c>
      <c r="K4" s="7">
        <f>'IRA Calculations'!Y6</f>
        <v>756467353358.75488</v>
      </c>
      <c r="L4" s="7">
        <f>'IRA Calculations'!Z6</f>
        <v>750462925568.98401</v>
      </c>
      <c r="M4" s="7">
        <f>'IRA Calculations'!AA6</f>
        <v>747994334359.68213</v>
      </c>
      <c r="N4" s="7">
        <f>'IRA Calculations'!AB6</f>
        <v>749477462247.61353</v>
      </c>
      <c r="O4" s="7">
        <f>'IRA Calculations'!AC6</f>
        <v>778016798015.82373</v>
      </c>
      <c r="P4" s="7">
        <f>'IRA Calculations'!AD6</f>
        <v>809782571181.23389</v>
      </c>
      <c r="Q4" s="7">
        <f>'IRA Calculations'!AE6</f>
        <v>844788121224.16895</v>
      </c>
      <c r="R4" s="7">
        <f>'IRA Calculations'!AF6</f>
        <v>880692899728.44678</v>
      </c>
      <c r="S4" s="7">
        <f>'IRA Calculations'!AG6</f>
        <v>917839870779.28125</v>
      </c>
      <c r="T4" s="7">
        <f>'IRA Calculations'!AH6</f>
        <v>956876320171.72388</v>
      </c>
      <c r="U4" s="7">
        <f>'IRA Calculations'!AI6</f>
        <v>996126986549.95947</v>
      </c>
      <c r="V4" s="7">
        <f>'IRA Calculations'!AJ6</f>
        <v>1036635937334.7664</v>
      </c>
      <c r="W4" s="7">
        <f>'IRA Calculations'!AK6</f>
        <v>1060984859409.1262</v>
      </c>
      <c r="X4" s="7">
        <f>'IRA Calculations'!AL6</f>
        <v>1084885063039.5251</v>
      </c>
      <c r="Y4" s="7">
        <f>'IRA Calculations'!AM6</f>
        <v>1108752041918.6558</v>
      </c>
      <c r="Z4" s="7">
        <f>'IRA Calculations'!AN6</f>
        <v>1132122760837.1611</v>
      </c>
      <c r="AA4" s="7">
        <f>'IRA Calculations'!AO6</f>
        <v>1154576272476.8359</v>
      </c>
      <c r="AB4" s="7">
        <f>'IRA Calculations'!AP6</f>
        <v>1175613169529.8899</v>
      </c>
      <c r="AC4" s="7">
        <f>'IRA Calculations'!AQ6</f>
        <v>1194771786584.1218</v>
      </c>
      <c r="AD4" s="7">
        <f>'IRA Calculations'!AR6</f>
        <v>1211457744015.3623</v>
      </c>
      <c r="AE4" s="7">
        <f>'IRA Calculations'!AS6</f>
        <v>1226009347670.4863</v>
      </c>
      <c r="AF4" s="7">
        <f>'IRA Calculations'!AT6</f>
        <v>1238077016177.2407</v>
      </c>
    </row>
    <row r="5" spans="1:34" x14ac:dyDescent="0.2">
      <c r="A5" s="1" t="s">
        <v>79</v>
      </c>
      <c r="B5" s="7">
        <f>'IRA Calculations'!P7</f>
        <v>9644623506995.7617</v>
      </c>
      <c r="C5" s="7">
        <f>'IRA Calculations'!Q7</f>
        <v>9644623506995.7617</v>
      </c>
      <c r="D5" s="7">
        <f>'IRA Calculations'!R7</f>
        <v>9660612096414.7539</v>
      </c>
      <c r="E5" s="7">
        <f>'IRA Calculations'!S7</f>
        <v>9667572254102.4336</v>
      </c>
      <c r="F5" s="7">
        <f>'IRA Calculations'!T7</f>
        <v>9657682958406.248</v>
      </c>
      <c r="G5" s="7">
        <f>'IRA Calculations'!U7</f>
        <v>9631590948774.4141</v>
      </c>
      <c r="H5" s="7">
        <f>'IRA Calculations'!V7</f>
        <v>9585898851951.6895</v>
      </c>
      <c r="I5" s="7">
        <f>'IRA Calculations'!W7</f>
        <v>9520908096747.6016</v>
      </c>
      <c r="J5" s="7">
        <f>'IRA Calculations'!X7</f>
        <v>9418619023893.0859</v>
      </c>
      <c r="K5" s="7">
        <f>'IRA Calculations'!Y7</f>
        <v>9279780093723.332</v>
      </c>
      <c r="L5" s="7">
        <f>'IRA Calculations'!Z7</f>
        <v>9097857739637.7617</v>
      </c>
      <c r="M5" s="7">
        <f>'IRA Calculations'!AA7</f>
        <v>8878505334860.6973</v>
      </c>
      <c r="N5" s="7">
        <f>'IRA Calculations'!AB7</f>
        <v>8620674812869.8779</v>
      </c>
      <c r="O5" s="7">
        <f>'IRA Calculations'!AC7</f>
        <v>8330136210340.8271</v>
      </c>
      <c r="P5" s="7">
        <f>'IRA Calculations'!AD7</f>
        <v>8009574162311.1416</v>
      </c>
      <c r="Q5" s="7">
        <f>'IRA Calculations'!AE7</f>
        <v>7672362427458.459</v>
      </c>
      <c r="R5" s="7">
        <f>'IRA Calculations'!AF7</f>
        <v>7318444045269.2041</v>
      </c>
      <c r="S5" s="7">
        <f>'IRA Calculations'!AG7</f>
        <v>6957341403333.9609</v>
      </c>
      <c r="T5" s="7">
        <f>'IRA Calculations'!AH7</f>
        <v>6592697687116.8398</v>
      </c>
      <c r="U5" s="7">
        <f>'IRA Calculations'!AI7</f>
        <v>6220127263024.2236</v>
      </c>
      <c r="V5" s="7">
        <f>'IRA Calculations'!AJ7</f>
        <v>5843896972461.3564</v>
      </c>
      <c r="W5" s="7">
        <f>'IRA Calculations'!AK7</f>
        <v>5391628382258.9268</v>
      </c>
      <c r="X5" s="7">
        <f>'IRA Calculations'!AL7</f>
        <v>4945168721780.8516</v>
      </c>
      <c r="Y5" s="7">
        <f>'IRA Calculations'!AM7</f>
        <v>4506787990949.4102</v>
      </c>
      <c r="Z5" s="7">
        <f>'IRA Calculations'!AN7</f>
        <v>4077846552727.9863</v>
      </c>
      <c r="AA5" s="7">
        <f>'IRA Calculations'!AO7</f>
        <v>3662553751303.0229</v>
      </c>
      <c r="AB5" s="7">
        <f>'IRA Calculations'!AP7</f>
        <v>3265894493974.1582</v>
      </c>
      <c r="AC5" s="7">
        <f>'IRA Calculations'!AQ7</f>
        <v>2892315645917.4224</v>
      </c>
      <c r="AD5" s="7">
        <f>'IRA Calculations'!AR7</f>
        <v>2544557072051.5</v>
      </c>
      <c r="AE5" s="7">
        <f>'IRA Calculations'!AS7</f>
        <v>2225432282162.4561</v>
      </c>
      <c r="AF5" s="7">
        <f>'IRA Calculations'!AT7</f>
        <v>1935779967907.6501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6221712812114.8682</v>
      </c>
      <c r="C7" s="7">
        <f>'IRA Calculations'!Q9</f>
        <v>6221712812114.8682</v>
      </c>
      <c r="D7" s="7">
        <f>'IRA Calculations'!R9</f>
        <v>6234623412837.2129</v>
      </c>
      <c r="E7" s="7">
        <f>'IRA Calculations'!S9</f>
        <v>6245394297908.998</v>
      </c>
      <c r="F7" s="7">
        <f>'IRA Calculations'!T9</f>
        <v>6251691326740.8438</v>
      </c>
      <c r="G7" s="7">
        <f>'IRA Calculations'!U9</f>
        <v>6258270774219.4492</v>
      </c>
      <c r="H7" s="7">
        <f>'IRA Calculations'!V9</f>
        <v>6267040977981.4941</v>
      </c>
      <c r="I7" s="7">
        <f>'IRA Calculations'!W9</f>
        <v>6282217356480.5957</v>
      </c>
      <c r="J7" s="7">
        <f>'IRA Calculations'!X9</f>
        <v>6300804536814.7744</v>
      </c>
      <c r="K7" s="7">
        <f>'IRA Calculations'!Y9</f>
        <v>6326643549614.8203</v>
      </c>
      <c r="L7" s="7">
        <f>'IRA Calculations'!Z9</f>
        <v>6359120445958.8984</v>
      </c>
      <c r="M7" s="7">
        <f>'IRA Calculations'!AA9</f>
        <v>6404174123282.3721</v>
      </c>
      <c r="N7" s="7">
        <f>'IRA Calculations'!AB9</f>
        <v>6457185340136.9229</v>
      </c>
      <c r="O7" s="7">
        <f>'IRA Calculations'!AC9</f>
        <v>6519790808184.3662</v>
      </c>
      <c r="P7" s="7">
        <f>'IRA Calculations'!AD9</f>
        <v>6589355327557.3477</v>
      </c>
      <c r="Q7" s="7">
        <f>'IRA Calculations'!AE9</f>
        <v>6669022108681.8213</v>
      </c>
      <c r="R7" s="7">
        <f>'IRA Calculations'!AF9</f>
        <v>6754479141491.0205</v>
      </c>
      <c r="S7" s="7">
        <f>'IRA Calculations'!AG9</f>
        <v>6847012183925.084</v>
      </c>
      <c r="T7" s="7">
        <f>'IRA Calculations'!AH9</f>
        <v>6947181994632.2646</v>
      </c>
      <c r="U7" s="7">
        <f>'IRA Calculations'!AI9</f>
        <v>7051823408696.8867</v>
      </c>
      <c r="V7" s="7">
        <f>'IRA Calculations'!AJ9</f>
        <v>7164187711002.5166</v>
      </c>
      <c r="W7" s="7">
        <f>'IRA Calculations'!AK9</f>
        <v>7202988826057.708</v>
      </c>
      <c r="X7" s="7">
        <f>'IRA Calculations'!AL9</f>
        <v>7243686236017.8389</v>
      </c>
      <c r="Y7" s="7">
        <f>'IRA Calculations'!AM9</f>
        <v>7287655328887.4033</v>
      </c>
      <c r="Z7" s="7">
        <f>'IRA Calculations'!AN9</f>
        <v>7332847809454.5439</v>
      </c>
      <c r="AA7" s="7">
        <f>'IRA Calculations'!AO9</f>
        <v>7378815318277.6289</v>
      </c>
      <c r="AB7" s="7">
        <f>'IRA Calculations'!AP9</f>
        <v>7425401049117.7217</v>
      </c>
      <c r="AC7" s="7">
        <f>'IRA Calculations'!AQ9</f>
        <v>7472346912594.3359</v>
      </c>
      <c r="AD7" s="7">
        <f>'IRA Calculations'!AR9</f>
        <v>7517727551507.2539</v>
      </c>
      <c r="AE7" s="7">
        <f>'IRA Calculations'!AS9</f>
        <v>7563134682779.292</v>
      </c>
      <c r="AF7" s="7">
        <f>'IRA Calculations'!AT9</f>
        <v>7606250339405.9219</v>
      </c>
    </row>
    <row r="8" spans="1:34" x14ac:dyDescent="0.2">
      <c r="A8" s="1" t="s">
        <v>344</v>
      </c>
      <c r="B8" s="7">
        <f>'IRA Calculations'!P10</f>
        <v>472085256529.29956</v>
      </c>
      <c r="C8" s="7">
        <f>'IRA Calculations'!Q10</f>
        <v>472085256529.29956</v>
      </c>
      <c r="D8" s="7">
        <f>'IRA Calculations'!R10</f>
        <v>471856615634.1391</v>
      </c>
      <c r="E8" s="7">
        <f>'IRA Calculations'!S10</f>
        <v>470996522706.8454</v>
      </c>
      <c r="F8" s="7">
        <f>'IRA Calculations'!T10</f>
        <v>468950260786.27045</v>
      </c>
      <c r="G8" s="7">
        <f>'IRA Calculations'!U10</f>
        <v>465790977599.23462</v>
      </c>
      <c r="H8" s="7">
        <f>'IRA Calculations'!V10</f>
        <v>461026211580.93628</v>
      </c>
      <c r="I8" s="7">
        <f>'IRA Calculations'!W10</f>
        <v>454552484938.30328</v>
      </c>
      <c r="J8" s="7">
        <f>'IRA Calculations'!X10</f>
        <v>445583916020.90515</v>
      </c>
      <c r="K8" s="7">
        <f>'IRA Calculations'!Y10</f>
        <v>434348892930.33405</v>
      </c>
      <c r="L8" s="7">
        <f>'IRA Calculations'!Z10</f>
        <v>420609699207.66589</v>
      </c>
      <c r="M8" s="7">
        <f>'IRA Calculations'!AA10</f>
        <v>404666930480.16626</v>
      </c>
      <c r="N8" s="7">
        <f>'IRA Calculations'!AB10</f>
        <v>386860338964.43451</v>
      </c>
      <c r="O8" s="7">
        <f>'IRA Calculations'!AC10</f>
        <v>367393253511.2149</v>
      </c>
      <c r="P8" s="7">
        <f>'IRA Calculations'!AD10</f>
        <v>346386105076.13696</v>
      </c>
      <c r="Q8" s="7">
        <f>'IRA Calculations'!AE10</f>
        <v>324313459233.0047</v>
      </c>
      <c r="R8" s="7">
        <f>'IRA Calculations'!AF10</f>
        <v>301455396708.13495</v>
      </c>
      <c r="S8" s="7">
        <f>'IRA Calculations'!AG10</f>
        <v>278177139865.56543</v>
      </c>
      <c r="T8" s="7">
        <f>'IRA Calculations'!AH10</f>
        <v>254704854480.17651</v>
      </c>
      <c r="U8" s="7">
        <f>'IRA Calculations'!AI10</f>
        <v>231129184291.01639</v>
      </c>
      <c r="V8" s="7">
        <f>'IRA Calculations'!AJ10</f>
        <v>207986574001.34009</v>
      </c>
      <c r="W8" s="7">
        <f>'IRA Calculations'!AK10</f>
        <v>183479508801.06778</v>
      </c>
      <c r="X8" s="7">
        <f>'IRA Calculations'!AL10</f>
        <v>160249094421.64987</v>
      </c>
      <c r="Y8" s="7">
        <f>'IRA Calculations'!AM10</f>
        <v>138571881089.41211</v>
      </c>
      <c r="Z8" s="7">
        <f>'IRA Calculations'!AN10</f>
        <v>118619567335.98955</v>
      </c>
      <c r="AA8" s="7">
        <f>'IRA Calculations'!AO10</f>
        <v>100570888418.07083</v>
      </c>
      <c r="AB8" s="7">
        <f>'IRA Calculations'!AP10</f>
        <v>84535162426.053558</v>
      </c>
      <c r="AC8" s="7">
        <f>'IRA Calculations'!AQ10</f>
        <v>70575599185.223526</v>
      </c>
      <c r="AD8" s="7">
        <f>'IRA Calculations'!AR10</f>
        <v>58682731155.867699</v>
      </c>
      <c r="AE8" s="7">
        <f>'IRA Calculations'!AS10</f>
        <v>48801095666.852768</v>
      </c>
      <c r="AF8" s="7">
        <f>'IRA Calculations'!AT10</f>
        <v>40781403569.29213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2335453662368.8423</v>
      </c>
      <c r="C10" s="7">
        <f>'IRA Calculations'!Q12</f>
        <v>2335453662368.8423</v>
      </c>
      <c r="D10" s="7">
        <f>'IRA Calculations'!R12</f>
        <v>2372586658367.1436</v>
      </c>
      <c r="E10" s="7">
        <f>'IRA Calculations'!S12</f>
        <v>2407007881222.2617</v>
      </c>
      <c r="F10" s="7">
        <f>'IRA Calculations'!T12</f>
        <v>2436778595418.7588</v>
      </c>
      <c r="G10" s="7">
        <f>'IRA Calculations'!U12</f>
        <v>2462801720791.9302</v>
      </c>
      <c r="H10" s="7">
        <f>'IRA Calculations'!V12</f>
        <v>2485348905707.1318</v>
      </c>
      <c r="I10" s="7">
        <f>'IRA Calculations'!W12</f>
        <v>2506378776767.1938</v>
      </c>
      <c r="J10" s="7">
        <f>'IRA Calculations'!X12</f>
        <v>2523859704665.0146</v>
      </c>
      <c r="K10" s="7">
        <f>'IRA Calculations'!Y12</f>
        <v>2540754182094.6216</v>
      </c>
      <c r="L10" s="7">
        <f>'IRA Calculations'!Z12</f>
        <v>2557956260507.728</v>
      </c>
      <c r="M10" s="7">
        <f>'IRA Calculations'!AA12</f>
        <v>2579277147597.457</v>
      </c>
      <c r="N10" s="7">
        <f>'IRA Calculations'!AB12</f>
        <v>2604804105850.0933</v>
      </c>
      <c r="O10" s="7">
        <f>'IRA Calculations'!AC12</f>
        <v>2636799103772.231</v>
      </c>
      <c r="P10" s="7">
        <f>'IRA Calculations'!AD12</f>
        <v>2675576981976.6201</v>
      </c>
      <c r="Q10" s="7">
        <f>'IRA Calculations'!AE12</f>
        <v>2723618289683.1802</v>
      </c>
      <c r="R10" s="7">
        <f>'IRA Calculations'!AF12</f>
        <v>2777712432138.8047</v>
      </c>
      <c r="S10" s="7">
        <f>'IRA Calculations'!AG12</f>
        <v>2838041169575.7432</v>
      </c>
      <c r="T10" s="7">
        <f>'IRA Calculations'!AH12</f>
        <v>2903994008467.1675</v>
      </c>
      <c r="U10" s="7">
        <f>'IRA Calculations'!AI12</f>
        <v>2972621151416.5747</v>
      </c>
      <c r="V10" s="7">
        <f>'IRA Calculations'!AJ12</f>
        <v>3045500825370.9248</v>
      </c>
      <c r="W10" s="7">
        <f>'IRA Calculations'!AK12</f>
        <v>3082230800915.5693</v>
      </c>
      <c r="X10" s="7">
        <f>'IRA Calculations'!AL12</f>
        <v>3119682525048.7642</v>
      </c>
      <c r="Y10" s="7">
        <f>'IRA Calculations'!AM12</f>
        <v>3158730259249.3599</v>
      </c>
      <c r="Z10" s="7">
        <f>'IRA Calculations'!AN12</f>
        <v>3198673668295.4644</v>
      </c>
      <c r="AA10" s="7">
        <f>'IRA Calculations'!AO12</f>
        <v>3238987191716.9922</v>
      </c>
      <c r="AB10" s="7">
        <f>'IRA Calculations'!AP12</f>
        <v>3278741427966.9399</v>
      </c>
      <c r="AC10" s="7">
        <f>'IRA Calculations'!AQ12</f>
        <v>3316890940461.2168</v>
      </c>
      <c r="AD10" s="7">
        <f>'IRA Calculations'!AR12</f>
        <v>3351954589201.5552</v>
      </c>
      <c r="AE10" s="7">
        <f>'IRA Calculations'!AS12</f>
        <v>3384347397368.6348</v>
      </c>
      <c r="AF10" s="7">
        <f>'IRA Calculations'!AT12</f>
        <v>3412978394312.1548</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106953307011.23094</v>
      </c>
      <c r="C2" s="7">
        <f>'IRA Calculations'!P17</f>
        <v>106953307011.23094</v>
      </c>
      <c r="D2" s="7">
        <f>'IRA Calculations'!Q17</f>
        <v>106953307011.23094</v>
      </c>
      <c r="E2" s="7">
        <f>'IRA Calculations'!R17</f>
        <v>106274876945.60269</v>
      </c>
      <c r="F2" s="7">
        <f>'IRA Calculations'!S17</f>
        <v>144861650568.33472</v>
      </c>
      <c r="G2" s="7">
        <f>'IRA Calculations'!T17</f>
        <v>183545097576.6239</v>
      </c>
      <c r="H2" s="7">
        <f>'IRA Calculations'!U17</f>
        <v>222335389712.77448</v>
      </c>
      <c r="I2" s="7">
        <f>'IRA Calculations'!V17</f>
        <v>261062537021.29675</v>
      </c>
      <c r="J2" s="7">
        <f>'IRA Calculations'!W17</f>
        <v>300085967734.20447</v>
      </c>
      <c r="K2" s="7">
        <f>'IRA Calculations'!X17</f>
        <v>339234052789.60303</v>
      </c>
      <c r="L2" s="7">
        <f>'IRA Calculations'!Y17</f>
        <v>378511771747.37463</v>
      </c>
      <c r="M2" s="7">
        <f>'IRA Calculations'!Z17</f>
        <v>417917916532.34937</v>
      </c>
      <c r="N2" s="7">
        <f>'IRA Calculations'!AA17</f>
        <v>457296191398.3822</v>
      </c>
      <c r="O2" s="7">
        <f>'IRA Calculations'!AB17</f>
        <v>496956557563.58301</v>
      </c>
      <c r="P2" s="7">
        <f>'IRA Calculations'!AC17</f>
        <v>497513707373.37085</v>
      </c>
      <c r="Q2" s="7">
        <f>'IRA Calculations'!AD17</f>
        <v>498120134814.99408</v>
      </c>
      <c r="R2" s="7">
        <f>'IRA Calculations'!AE17</f>
        <v>498756603075.07239</v>
      </c>
      <c r="S2" s="7">
        <f>'IRA Calculations'!AF17</f>
        <v>499248722165.67029</v>
      </c>
      <c r="T2" s="7">
        <f>'IRA Calculations'!AG17</f>
        <v>499921688168.42413</v>
      </c>
      <c r="U2" s="7">
        <f>'IRA Calculations'!AH17</f>
        <v>500607617034.2572</v>
      </c>
      <c r="V2" s="7">
        <f>'IRA Calculations'!AI17</f>
        <v>501303383087.4621</v>
      </c>
      <c r="W2" s="7">
        <f>'IRA Calculations'!AJ17</f>
        <v>502005175049.47455</v>
      </c>
      <c r="X2" s="7">
        <f>'IRA Calculations'!AK17</f>
        <v>502684681100.80682</v>
      </c>
      <c r="Y2" s="7">
        <f>'IRA Calculations'!AL17</f>
        <v>503362547751.48523</v>
      </c>
      <c r="Z2" s="7">
        <f>'IRA Calculations'!AM17</f>
        <v>503878477359.19763</v>
      </c>
      <c r="AA2" s="7">
        <f>'IRA Calculations'!AN17</f>
        <v>504555434405.77429</v>
      </c>
      <c r="AB2" s="7">
        <f>'IRA Calculations'!AO17</f>
        <v>505232072428.72003</v>
      </c>
      <c r="AC2" s="7">
        <f>'IRA Calculations'!AP17</f>
        <v>505908484455.005</v>
      </c>
      <c r="AD2" s="7">
        <f>'IRA Calculations'!AQ17</f>
        <v>506584592700.62012</v>
      </c>
      <c r="AE2" s="7">
        <f>'IRA Calculations'!AR17</f>
        <v>507260403726.69037</v>
      </c>
      <c r="AF2" s="7">
        <f>'IRA Calculations'!AS17</f>
        <v>507935871555.18994</v>
      </c>
      <c r="AG2" s="7">
        <f>'IRA Calculations'!AT17</f>
        <v>508611487207.22461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597873191401.48035</v>
      </c>
      <c r="C2" s="7">
        <f>'IRA Calculations'!P30</f>
        <v>597873191401.48035</v>
      </c>
      <c r="D2" s="7">
        <f>'IRA Calculations'!Q30</f>
        <v>597873191401.48035</v>
      </c>
      <c r="E2" s="7">
        <f>'IRA Calculations'!R30</f>
        <v>592166117213.8667</v>
      </c>
      <c r="F2" s="7">
        <f>'IRA Calculations'!S30</f>
        <v>586970478374.32642</v>
      </c>
      <c r="G2" s="7">
        <f>'IRA Calculations'!T30</f>
        <v>581445096115.04016</v>
      </c>
      <c r="H2" s="7">
        <f>'IRA Calculations'!U30</f>
        <v>578201474140.59106</v>
      </c>
      <c r="I2" s="7">
        <f>'IRA Calculations'!V30</f>
        <v>576819378412.34937</v>
      </c>
      <c r="J2" s="7">
        <f>'IRA Calculations'!W30</f>
        <v>575704159147.32446</v>
      </c>
      <c r="K2" s="7">
        <f>'IRA Calculations'!X30</f>
        <v>574675266974.78088</v>
      </c>
      <c r="L2" s="7">
        <f>'IRA Calculations'!Y30</f>
        <v>573749437704.9325</v>
      </c>
      <c r="M2" s="7">
        <f>'IRA Calculations'!Z30</f>
        <v>573205483411.33118</v>
      </c>
      <c r="N2" s="7">
        <f>'IRA Calculations'!AA30</f>
        <v>573501809465.50818</v>
      </c>
      <c r="O2" s="7">
        <f>'IRA Calculations'!AB30</f>
        <v>574187012083.97705</v>
      </c>
      <c r="P2" s="7">
        <f>'IRA Calculations'!AC30</f>
        <v>575369058366.62341</v>
      </c>
      <c r="Q2" s="7">
        <f>'IRA Calculations'!AD30</f>
        <v>576604279210.9021</v>
      </c>
      <c r="R2" s="7">
        <f>'IRA Calculations'!AE30</f>
        <v>577741776815.78674</v>
      </c>
      <c r="S2" s="7">
        <f>'IRA Calculations'!AF30</f>
        <v>577886040702.08118</v>
      </c>
      <c r="T2" s="7">
        <f>'IRA Calculations'!AG30</f>
        <v>577629228055.68933</v>
      </c>
      <c r="U2" s="7">
        <f>'IRA Calculations'!AH30</f>
        <v>577114473080.51575</v>
      </c>
      <c r="V2" s="7">
        <f>'IRA Calculations'!AI30</f>
        <v>576407919519.34753</v>
      </c>
      <c r="W2" s="7">
        <f>'IRA Calculations'!AJ30</f>
        <v>575545260221.71826</v>
      </c>
      <c r="X2" s="7">
        <f>'IRA Calculations'!AK30</f>
        <v>569923695458.49121</v>
      </c>
      <c r="Y2" s="7">
        <f>'IRA Calculations'!AL30</f>
        <v>564434645633.59485</v>
      </c>
      <c r="Z2" s="7">
        <f>'IRA Calculations'!AM30</f>
        <v>559129381447.88708</v>
      </c>
      <c r="AA2" s="7">
        <f>'IRA Calculations'!AN30</f>
        <v>554043242536.44153</v>
      </c>
      <c r="AB2" s="7">
        <f>'IRA Calculations'!AO30</f>
        <v>549167987625.0708</v>
      </c>
      <c r="AC2" s="7">
        <f>'IRA Calculations'!AP30</f>
        <v>544478947276.86279</v>
      </c>
      <c r="AD2" s="7">
        <f>'IRA Calculations'!AQ30</f>
        <v>539939567943.82886</v>
      </c>
      <c r="AE2" s="7">
        <f>'IRA Calculations'!AR30</f>
        <v>535514007671.52142</v>
      </c>
      <c r="AF2" s="7">
        <f>'IRA Calculations'!AS30</f>
        <v>531179794550.29364</v>
      </c>
      <c r="AG2" s="7">
        <f>'IRA Calculations'!AT30</f>
        <v>526925129888.7442</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2225266617445.4087</v>
      </c>
      <c r="C2" s="7">
        <f>'IRA Calculations'!P43</f>
        <v>2225266617445.4087</v>
      </c>
      <c r="D2" s="7">
        <f>'IRA Calculations'!Q43</f>
        <v>2225266617445.4087</v>
      </c>
      <c r="E2" s="7">
        <f>'IRA Calculations'!R43</f>
        <v>2224480036985.9502</v>
      </c>
      <c r="F2" s="7">
        <f>'IRA Calculations'!S43</f>
        <v>2221949094153.1445</v>
      </c>
      <c r="G2" s="7">
        <f>'IRA Calculations'!T43</f>
        <v>2218321150851.6592</v>
      </c>
      <c r="H2" s="7">
        <f>'IRA Calculations'!U43</f>
        <v>2214668861857.3477</v>
      </c>
      <c r="I2" s="7">
        <f>'IRA Calculations'!V43</f>
        <v>2212161683132.8408</v>
      </c>
      <c r="J2" s="7">
        <f>'IRA Calculations'!W43</f>
        <v>2211424414260.5146</v>
      </c>
      <c r="K2" s="7">
        <f>'IRA Calculations'!X43</f>
        <v>2212690632322.6694</v>
      </c>
      <c r="L2" s="7">
        <f>'IRA Calculations'!Y43</f>
        <v>2216079071499.647</v>
      </c>
      <c r="M2" s="7">
        <f>'IRA Calculations'!Z43</f>
        <v>2222315586327.2993</v>
      </c>
      <c r="N2" s="7">
        <f>'IRA Calculations'!AA43</f>
        <v>2231788771890.8926</v>
      </c>
      <c r="O2" s="7">
        <f>'IRA Calculations'!AB43</f>
        <v>2243871113127.0366</v>
      </c>
      <c r="P2" s="7">
        <f>'IRA Calculations'!AC43</f>
        <v>2258033840333.9316</v>
      </c>
      <c r="Q2" s="7">
        <f>'IRA Calculations'!AD43</f>
        <v>2274322284733.7686</v>
      </c>
      <c r="R2" s="7">
        <f>'IRA Calculations'!AE43</f>
        <v>2292311426044.9204</v>
      </c>
      <c r="S2" s="7">
        <f>'IRA Calculations'!AF43</f>
        <v>2311428118325.7388</v>
      </c>
      <c r="T2" s="7">
        <f>'IRA Calculations'!AG43</f>
        <v>2331139230089.8354</v>
      </c>
      <c r="U2" s="7">
        <f>'IRA Calculations'!AH43</f>
        <v>2351244532564.5879</v>
      </c>
      <c r="V2" s="7">
        <f>'IRA Calculations'!AI43</f>
        <v>2371524463440.8154</v>
      </c>
      <c r="W2" s="7">
        <f>'IRA Calculations'!AJ43</f>
        <v>2391818599996.0713</v>
      </c>
      <c r="X2" s="7">
        <f>'IRA Calculations'!AK43</f>
        <v>2391465776883.7358</v>
      </c>
      <c r="Y2" s="7">
        <f>'IRA Calculations'!AL43</f>
        <v>2391019585085.5264</v>
      </c>
      <c r="Z2" s="7">
        <f>'IRA Calculations'!AM43</f>
        <v>2390501181508.4941</v>
      </c>
      <c r="AA2" s="7">
        <f>'IRA Calculations'!AN43</f>
        <v>2389946601073.5352</v>
      </c>
      <c r="AB2" s="7">
        <f>'IRA Calculations'!AO43</f>
        <v>2389394846113.9902</v>
      </c>
      <c r="AC2" s="7">
        <f>'IRA Calculations'!AP43</f>
        <v>2388873658393.6323</v>
      </c>
      <c r="AD2" s="7">
        <f>'IRA Calculations'!AQ43</f>
        <v>2388381570238.7559</v>
      </c>
      <c r="AE2" s="7">
        <f>'IRA Calculations'!AR43</f>
        <v>2387927301844.0166</v>
      </c>
      <c r="AF2" s="7">
        <f>'IRA Calculations'!AS43</f>
        <v>2387494440057.9561</v>
      </c>
      <c r="AG2" s="7">
        <f>'IRA Calculations'!AT43</f>
        <v>2387066763279.104</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317564650083.21503</v>
      </c>
      <c r="C4" s="7">
        <f>'IRA Calculations'!P45</f>
        <v>317564650083.21503</v>
      </c>
      <c r="D4" s="7">
        <f>'IRA Calculations'!Q45</f>
        <v>317564650083.21503</v>
      </c>
      <c r="E4" s="7">
        <f>'IRA Calculations'!R45</f>
        <v>320146574908.73578</v>
      </c>
      <c r="F4" s="7">
        <f>'IRA Calculations'!S45</f>
        <v>322629437650.12286</v>
      </c>
      <c r="G4" s="7">
        <f>'IRA Calculations'!T45</f>
        <v>325093153455.75372</v>
      </c>
      <c r="H4" s="7">
        <f>'IRA Calculations'!U45</f>
        <v>327667329741.14038</v>
      </c>
      <c r="I4" s="7">
        <f>'IRA Calculations'!V45</f>
        <v>330422323179.3042</v>
      </c>
      <c r="J4" s="7">
        <f>'IRA Calculations'!W45</f>
        <v>333361139622.28357</v>
      </c>
      <c r="K4" s="7">
        <f>'IRA Calculations'!X45</f>
        <v>336418271319.84583</v>
      </c>
      <c r="L4" s="7">
        <f>'IRA Calculations'!Y45</f>
        <v>339543794457.28687</v>
      </c>
      <c r="M4" s="7">
        <f>'IRA Calculations'!Z45</f>
        <v>342781779441.8219</v>
      </c>
      <c r="N4" s="7">
        <f>'IRA Calculations'!AA45</f>
        <v>346106784611.11658</v>
      </c>
      <c r="O4" s="7">
        <f>'IRA Calculations'!AB45</f>
        <v>349423033557.28906</v>
      </c>
      <c r="P4" s="7">
        <f>'IRA Calculations'!AC45</f>
        <v>352704528439.22675</v>
      </c>
      <c r="Q4" s="7">
        <f>'IRA Calculations'!AD45</f>
        <v>356009912066.85376</v>
      </c>
      <c r="R4" s="7">
        <f>'IRA Calculations'!AE45</f>
        <v>359340310648.92358</v>
      </c>
      <c r="S4" s="7">
        <f>'IRA Calculations'!AF45</f>
        <v>362669011336.5459</v>
      </c>
      <c r="T4" s="7">
        <f>'IRA Calculations'!AG45</f>
        <v>365990992628.35522</v>
      </c>
      <c r="U4" s="7">
        <f>'IRA Calculations'!AH45</f>
        <v>369324765706.9693</v>
      </c>
      <c r="V4" s="7">
        <f>'IRA Calculations'!AI45</f>
        <v>372658191113.06061</v>
      </c>
      <c r="W4" s="7">
        <f>'IRA Calculations'!AJ45</f>
        <v>375984532652.92163</v>
      </c>
      <c r="X4" s="7">
        <f>'IRA Calculations'!AK45</f>
        <v>375764570323.50702</v>
      </c>
      <c r="Y4" s="7">
        <f>'IRA Calculations'!AL45</f>
        <v>375539185069.27362</v>
      </c>
      <c r="Z4" s="7">
        <f>'IRA Calculations'!AM45</f>
        <v>375315223887.74603</v>
      </c>
      <c r="AA4" s="7">
        <f>'IRA Calculations'!AN45</f>
        <v>375097814975.86792</v>
      </c>
      <c r="AB4" s="7">
        <f>'IRA Calculations'!AO45</f>
        <v>374889427451.52582</v>
      </c>
      <c r="AC4" s="7">
        <f>'IRA Calculations'!AP45</f>
        <v>374689481314.85376</v>
      </c>
      <c r="AD4" s="7">
        <f>'IRA Calculations'!AQ45</f>
        <v>374501636634.78284</v>
      </c>
      <c r="AE4" s="7">
        <f>'IRA Calculations'!AR45</f>
        <v>374324961977.97693</v>
      </c>
      <c r="AF4" s="7">
        <f>'IRA Calculations'!AS45</f>
        <v>374161882591.12878</v>
      </c>
      <c r="AG4" s="7">
        <f>'IRA Calculations'!AT45</f>
        <v>374013281414.02893</v>
      </c>
    </row>
    <row r="5" spans="1:35" x14ac:dyDescent="0.2">
      <c r="A5" s="1" t="s">
        <v>79</v>
      </c>
      <c r="B5" s="7">
        <f>'IRA Calculations'!O46</f>
        <v>742797423904.24402</v>
      </c>
      <c r="C5" s="7">
        <f>'IRA Calculations'!P46</f>
        <v>742797423904.24402</v>
      </c>
      <c r="D5" s="7">
        <f>'IRA Calculations'!Q46</f>
        <v>742797423904.24402</v>
      </c>
      <c r="E5" s="7">
        <f>'IRA Calculations'!R46</f>
        <v>719258112790.08899</v>
      </c>
      <c r="F5" s="7">
        <f>'IRA Calculations'!S46</f>
        <v>702029316771.18799</v>
      </c>
      <c r="G5" s="7">
        <f>'IRA Calculations'!T46</f>
        <v>690281612009.21582</v>
      </c>
      <c r="H5" s="7">
        <f>'IRA Calculations'!U46</f>
        <v>683198838164.43433</v>
      </c>
      <c r="I5" s="7">
        <f>'IRA Calculations'!V46</f>
        <v>680031335888.44226</v>
      </c>
      <c r="J5" s="7">
        <f>'IRA Calculations'!W46</f>
        <v>679851792925.08826</v>
      </c>
      <c r="K5" s="7">
        <f>'IRA Calculations'!X46</f>
        <v>681726485764.84875</v>
      </c>
      <c r="L5" s="7">
        <f>'IRA Calculations'!Y46</f>
        <v>684883799881</v>
      </c>
      <c r="M5" s="7">
        <f>'IRA Calculations'!Z46</f>
        <v>688994106598.18396</v>
      </c>
      <c r="N5" s="7">
        <f>'IRA Calculations'!AA46</f>
        <v>693723504709.23511</v>
      </c>
      <c r="O5" s="7">
        <f>'IRA Calculations'!AB46</f>
        <v>698681094654.54785</v>
      </c>
      <c r="P5" s="7">
        <f>'IRA Calculations'!AC46</f>
        <v>703701927386.06677</v>
      </c>
      <c r="Q5" s="7">
        <f>'IRA Calculations'!AD46</f>
        <v>708920048819.52515</v>
      </c>
      <c r="R5" s="7">
        <f>'IRA Calculations'!AE46</f>
        <v>714313043983.67285</v>
      </c>
      <c r="S5" s="7">
        <f>'IRA Calculations'!AF46</f>
        <v>719800333054.02588</v>
      </c>
      <c r="T5" s="7">
        <f>'IRA Calculations'!AG46</f>
        <v>725294750253.39368</v>
      </c>
      <c r="U5" s="7">
        <f>'IRA Calculations'!AH46</f>
        <v>730831510726.64441</v>
      </c>
      <c r="V5" s="7">
        <f>'IRA Calculations'!AI46</f>
        <v>736394224466.1333</v>
      </c>
      <c r="W5" s="7">
        <f>'IRA Calculations'!AJ46</f>
        <v>741973602720.3429</v>
      </c>
      <c r="X5" s="7">
        <f>'IRA Calculations'!AK46</f>
        <v>741390418389.39465</v>
      </c>
      <c r="Y5" s="7">
        <f>'IRA Calculations'!AL46</f>
        <v>740821273144.43066</v>
      </c>
      <c r="Z5" s="7">
        <f>'IRA Calculations'!AM46</f>
        <v>740278394367.60522</v>
      </c>
      <c r="AA5" s="7">
        <f>'IRA Calculations'!AN46</f>
        <v>739768342228.60168</v>
      </c>
      <c r="AB5" s="7">
        <f>'IRA Calculations'!AO46</f>
        <v>739291358138.28345</v>
      </c>
      <c r="AC5" s="7">
        <f>'IRA Calculations'!AP46</f>
        <v>738839103692.35291</v>
      </c>
      <c r="AD5" s="7">
        <f>'IRA Calculations'!AQ46</f>
        <v>738416298131.17773</v>
      </c>
      <c r="AE5" s="7">
        <f>'IRA Calculations'!AR46</f>
        <v>738018356686.13245</v>
      </c>
      <c r="AF5" s="7">
        <f>'IRA Calculations'!AS46</f>
        <v>737650537669.22778</v>
      </c>
      <c r="AG5" s="7">
        <f>'IRA Calculations'!AT46</f>
        <v>737317275043.76868</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254447777706.79141</v>
      </c>
      <c r="C10" s="7">
        <f>'IRA Calculations'!P51</f>
        <v>254447777706.79141</v>
      </c>
      <c r="D10" s="7">
        <f>'IRA Calculations'!Q51</f>
        <v>254447777706.79141</v>
      </c>
      <c r="E10" s="7">
        <f>'IRA Calculations'!R51</f>
        <v>252286451514.47241</v>
      </c>
      <c r="F10" s="7">
        <f>'IRA Calculations'!S51</f>
        <v>250525865374.44061</v>
      </c>
      <c r="G10" s="7">
        <f>'IRA Calculations'!T51</f>
        <v>249284898864.0209</v>
      </c>
      <c r="H10" s="7">
        <f>'IRA Calculations'!U51</f>
        <v>248653507271.18701</v>
      </c>
      <c r="I10" s="7">
        <f>'IRA Calculations'!V51</f>
        <v>248688109377.44281</v>
      </c>
      <c r="J10" s="7">
        <f>'IRA Calculations'!W51</f>
        <v>249316981174.67233</v>
      </c>
      <c r="K10" s="7">
        <f>'IRA Calculations'!X51</f>
        <v>250411352114.96213</v>
      </c>
      <c r="L10" s="7">
        <f>'IRA Calculations'!Y51</f>
        <v>251839069285.72388</v>
      </c>
      <c r="M10" s="7">
        <f>'IRA Calculations'!Z51</f>
        <v>253579465650.29803</v>
      </c>
      <c r="N10" s="7">
        <f>'IRA Calculations'!AA51</f>
        <v>255554962390.40082</v>
      </c>
      <c r="O10" s="7">
        <f>'IRA Calculations'!AB51</f>
        <v>257626185140.96109</v>
      </c>
      <c r="P10" s="7">
        <f>'IRA Calculations'!AC51</f>
        <v>259711079237.9826</v>
      </c>
      <c r="Q10" s="7">
        <f>'IRA Calculations'!AD51</f>
        <v>261838475291.11087</v>
      </c>
      <c r="R10" s="7">
        <f>'IRA Calculations'!AE51</f>
        <v>263999030001.53964</v>
      </c>
      <c r="S10" s="7">
        <f>'IRA Calculations'!AF51</f>
        <v>266173149092.74628</v>
      </c>
      <c r="T10" s="7">
        <f>'IRA Calculations'!AG51</f>
        <v>268336817666.29419</v>
      </c>
      <c r="U10" s="7">
        <f>'IRA Calculations'!AH51</f>
        <v>270506618735.13324</v>
      </c>
      <c r="V10" s="7">
        <f>'IRA Calculations'!AI51</f>
        <v>272676106333.20621</v>
      </c>
      <c r="W10" s="7">
        <f>'IRA Calculations'!AJ51</f>
        <v>274838952512.31451</v>
      </c>
      <c r="X10" s="7">
        <f>'IRA Calculations'!AK51</f>
        <v>274811573020.89218</v>
      </c>
      <c r="Y10" s="7">
        <f>'IRA Calculations'!AL51</f>
        <v>274768663520.48773</v>
      </c>
      <c r="Z10" s="7">
        <f>'IRA Calculations'!AM51</f>
        <v>274713837428.22128</v>
      </c>
      <c r="AA10" s="7">
        <f>'IRA Calculations'!AN51</f>
        <v>274650180696.55267</v>
      </c>
      <c r="AB10" s="7">
        <f>'IRA Calculations'!AO51</f>
        <v>274579627795.54791</v>
      </c>
      <c r="AC10" s="7">
        <f>'IRA Calculations'!AP51</f>
        <v>274503389429.73044</v>
      </c>
      <c r="AD10" s="7">
        <f>'IRA Calculations'!AQ51</f>
        <v>274423930519.35336</v>
      </c>
      <c r="AE10" s="7">
        <f>'IRA Calculations'!AR51</f>
        <v>274342160033.86676</v>
      </c>
      <c r="AF10" s="7">
        <f>'IRA Calculations'!AS51</f>
        <v>274261011803.3551</v>
      </c>
      <c r="AG10" s="7">
        <f>'IRA Calculations'!AT51</f>
        <v>274182578187.05515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2647254349424.5615</v>
      </c>
      <c r="C2" s="7">
        <f>'IRA Calculations'!P56</f>
        <v>2647254349424.5615</v>
      </c>
      <c r="D2" s="7">
        <f>'IRA Calculations'!Q56</f>
        <v>2647254349424.5615</v>
      </c>
      <c r="E2" s="7">
        <f>'IRA Calculations'!R56</f>
        <v>2624966670411.3579</v>
      </c>
      <c r="F2" s="7">
        <f>'IRA Calculations'!S56</f>
        <v>2595715473016.4087</v>
      </c>
      <c r="G2" s="7">
        <f>'IRA Calculations'!T56</f>
        <v>2567739221959.873</v>
      </c>
      <c r="H2" s="7">
        <f>'IRA Calculations'!U56</f>
        <v>2543127852503.1582</v>
      </c>
      <c r="I2" s="7">
        <f>'IRA Calculations'!V56</f>
        <v>2521793218300.7383</v>
      </c>
      <c r="J2" s="7">
        <f>'IRA Calculations'!W56</f>
        <v>2504586184782.3394</v>
      </c>
      <c r="K2" s="7">
        <f>'IRA Calculations'!X56</f>
        <v>2486077040058.5737</v>
      </c>
      <c r="L2" s="7">
        <f>'IRA Calculations'!Y56</f>
        <v>2466577557839.3779</v>
      </c>
      <c r="M2" s="7">
        <f>'IRA Calculations'!Z56</f>
        <v>2448983521524.5249</v>
      </c>
      <c r="N2" s="7">
        <f>'IRA Calculations'!AA56</f>
        <v>2436873441003.9995</v>
      </c>
      <c r="O2" s="7">
        <f>'IRA Calculations'!AB56</f>
        <v>2424300227396.3906</v>
      </c>
      <c r="P2" s="7">
        <f>'IRA Calculations'!AC56</f>
        <v>2413150787549.9214</v>
      </c>
      <c r="Q2" s="7">
        <f>'IRA Calculations'!AD56</f>
        <v>2403649564204.1567</v>
      </c>
      <c r="R2" s="7">
        <f>'IRA Calculations'!AE56</f>
        <v>2393171521424.7222</v>
      </c>
      <c r="S2" s="7">
        <f>'IRA Calculations'!AF56</f>
        <v>2379929185217.6118</v>
      </c>
      <c r="T2" s="7">
        <f>'IRA Calculations'!AG56</f>
        <v>2364302005430.4883</v>
      </c>
      <c r="U2" s="7">
        <f>'IRA Calculations'!AH56</f>
        <v>2346753286808.3682</v>
      </c>
      <c r="V2" s="7">
        <f>'IRA Calculations'!AI56</f>
        <v>2327667371449.8325</v>
      </c>
      <c r="W2" s="7">
        <f>'IRA Calculations'!AJ56</f>
        <v>2307435210283.6621</v>
      </c>
      <c r="X2" s="7">
        <f>'IRA Calculations'!AK56</f>
        <v>2275059280728.7896</v>
      </c>
      <c r="Y2" s="7">
        <f>'IRA Calculations'!AL56</f>
        <v>2241154737333.855</v>
      </c>
      <c r="Z2" s="7">
        <f>'IRA Calculations'!AM56</f>
        <v>2204917748941.1294</v>
      </c>
      <c r="AA2" s="7">
        <f>'IRA Calculations'!AN56</f>
        <v>2167900403612.1943</v>
      </c>
      <c r="AB2" s="7">
        <f>'IRA Calculations'!AO56</f>
        <v>2129984257377.4141</v>
      </c>
      <c r="AC2" s="7">
        <f>'IRA Calculations'!AP56</f>
        <v>2102553535212.9348</v>
      </c>
      <c r="AD2" s="7">
        <f>'IRA Calculations'!AQ56</f>
        <v>2063832313300.4587</v>
      </c>
      <c r="AE2" s="7">
        <f>'IRA Calculations'!AR56</f>
        <v>2024661476362.6472</v>
      </c>
      <c r="AF2" s="7">
        <f>'IRA Calculations'!AS56</f>
        <v>1978372671823.2603</v>
      </c>
      <c r="AG2" s="7">
        <f>'IRA Calculations'!AT56</f>
        <v>1936846216067.5198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1728679294199.9568</v>
      </c>
      <c r="C2" s="7">
        <f>'IRA Calculations'!P69</f>
        <v>1728679294199.9568</v>
      </c>
      <c r="D2" s="7">
        <f>'IRA Calculations'!Q69</f>
        <v>1728679294199.9568</v>
      </c>
      <c r="E2" s="7">
        <f>'IRA Calculations'!R69</f>
        <v>1780384115140.1829</v>
      </c>
      <c r="F2" s="7">
        <f>'IRA Calculations'!S69</f>
        <v>1831287904499.5413</v>
      </c>
      <c r="G2" s="7">
        <f>'IRA Calculations'!T69</f>
        <v>1879006719978.8823</v>
      </c>
      <c r="H2" s="7">
        <f>'IRA Calculations'!U69</f>
        <v>1924597616437.3823</v>
      </c>
      <c r="I2" s="7">
        <f>'IRA Calculations'!V69</f>
        <v>1968020966455.5229</v>
      </c>
      <c r="J2" s="7">
        <f>'IRA Calculations'!W69</f>
        <v>2010636083309.4326</v>
      </c>
      <c r="K2" s="7">
        <f>'IRA Calculations'!X69</f>
        <v>2051575189939.6443</v>
      </c>
      <c r="L2" s="7">
        <f>'IRA Calculations'!Y69</f>
        <v>2091773536943.3452</v>
      </c>
      <c r="M2" s="7">
        <f>'IRA Calculations'!Z69</f>
        <v>2132537871202.8928</v>
      </c>
      <c r="N2" s="7">
        <f>'IRA Calculations'!AA69</f>
        <v>2173954614641.7566</v>
      </c>
      <c r="O2" s="7">
        <f>'IRA Calculations'!AB69</f>
        <v>2216676860657.6724</v>
      </c>
      <c r="P2" s="7">
        <f>'IRA Calculations'!AC69</f>
        <v>2258034585408.8604</v>
      </c>
      <c r="Q2" s="7">
        <f>'IRA Calculations'!AD69</f>
        <v>2300025906648.9429</v>
      </c>
      <c r="R2" s="7">
        <f>'IRA Calculations'!AE69</f>
        <v>2344312891432.3169</v>
      </c>
      <c r="S2" s="7">
        <f>'IRA Calculations'!AF69</f>
        <v>2388411442288.7446</v>
      </c>
      <c r="T2" s="7">
        <f>'IRA Calculations'!AG69</f>
        <v>2433445206316.0674</v>
      </c>
      <c r="U2" s="7">
        <f>'IRA Calculations'!AH69</f>
        <v>2479868518416.4775</v>
      </c>
      <c r="V2" s="7">
        <f>'IRA Calculations'!AI69</f>
        <v>2525297353232.1133</v>
      </c>
      <c r="W2" s="7">
        <f>'IRA Calculations'!AJ69</f>
        <v>2571580172069.3066</v>
      </c>
      <c r="X2" s="7">
        <f>'IRA Calculations'!AK69</f>
        <v>2591688449738.5547</v>
      </c>
      <c r="Y2" s="7">
        <f>'IRA Calculations'!AL69</f>
        <v>2612308833331.7886</v>
      </c>
      <c r="Z2" s="7">
        <f>'IRA Calculations'!AM69</f>
        <v>2633948970179.1909</v>
      </c>
      <c r="AA2" s="7">
        <f>'IRA Calculations'!AN69</f>
        <v>2656788463179.0928</v>
      </c>
      <c r="AB2" s="7">
        <f>'IRA Calculations'!AO69</f>
        <v>2679508693497.5396</v>
      </c>
      <c r="AC2" s="7">
        <f>'IRA Calculations'!AP69</f>
        <v>2701975880523.9766</v>
      </c>
      <c r="AD2" s="7">
        <f>'IRA Calculations'!AQ69</f>
        <v>2724985662229.8306</v>
      </c>
      <c r="AE2" s="7">
        <f>'IRA Calculations'!AR69</f>
        <v>2746639077504.2773</v>
      </c>
      <c r="AF2" s="7">
        <f>'IRA Calculations'!AS69</f>
        <v>2768062627903.4287</v>
      </c>
      <c r="AG2" s="7">
        <f>'IRA Calculations'!AT69</f>
        <v>2789548756660.3535</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1372171369824.5417</v>
      </c>
      <c r="C4" s="7">
        <f>'IRA Calculations'!P71</f>
        <v>1372171369824.5417</v>
      </c>
      <c r="D4" s="7">
        <f>'IRA Calculations'!Q71</f>
        <v>1372171369824.5417</v>
      </c>
      <c r="E4" s="7">
        <f>'IRA Calculations'!R71</f>
        <v>1379206975842.3337</v>
      </c>
      <c r="F4" s="7">
        <f>'IRA Calculations'!S71</f>
        <v>1348349332454.481</v>
      </c>
      <c r="G4" s="7">
        <f>'IRA Calculations'!T71</f>
        <v>1318171905203.7378</v>
      </c>
      <c r="H4" s="7">
        <f>'IRA Calculations'!U71</f>
        <v>1288482660321.3403</v>
      </c>
      <c r="I4" s="7">
        <f>'IRA Calculations'!V71</f>
        <v>1260937672342.708</v>
      </c>
      <c r="J4" s="7">
        <f>'IRA Calculations'!W71</f>
        <v>1237708453158.9502</v>
      </c>
      <c r="K4" s="7">
        <f>'IRA Calculations'!X71</f>
        <v>1217230164002.4277</v>
      </c>
      <c r="L4" s="7">
        <f>'IRA Calculations'!Y71</f>
        <v>1201660109889.0334</v>
      </c>
      <c r="M4" s="7">
        <f>'IRA Calculations'!Z71</f>
        <v>1192121983325.2888</v>
      </c>
      <c r="N4" s="7">
        <f>'IRA Calculations'!AA71</f>
        <v>1188200587946.2681</v>
      </c>
      <c r="O4" s="7">
        <f>'IRA Calculations'!AB71</f>
        <v>1190556559572.6416</v>
      </c>
      <c r="P4" s="7">
        <f>'IRA Calculations'!AC71</f>
        <v>1235891736567.5483</v>
      </c>
      <c r="Q4" s="7">
        <f>'IRA Calculations'!AD71</f>
        <v>1286352159351.3906</v>
      </c>
      <c r="R4" s="7">
        <f>'IRA Calculations'!AE71</f>
        <v>1341959017895.3179</v>
      </c>
      <c r="S4" s="7">
        <f>'IRA Calculations'!AF71</f>
        <v>1398994314780.8008</v>
      </c>
      <c r="T4" s="7">
        <f>'IRA Calculations'!AG71</f>
        <v>1458002853770.3491</v>
      </c>
      <c r="U4" s="7">
        <f>'IRA Calculations'!AH71</f>
        <v>1520012858377.0566</v>
      </c>
      <c r="V4" s="7">
        <f>'IRA Calculations'!AI71</f>
        <v>1582363149984.314</v>
      </c>
      <c r="W4" s="7">
        <f>'IRA Calculations'!AJ71</f>
        <v>1646712245864.5625</v>
      </c>
      <c r="X4" s="7">
        <f>'IRA Calculations'!AK71</f>
        <v>1685390885789.5278</v>
      </c>
      <c r="Y4" s="7">
        <f>'IRA Calculations'!AL71</f>
        <v>1723356729514.7827</v>
      </c>
      <c r="Z4" s="7">
        <f>'IRA Calculations'!AM71</f>
        <v>1761269795207.9346</v>
      </c>
      <c r="AA4" s="7">
        <f>'IRA Calculations'!AN71</f>
        <v>1798394544265.6484</v>
      </c>
      <c r="AB4" s="7">
        <f>'IRA Calculations'!AO71</f>
        <v>1834062295351.7026</v>
      </c>
      <c r="AC4" s="7">
        <f>'IRA Calculations'!AP71</f>
        <v>1867479732220.9292</v>
      </c>
      <c r="AD4" s="7">
        <f>'IRA Calculations'!AQ71</f>
        <v>1897913492213.9956</v>
      </c>
      <c r="AE4" s="7">
        <f>'IRA Calculations'!AR71</f>
        <v>1924419394089.8682</v>
      </c>
      <c r="AF4" s="7">
        <f>'IRA Calculations'!AS71</f>
        <v>1947534841927.2915</v>
      </c>
      <c r="AG4" s="7">
        <f>'IRA Calculations'!AT71</f>
        <v>1966704520300.7793</v>
      </c>
    </row>
    <row r="5" spans="1:35" x14ac:dyDescent="0.2">
      <c r="A5" s="1" t="s">
        <v>79</v>
      </c>
      <c r="B5" s="7">
        <f>'IRA Calculations'!O72</f>
        <v>15320633853921.949</v>
      </c>
      <c r="C5" s="7">
        <f>'IRA Calculations'!P72</f>
        <v>15320633853921.949</v>
      </c>
      <c r="D5" s="7">
        <f>'IRA Calculations'!Q72</f>
        <v>15320633853921.949</v>
      </c>
      <c r="E5" s="7">
        <f>'IRA Calculations'!R72</f>
        <v>15346031975906.844</v>
      </c>
      <c r="F5" s="7">
        <f>'IRA Calculations'!S72</f>
        <v>15357088294219.441</v>
      </c>
      <c r="G5" s="7">
        <f>'IRA Calculations'!T72</f>
        <v>15341378994802.564</v>
      </c>
      <c r="H5" s="7">
        <f>'IRA Calculations'!U72</f>
        <v>15299931433288.902</v>
      </c>
      <c r="I5" s="7">
        <f>'IRA Calculations'!V72</f>
        <v>15227348829630.9</v>
      </c>
      <c r="J5" s="7">
        <f>'IRA Calculations'!W72</f>
        <v>15124110008162.188</v>
      </c>
      <c r="K5" s="7">
        <f>'IRA Calculations'!X72</f>
        <v>14961622231285.832</v>
      </c>
      <c r="L5" s="7">
        <f>'IRA Calculations'!Y72</f>
        <v>14741074439839.318</v>
      </c>
      <c r="M5" s="7">
        <f>'IRA Calculations'!Z72</f>
        <v>14452087962060.598</v>
      </c>
      <c r="N5" s="7">
        <f>'IRA Calculations'!AA72</f>
        <v>14103643268897.713</v>
      </c>
      <c r="O5" s="7">
        <f>'IRA Calculations'!AB72</f>
        <v>13694075490443.564</v>
      </c>
      <c r="P5" s="7">
        <f>'IRA Calculations'!AC72</f>
        <v>13232550419345.762</v>
      </c>
      <c r="Q5" s="7">
        <f>'IRA Calculations'!AD72</f>
        <v>12723332639951.492</v>
      </c>
      <c r="R5" s="7">
        <f>'IRA Calculations'!AE72</f>
        <v>12187666575104.443</v>
      </c>
      <c r="S5" s="7">
        <f>'IRA Calculations'!AF72</f>
        <v>11625461742146.377</v>
      </c>
      <c r="T5" s="7">
        <f>'IRA Calculations'!AG72</f>
        <v>11051844601284.336</v>
      </c>
      <c r="U5" s="7">
        <f>'IRA Calculations'!AH72</f>
        <v>10472602409067.74</v>
      </c>
      <c r="V5" s="7">
        <f>'IRA Calculations'!AI72</f>
        <v>9880768518591.5527</v>
      </c>
      <c r="W5" s="7">
        <f>'IRA Calculations'!AJ72</f>
        <v>9283120873529.2695</v>
      </c>
      <c r="X5" s="7">
        <f>'IRA Calculations'!AK72</f>
        <v>8564685211515.6211</v>
      </c>
      <c r="Y5" s="7">
        <f>'IRA Calculations'!AL72</f>
        <v>7855477124360.1777</v>
      </c>
      <c r="Z5" s="7">
        <f>'IRA Calculations'!AM72</f>
        <v>7159102542105.9766</v>
      </c>
      <c r="AA5" s="7">
        <f>'IRA Calculations'!AN72</f>
        <v>6477722422394.8916</v>
      </c>
      <c r="AB5" s="7">
        <f>'IRA Calculations'!AO72</f>
        <v>5818023373677.6162</v>
      </c>
      <c r="AC5" s="7">
        <f>'IRA Calculations'!AP72</f>
        <v>5187923998425.0605</v>
      </c>
      <c r="AD5" s="7">
        <f>'IRA Calculations'!AQ72</f>
        <v>4594488210859.5166</v>
      </c>
      <c r="AE5" s="7">
        <f>'IRA Calculations'!AR72</f>
        <v>4042068328849.8901</v>
      </c>
      <c r="AF5" s="7">
        <f>'IRA Calculations'!AS72</f>
        <v>3535133656277.8174</v>
      </c>
      <c r="AG5" s="7">
        <f>'IRA Calculations'!AT72</f>
        <v>3075016467833.8984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9883287187885.1309</v>
      </c>
      <c r="C7" s="7">
        <f>'IRA Calculations'!P74</f>
        <v>9883287187885.1309</v>
      </c>
      <c r="D7" s="7">
        <f>'IRA Calculations'!Q74</f>
        <v>9883287187885.1309</v>
      </c>
      <c r="E7" s="7">
        <f>'IRA Calculations'!R74</f>
        <v>9903795877141.6641</v>
      </c>
      <c r="F7" s="7">
        <f>'IRA Calculations'!S74</f>
        <v>9920905594939.1289</v>
      </c>
      <c r="G7" s="7">
        <f>'IRA Calculations'!T74</f>
        <v>9930908522791.1406</v>
      </c>
      <c r="H7" s="7">
        <f>'IRA Calculations'!U74</f>
        <v>9941360077038.7188</v>
      </c>
      <c r="I7" s="7">
        <f>'IRA Calculations'!V74</f>
        <v>9955291681581.4062</v>
      </c>
      <c r="J7" s="7">
        <f>'IRA Calculations'!W74</f>
        <v>9979399593937.4062</v>
      </c>
      <c r="K7" s="7">
        <f>'IRA Calculations'!X74</f>
        <v>10008925617848.057</v>
      </c>
      <c r="L7" s="7">
        <f>'IRA Calculations'!Y74</f>
        <v>10049971289975.037</v>
      </c>
      <c r="M7" s="7">
        <f>'IRA Calculations'!Z74</f>
        <v>10101561342944.807</v>
      </c>
      <c r="N7" s="7">
        <f>'IRA Calculations'!AA74</f>
        <v>10173129807337.949</v>
      </c>
      <c r="O7" s="7">
        <f>'IRA Calculations'!AB74</f>
        <v>10257338946553.215</v>
      </c>
      <c r="P7" s="7">
        <f>'IRA Calculations'!AC74</f>
        <v>10356788702421.09</v>
      </c>
      <c r="Q7" s="7">
        <f>'IRA Calculations'!AD74</f>
        <v>10467293019128.16</v>
      </c>
      <c r="R7" s="7">
        <f>'IRA Calculations'!AE74</f>
        <v>10593844935130.197</v>
      </c>
      <c r="S7" s="7">
        <f>'IRA Calculations'!AF74</f>
        <v>10729594755635.131</v>
      </c>
      <c r="T7" s="7">
        <f>'IRA Calculations'!AG74</f>
        <v>10876584927049.639</v>
      </c>
      <c r="U7" s="7">
        <f>'IRA Calculations'!AH74</f>
        <v>11035706223173.662</v>
      </c>
      <c r="V7" s="7">
        <f>'IRA Calculations'!AI74</f>
        <v>11201930730504.389</v>
      </c>
      <c r="W7" s="7">
        <f>'IRA Calculations'!AJ74</f>
        <v>11380423165447.781</v>
      </c>
      <c r="X7" s="7">
        <f>'IRA Calculations'!AK74</f>
        <v>11442059337814</v>
      </c>
      <c r="Y7" s="7">
        <f>'IRA Calculations'!AL74</f>
        <v>11506707804013.832</v>
      </c>
      <c r="Z7" s="7">
        <f>'IRA Calculations'!AM74</f>
        <v>11576553389199.719</v>
      </c>
      <c r="AA7" s="7">
        <f>'IRA Calculations'!AN74</f>
        <v>11648342344695.744</v>
      </c>
      <c r="AB7" s="7">
        <f>'IRA Calculations'!AO74</f>
        <v>11721362444582.959</v>
      </c>
      <c r="AC7" s="7">
        <f>'IRA Calculations'!AP74</f>
        <v>11795364599721.594</v>
      </c>
      <c r="AD7" s="7">
        <f>'IRA Calculations'!AQ74</f>
        <v>11869938831132.463</v>
      </c>
      <c r="AE7" s="7">
        <f>'IRA Calculations'!AR74</f>
        <v>11942026679075.678</v>
      </c>
      <c r="AF7" s="7">
        <f>'IRA Calculations'!AS74</f>
        <v>12014156610541.77</v>
      </c>
      <c r="AG7" s="7">
        <f>'IRA Calculations'!AT74</f>
        <v>12082646499034.449</v>
      </c>
    </row>
    <row r="8" spans="1:35" x14ac:dyDescent="0.2">
      <c r="A8" s="1" t="s">
        <v>344</v>
      </c>
      <c r="B8" s="7">
        <f>'IRA Calculations'!O75</f>
        <v>749914743470.70044</v>
      </c>
      <c r="C8" s="7">
        <f>'IRA Calculations'!P75</f>
        <v>749914743470.70044</v>
      </c>
      <c r="D8" s="7">
        <f>'IRA Calculations'!Q75</f>
        <v>749914743470.70044</v>
      </c>
      <c r="E8" s="7">
        <f>'IRA Calculations'!R75</f>
        <v>749551543866.66772</v>
      </c>
      <c r="F8" s="7">
        <f>'IRA Calculations'!S75</f>
        <v>748185272927.2312</v>
      </c>
      <c r="G8" s="7">
        <f>'IRA Calculations'!T75</f>
        <v>744934754166.0155</v>
      </c>
      <c r="H8" s="7">
        <f>'IRA Calculations'!U75</f>
        <v>739916183880.26831</v>
      </c>
      <c r="I8" s="7">
        <f>'IRA Calculations'!V75</f>
        <v>732347279245.16174</v>
      </c>
      <c r="J8" s="7">
        <f>'IRA Calculations'!W75</f>
        <v>722063664183.33813</v>
      </c>
      <c r="K8" s="7">
        <f>'IRA Calculations'!X75</f>
        <v>707816953518.32825</v>
      </c>
      <c r="L8" s="7">
        <f>'IRA Calculations'!Y75</f>
        <v>689969945287.66541</v>
      </c>
      <c r="M8" s="7">
        <f>'IRA Calculations'!Z75</f>
        <v>668145023213.68091</v>
      </c>
      <c r="N8" s="7">
        <f>'IRA Calculations'!AA75</f>
        <v>642819688107.06848</v>
      </c>
      <c r="O8" s="7">
        <f>'IRA Calculations'!AB75</f>
        <v>614533641627.2865</v>
      </c>
      <c r="P8" s="7">
        <f>'IRA Calculations'!AC75</f>
        <v>583609874803.68237</v>
      </c>
      <c r="Q8" s="7">
        <f>'IRA Calculations'!AD75</f>
        <v>550239694074.97192</v>
      </c>
      <c r="R8" s="7">
        <f>'IRA Calculations'!AE75</f>
        <v>515176954207.04126</v>
      </c>
      <c r="S8" s="7">
        <f>'IRA Calculations'!AF75</f>
        <v>478866567772.61328</v>
      </c>
      <c r="T8" s="7">
        <f>'IRA Calculations'!AG75</f>
        <v>441888696154.93195</v>
      </c>
      <c r="U8" s="7">
        <f>'IRA Calculations'!AH75</f>
        <v>404602607191.12097</v>
      </c>
      <c r="V8" s="7">
        <f>'IRA Calculations'!AI75</f>
        <v>367152289864.89752</v>
      </c>
      <c r="W8" s="7">
        <f>'IRA Calculations'!AJ75</f>
        <v>330389894897.90308</v>
      </c>
      <c r="X8" s="7">
        <f>'IRA Calculations'!AK75</f>
        <v>291460042167.49628</v>
      </c>
      <c r="Y8" s="7">
        <f>'IRA Calculations'!AL75</f>
        <v>254558169043.69949</v>
      </c>
      <c r="Z8" s="7">
        <f>'IRA Calculations'!AM75</f>
        <v>220123579845.30579</v>
      </c>
      <c r="AA8" s="7">
        <f>'IRA Calculations'!AN75</f>
        <v>188429020349.7453</v>
      </c>
      <c r="AB8" s="7">
        <f>'IRA Calculations'!AO75</f>
        <v>159758414281.20773</v>
      </c>
      <c r="AC8" s="7">
        <f>'IRA Calculations'!AP75</f>
        <v>134285415119.82906</v>
      </c>
      <c r="AD8" s="7">
        <f>'IRA Calculations'!AQ75</f>
        <v>112110432652.31293</v>
      </c>
      <c r="AE8" s="7">
        <f>'IRA Calculations'!AR75</f>
        <v>93218427545.155441</v>
      </c>
      <c r="AF8" s="7">
        <f>'IRA Calculations'!AS75</f>
        <v>77521296486.041992</v>
      </c>
      <c r="AG8" s="7">
        <f>'IRA Calculations'!AT75</f>
        <v>64781891349.201134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3709904323170.3628</v>
      </c>
      <c r="C10" s="7">
        <f>'IRA Calculations'!P77</f>
        <v>3709904323170.3628</v>
      </c>
      <c r="D10" s="7">
        <f>'IRA Calculations'!Q77</f>
        <v>3709904323170.3628</v>
      </c>
      <c r="E10" s="7">
        <f>'IRA Calculations'!R77</f>
        <v>3768890662572.4629</v>
      </c>
      <c r="F10" s="7">
        <f>'IRA Calculations'!S77</f>
        <v>3823569308326.2344</v>
      </c>
      <c r="G10" s="7">
        <f>'IRA Calculations'!T77</f>
        <v>3870860549030.8037</v>
      </c>
      <c r="H10" s="7">
        <f>'IRA Calculations'!U77</f>
        <v>3912198686832.4375</v>
      </c>
      <c r="I10" s="7">
        <f>'IRA Calculations'!V77</f>
        <v>3948015239367.8389</v>
      </c>
      <c r="J10" s="7">
        <f>'IRA Calculations'!W77</f>
        <v>3981421515338.3516</v>
      </c>
      <c r="K10" s="7">
        <f>'IRA Calculations'!X77</f>
        <v>4009190240115.9497</v>
      </c>
      <c r="L10" s="7">
        <f>'IRA Calculations'!Y77</f>
        <v>4036027379239.5874</v>
      </c>
      <c r="M10" s="7">
        <f>'IRA Calculations'!Z77</f>
        <v>4063353147290.8228</v>
      </c>
      <c r="N10" s="7">
        <f>'IRA Calculations'!AA77</f>
        <v>4097221706732.8389</v>
      </c>
      <c r="O10" s="7">
        <f>'IRA Calculations'!AB77</f>
        <v>4137771675376.9561</v>
      </c>
      <c r="P10" s="7">
        <f>'IRA Calculations'!AC77</f>
        <v>4188596225237.9751</v>
      </c>
      <c r="Q10" s="7">
        <f>'IRA Calculations'!AD77</f>
        <v>4250195485506.7134</v>
      </c>
      <c r="R10" s="7">
        <f>'IRA Calculations'!AE77</f>
        <v>4326509847047.3091</v>
      </c>
      <c r="S10" s="7">
        <f>'IRA Calculations'!AF77</f>
        <v>4412439230356.4004</v>
      </c>
      <c r="T10" s="7">
        <f>'IRA Calculations'!AG77</f>
        <v>4508272364378.7188</v>
      </c>
      <c r="U10" s="7">
        <f>'IRA Calculations'!AH77</f>
        <v>4613039470689.2236</v>
      </c>
      <c r="V10" s="7">
        <f>'IRA Calculations'!AI77</f>
        <v>4722054750425.751</v>
      </c>
      <c r="W10" s="7">
        <f>'IRA Calculations'!AJ77</f>
        <v>4837825241543.2021</v>
      </c>
      <c r="X10" s="7">
        <f>'IRA Calculations'!AK77</f>
        <v>4896171376711.1367</v>
      </c>
      <c r="Y10" s="7">
        <f>'IRA Calculations'!AL77</f>
        <v>4955664020693.2041</v>
      </c>
      <c r="Z10" s="7">
        <f>'IRA Calculations'!AM77</f>
        <v>5017691951392.4854</v>
      </c>
      <c r="AA10" s="7">
        <f>'IRA Calculations'!AN77</f>
        <v>5081142675459.5176</v>
      </c>
      <c r="AB10" s="7">
        <f>'IRA Calculations'!AO77</f>
        <v>5145181331945.666</v>
      </c>
      <c r="AC10" s="7">
        <f>'IRA Calculations'!AP77</f>
        <v>5208331552095.3662</v>
      </c>
      <c r="AD10" s="7">
        <f>'IRA Calculations'!AQ77</f>
        <v>5268932643699.0449</v>
      </c>
      <c r="AE10" s="7">
        <f>'IRA Calculations'!AR77</f>
        <v>5324631792923.8535</v>
      </c>
      <c r="AF10" s="7">
        <f>'IRA Calculations'!AS77</f>
        <v>5376088270521.7793</v>
      </c>
      <c r="AG10" s="7">
        <f>'IRA Calculations'!AT77</f>
        <v>5421569052713.666</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168816177047.07242</v>
      </c>
      <c r="C2" s="7">
        <f>'IRA Calculations'!P82</f>
        <v>168816177047.07242</v>
      </c>
      <c r="D2" s="7">
        <f>'IRA Calculations'!Q82</f>
        <v>168816177047.07242</v>
      </c>
      <c r="E2" s="7">
        <f>'IRA Calculations'!R82</f>
        <v>167587418927.84744</v>
      </c>
      <c r="F2" s="7">
        <f>'IRA Calculations'!S82</f>
        <v>228728971765.31442</v>
      </c>
      <c r="G2" s="7">
        <f>'IRA Calculations'!T82</f>
        <v>290026758112.3252</v>
      </c>
      <c r="H2" s="7">
        <f>'IRA Calculations'!U82</f>
        <v>351540903215.18457</v>
      </c>
      <c r="I2" s="7">
        <f>'IRA Calculations'!V82</f>
        <v>412941474905.36572</v>
      </c>
      <c r="J2" s="7">
        <f>'IRA Calculations'!W82</f>
        <v>474830722292.99829</v>
      </c>
      <c r="K2" s="7">
        <f>'IRA Calculations'!X82</f>
        <v>536944479531.82758</v>
      </c>
      <c r="L2" s="7">
        <f>'IRA Calculations'!Y82</f>
        <v>599241883785.00464</v>
      </c>
      <c r="M2" s="7">
        <f>'IRA Calculations'!Z82</f>
        <v>661781704567.46912</v>
      </c>
      <c r="N2" s="7">
        <f>'IRA Calculations'!AA82</f>
        <v>724244387800.89868</v>
      </c>
      <c r="O2" s="7">
        <f>'IRA Calculations'!AB82</f>
        <v>787184717097.18738</v>
      </c>
      <c r="P2" s="7">
        <f>'IRA Calculations'!AC82</f>
        <v>787978118740.79834</v>
      </c>
      <c r="Q2" s="7">
        <f>'IRA Calculations'!AD82</f>
        <v>788861152881.77869</v>
      </c>
      <c r="R2" s="7">
        <f>'IRA Calculations'!AE82</f>
        <v>789839538945.92029</v>
      </c>
      <c r="S2" s="7">
        <f>'IRA Calculations'!AF82</f>
        <v>790531483907.22363</v>
      </c>
      <c r="T2" s="7">
        <f>'IRA Calculations'!AG82</f>
        <v>791511106546.28748</v>
      </c>
      <c r="U2" s="7">
        <f>'IRA Calculations'!AH82</f>
        <v>792520325854.47302</v>
      </c>
      <c r="V2" s="7">
        <f>'IRA Calculations'!AI82</f>
        <v>793499648975.13977</v>
      </c>
      <c r="W2" s="7">
        <f>'IRA Calculations'!AJ82</f>
        <v>794499221615.67236</v>
      </c>
      <c r="X2" s="7">
        <f>'IRA Calculations'!AK82</f>
        <v>795485243410.9718</v>
      </c>
      <c r="Y2" s="7">
        <f>'IRA Calculations'!AL82</f>
        <v>796449287911.56824</v>
      </c>
      <c r="Z2" s="7">
        <f>'IRA Calculations'!AM82</f>
        <v>797143442128.51758</v>
      </c>
      <c r="AA2" s="7">
        <f>'IRA Calculations'!AN82</f>
        <v>798144187663.12109</v>
      </c>
      <c r="AB2" s="7">
        <f>'IRA Calculations'!AO82</f>
        <v>799089113755.40771</v>
      </c>
      <c r="AC2" s="7">
        <f>'IRA Calculations'!AP82</f>
        <v>799995986052.50879</v>
      </c>
      <c r="AD2" s="7">
        <f>'IRA Calculations'!AQ82</f>
        <v>800975713367.18518</v>
      </c>
      <c r="AE2" s="7">
        <f>'IRA Calculations'!AR82</f>
        <v>801905072338.53955</v>
      </c>
      <c r="AF2" s="7">
        <f>'IRA Calculations'!AS82</f>
        <v>802860109421.80737</v>
      </c>
      <c r="AG2" s="7">
        <f>'IRA Calculations'!AT82</f>
        <v>803933335351.60071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943689067236.90186</v>
      </c>
      <c r="C2" s="7">
        <f>'IRA Calculations'!P95</f>
        <v>943689067236.90186</v>
      </c>
      <c r="D2" s="7">
        <f>'IRA Calculations'!Q95</f>
        <v>943689067236.90186</v>
      </c>
      <c r="E2" s="7">
        <f>'IRA Calculations'!R95</f>
        <v>933778852032.68738</v>
      </c>
      <c r="F2" s="7">
        <f>'IRA Calculations'!S95</f>
        <v>924663879414.77136</v>
      </c>
      <c r="G2" s="7">
        <f>'IRA Calculations'!T95</f>
        <v>915040009205.74438</v>
      </c>
      <c r="H2" s="7">
        <f>'IRA Calculations'!U95</f>
        <v>909301434299.3363</v>
      </c>
      <c r="I2" s="7">
        <f>'IRA Calculations'!V95</f>
        <v>906445760316.38257</v>
      </c>
      <c r="J2" s="7">
        <f>'IRA Calculations'!W95</f>
        <v>904114783738.9696</v>
      </c>
      <c r="K2" s="7">
        <f>'IRA Calculations'!X95</f>
        <v>902069044365.4071</v>
      </c>
      <c r="L2" s="7">
        <f>'IRA Calculations'!Y95</f>
        <v>900062484610.03333</v>
      </c>
      <c r="M2" s="7">
        <f>'IRA Calculations'!Z95</f>
        <v>898877253213.50269</v>
      </c>
      <c r="N2" s="7">
        <f>'IRA Calculations'!AA95</f>
        <v>898843099326.38416</v>
      </c>
      <c r="O2" s="7">
        <f>'IRA Calculations'!AB95</f>
        <v>899591809769.34753</v>
      </c>
      <c r="P2" s="7">
        <f>'IRA Calculations'!AC95</f>
        <v>900957240414.02283</v>
      </c>
      <c r="Q2" s="7">
        <f>'IRA Calculations'!AD95</f>
        <v>902470610186.35535</v>
      </c>
      <c r="R2" s="7">
        <f>'IRA Calculations'!AE95</f>
        <v>904095007694.49084</v>
      </c>
      <c r="S2" s="7">
        <f>'IRA Calculations'!AF95</f>
        <v>903822222028.13379</v>
      </c>
      <c r="T2" s="7">
        <f>'IRA Calculations'!AG95</f>
        <v>902914553610.76147</v>
      </c>
      <c r="U2" s="7">
        <f>'IRA Calculations'!AH95</f>
        <v>901647477890.26013</v>
      </c>
      <c r="V2" s="7">
        <f>'IRA Calculations'!AI95</f>
        <v>899821253394.33386</v>
      </c>
      <c r="W2" s="7">
        <f>'IRA Calculations'!AJ95</f>
        <v>897806738878.8656</v>
      </c>
      <c r="X2" s="7">
        <f>'IRA Calculations'!AK95</f>
        <v>888354775406.62451</v>
      </c>
      <c r="Y2" s="7">
        <f>'IRA Calculations'!AL95</f>
        <v>879005017680.26782</v>
      </c>
      <c r="Z2" s="7">
        <f>'IRA Calculations'!AM95</f>
        <v>869876487919.08606</v>
      </c>
      <c r="AA2" s="7">
        <f>'IRA Calculations'!AN95</f>
        <v>861379997804.46716</v>
      </c>
      <c r="AB2" s="7">
        <f>'IRA Calculations'!AO95</f>
        <v>852909300200.15369</v>
      </c>
      <c r="AC2" s="7">
        <f>'IRA Calculations'!AP95</f>
        <v>844523691922.56519</v>
      </c>
      <c r="AD2" s="7">
        <f>'IRA Calculations'!AQ95</f>
        <v>836785782429.92969</v>
      </c>
      <c r="AE2" s="7">
        <f>'IRA Calculations'!AR95</f>
        <v>828949754528.11865</v>
      </c>
      <c r="AF2" s="7">
        <f>'IRA Calculations'!AS95</f>
        <v>821405422193.91785</v>
      </c>
      <c r="AG2" s="7">
        <f>'IRA Calculations'!AT95</f>
        <v>814646821466.42041</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3512383242419.5796</v>
      </c>
      <c r="C2" s="7">
        <f>'IRA Calculations'!P108</f>
        <v>3512383242419.5796</v>
      </c>
      <c r="D2" s="7">
        <f>'IRA Calculations'!Q108</f>
        <v>3512383242419.5796</v>
      </c>
      <c r="E2" s="7">
        <f>'IRA Calculations'!R108</f>
        <v>3507990768140.5762</v>
      </c>
      <c r="F2" s="7">
        <f>'IRA Calculations'!S108</f>
        <v>3500763402306.999</v>
      </c>
      <c r="G2" s="7">
        <f>'IRA Calculations'!T108</f>
        <v>3491848909985.3389</v>
      </c>
      <c r="H2" s="7">
        <f>'IRA Calculations'!U108</f>
        <v>3483866001452.0708</v>
      </c>
      <c r="I2" s="7">
        <f>'IRA Calculations'!V108</f>
        <v>3477426088187.4971</v>
      </c>
      <c r="J2" s="7">
        <f>'IRA Calculations'!W108</f>
        <v>3474172729964.3511</v>
      </c>
      <c r="K2" s="7">
        <f>'IRA Calculations'!X108</f>
        <v>3474653185316.2271</v>
      </c>
      <c r="L2" s="7">
        <f>'IRA Calculations'!Y108</f>
        <v>3478041297210.2769</v>
      </c>
      <c r="M2" s="7">
        <f>'IRA Calculations'!Z108</f>
        <v>3486752780816.6958</v>
      </c>
      <c r="N2" s="7">
        <f>'IRA Calculations'!AA108</f>
        <v>3499921962407.8682</v>
      </c>
      <c r="O2" s="7">
        <f>'IRA Calculations'!AB108</f>
        <v>3517850429381.123</v>
      </c>
      <c r="P2" s="7">
        <f>'IRA Calculations'!AC108</f>
        <v>3538441493672.084</v>
      </c>
      <c r="Q2" s="7">
        <f>'IRA Calculations'!AD108</f>
        <v>3562645528056.4204</v>
      </c>
      <c r="R2" s="7">
        <f>'IRA Calculations'!AE108</f>
        <v>3590542167536.6836</v>
      </c>
      <c r="S2" s="7">
        <f>'IRA Calculations'!AF108</f>
        <v>3619041082049.7832</v>
      </c>
      <c r="T2" s="7">
        <f>'IRA Calculations'!AG108</f>
        <v>3648492554271.4077</v>
      </c>
      <c r="U2" s="7">
        <f>'IRA Calculations'!AH108</f>
        <v>3678757561420.3164</v>
      </c>
      <c r="V2" s="7">
        <f>'IRA Calculations'!AI108</f>
        <v>3708352824598.2222</v>
      </c>
      <c r="W2" s="7">
        <f>'IRA Calculations'!AJ108</f>
        <v>3738192804616.54</v>
      </c>
      <c r="X2" s="7">
        <f>'IRA Calculations'!AK108</f>
        <v>3735689393570.8882</v>
      </c>
      <c r="Y2" s="7">
        <f>'IRA Calculations'!AL108</f>
        <v>3732634589294.6494</v>
      </c>
      <c r="Z2" s="7">
        <f>'IRA Calculations'!AM108</f>
        <v>3729201863774.6938</v>
      </c>
      <c r="AA2" s="7">
        <f>'IRA Calculations'!AN108</f>
        <v>3726768545806.439</v>
      </c>
      <c r="AB2" s="7">
        <f>'IRA Calculations'!AO108</f>
        <v>3723188882783.0957</v>
      </c>
      <c r="AC2" s="7">
        <f>'IRA Calculations'!AP108</f>
        <v>3718873499737.7778</v>
      </c>
      <c r="AD2" s="7">
        <f>'IRA Calculations'!AQ108</f>
        <v>3716130200782.1611</v>
      </c>
      <c r="AE2" s="7">
        <f>'IRA Calculations'!AR108</f>
        <v>3712408840464.3516</v>
      </c>
      <c r="AF2" s="7">
        <f>'IRA Calculations'!AS108</f>
        <v>3709267085623.1201</v>
      </c>
      <c r="AG2" s="7">
        <f>'IRA Calculations'!AT108</f>
        <v>3708587714434.4092</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504456366321.06219</v>
      </c>
      <c r="C4" s="7">
        <f>'IRA Calculations'!P110</f>
        <v>504456366321.06219</v>
      </c>
      <c r="D4" s="7">
        <f>'IRA Calculations'!Q110</f>
        <v>504456366321.06219</v>
      </c>
      <c r="E4" s="7">
        <f>'IRA Calculations'!R110</f>
        <v>508557793905.1936</v>
      </c>
      <c r="F4" s="7">
        <f>'IRA Calculations'!S110</f>
        <v>512501859834.0238</v>
      </c>
      <c r="G4" s="7">
        <f>'IRA Calculations'!T110</f>
        <v>516415510558.78369</v>
      </c>
      <c r="H4" s="7">
        <f>'IRA Calculations'!U110</f>
        <v>520504629466.87286</v>
      </c>
      <c r="I4" s="7">
        <f>'IRA Calculations'!V110</f>
        <v>524880979223.34076</v>
      </c>
      <c r="J4" s="7">
        <f>'IRA Calculations'!W110</f>
        <v>529549334670.71655</v>
      </c>
      <c r="K4" s="7">
        <f>'IRA Calculations'!X110</f>
        <v>534405635732.91937</v>
      </c>
      <c r="L4" s="7">
        <f>'IRA Calculations'!Y110</f>
        <v>539370577656.87958</v>
      </c>
      <c r="M4" s="7">
        <f>'IRA Calculations'!Z110</f>
        <v>544514166967.19061</v>
      </c>
      <c r="N4" s="7">
        <f>'IRA Calculations'!AA110</f>
        <v>549795989189.09595</v>
      </c>
      <c r="O4" s="7">
        <f>'IRA Calculations'!AB110</f>
        <v>555063902014.92163</v>
      </c>
      <c r="P4" s="7">
        <f>'IRA Calculations'!AC110</f>
        <v>560276607471.30566</v>
      </c>
      <c r="Q4" s="7">
        <f>'IRA Calculations'!AD110</f>
        <v>565527260570.29797</v>
      </c>
      <c r="R4" s="7">
        <f>'IRA Calculations'!AE110</f>
        <v>570817650311.95068</v>
      </c>
      <c r="S4" s="7">
        <f>'IRA Calculations'!AF110</f>
        <v>576105342921.96997</v>
      </c>
      <c r="T4" s="7">
        <f>'IRA Calculations'!AG110</f>
        <v>581382361667.64441</v>
      </c>
      <c r="U4" s="7">
        <f>'IRA Calculations'!AH110</f>
        <v>586678111849.33484</v>
      </c>
      <c r="V4" s="7">
        <f>'IRA Calculations'!AI110</f>
        <v>591973309747.83679</v>
      </c>
      <c r="W4" s="7">
        <f>'IRA Calculations'!AJ110</f>
        <v>597257254815.08972</v>
      </c>
      <c r="X4" s="7">
        <f>'IRA Calculations'!AK110</f>
        <v>596907841247.19116</v>
      </c>
      <c r="Y4" s="7">
        <f>'IRA Calculations'!AL110</f>
        <v>596549813279.20691</v>
      </c>
      <c r="Z4" s="7">
        <f>'IRA Calculations'!AM110</f>
        <v>596194047472.77734</v>
      </c>
      <c r="AA4" s="7">
        <f>'IRA Calculations'!AN110</f>
        <v>595848690048.19275</v>
      </c>
      <c r="AB4" s="7">
        <f>'IRA Calculations'!AO110</f>
        <v>595517663237.46704</v>
      </c>
      <c r="AC4" s="7">
        <f>'IRA Calculations'!AP110</f>
        <v>595200045701.828</v>
      </c>
      <c r="AD4" s="7">
        <f>'IRA Calculations'!AQ110</f>
        <v>594901651517.47375</v>
      </c>
      <c r="AE4" s="7">
        <f>'IRA Calculations'!AR110</f>
        <v>594621001088.12036</v>
      </c>
      <c r="AF4" s="7">
        <f>'IRA Calculations'!AS110</f>
        <v>594361946955.71069</v>
      </c>
      <c r="AG4" s="7">
        <f>'IRA Calculations'!AT110</f>
        <v>594125891683.78052</v>
      </c>
    </row>
    <row r="5" spans="1:35" x14ac:dyDescent="0.2">
      <c r="A5" s="1" t="s">
        <v>79</v>
      </c>
      <c r="B5" s="7">
        <f>'IRA Calculations'!O111</f>
        <v>1179945215178.0479</v>
      </c>
      <c r="C5" s="7">
        <f>'IRA Calculations'!P111</f>
        <v>1179945215178.0479</v>
      </c>
      <c r="D5" s="7">
        <f>'IRA Calculations'!Q111</f>
        <v>1179945215178.0479</v>
      </c>
      <c r="E5" s="7">
        <f>'IRA Calculations'!R111</f>
        <v>1142552654805.7393</v>
      </c>
      <c r="F5" s="7">
        <f>'IRA Calculations'!S111</f>
        <v>1115184445423.7939</v>
      </c>
      <c r="G5" s="7">
        <f>'IRA Calculations'!T111</f>
        <v>1096523034415.7229</v>
      </c>
      <c r="H5" s="7">
        <f>'IRA Calculations'!U111</f>
        <v>1085271938438.0187</v>
      </c>
      <c r="I5" s="7">
        <f>'IRA Calculations'!V111</f>
        <v>1080240312002.1357</v>
      </c>
      <c r="J5" s="7">
        <f>'IRA Calculations'!W111</f>
        <v>1079955105223.3954</v>
      </c>
      <c r="K5" s="7">
        <f>'IRA Calculations'!X111</f>
        <v>1082933083841.8148</v>
      </c>
      <c r="L5" s="7">
        <f>'IRA Calculations'!Y111</f>
        <v>1087948526227.9573</v>
      </c>
      <c r="M5" s="7">
        <f>'IRA Calculations'!Z111</f>
        <v>1094477812124.4585</v>
      </c>
      <c r="N5" s="7">
        <f>'IRA Calculations'!AA111</f>
        <v>1101990534290.9885</v>
      </c>
      <c r="O5" s="7">
        <f>'IRA Calculations'!AB111</f>
        <v>1109865742721.3569</v>
      </c>
      <c r="P5" s="7">
        <f>'IRA Calculations'!AC111</f>
        <v>1117841413297.3616</v>
      </c>
      <c r="Q5" s="7">
        <f>'IRA Calculations'!AD111</f>
        <v>1126130480032.7639</v>
      </c>
      <c r="R5" s="7">
        <f>'IRA Calculations'!AE111</f>
        <v>1134697336398.4839</v>
      </c>
      <c r="S5" s="7">
        <f>'IRA Calculations'!AF111</f>
        <v>1143413980094.998</v>
      </c>
      <c r="T5" s="7">
        <f>'IRA Calculations'!AG111</f>
        <v>1152141946934.8799</v>
      </c>
      <c r="U5" s="7">
        <f>'IRA Calculations'!AH111</f>
        <v>1160937176721.3005</v>
      </c>
      <c r="V5" s="7">
        <f>'IRA Calculations'!AI111</f>
        <v>1169773633673.2046</v>
      </c>
      <c r="W5" s="7">
        <f>'IRA Calculations'!AJ111</f>
        <v>1178636562464.9067</v>
      </c>
      <c r="X5" s="7">
        <f>'IRA Calculations'!AK111</f>
        <v>1177710165120.5913</v>
      </c>
      <c r="Y5" s="7">
        <f>'IRA Calculations'!AL111</f>
        <v>1176806069081.8533</v>
      </c>
      <c r="Z5" s="7">
        <f>'IRA Calculations'!AM111</f>
        <v>1175943697734.6694</v>
      </c>
      <c r="AA5" s="7">
        <f>'IRA Calculations'!AN111</f>
        <v>1175133472010.2112</v>
      </c>
      <c r="AB5" s="7">
        <f>'IRA Calculations'!AO111</f>
        <v>1174375775393.3748</v>
      </c>
      <c r="AC5" s="7">
        <f>'IRA Calculations'!AP111</f>
        <v>1173657362199.7561</v>
      </c>
      <c r="AD5" s="7">
        <f>'IRA Calculations'!AQ111</f>
        <v>1172985729015.7891</v>
      </c>
      <c r="AE5" s="7">
        <f>'IRA Calculations'!AR111</f>
        <v>1172353592865.4856</v>
      </c>
      <c r="AF5" s="7">
        <f>'IRA Calculations'!AS111</f>
        <v>1171769306658.9355</v>
      </c>
      <c r="AG5" s="7">
        <f>'IRA Calculations'!AT111</f>
        <v>1171239913815.5393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404194236754.00372</v>
      </c>
      <c r="C10" s="7">
        <f>'IRA Calculations'!P116</f>
        <v>404194236754.00372</v>
      </c>
      <c r="D10" s="7">
        <f>'IRA Calculations'!Q116</f>
        <v>404194236754.00372</v>
      </c>
      <c r="E10" s="7">
        <f>'IRA Calculations'!R116</f>
        <v>400760936614.56415</v>
      </c>
      <c r="F10" s="7">
        <f>'IRA Calculations'!S116</f>
        <v>397964218256.38751</v>
      </c>
      <c r="G10" s="7">
        <f>'IRA Calculations'!T116</f>
        <v>395992923729.71899</v>
      </c>
      <c r="H10" s="7">
        <f>'IRA Calculations'!U116</f>
        <v>394989948403.07861</v>
      </c>
      <c r="I10" s="7">
        <f>'IRA Calculations'!V116</f>
        <v>395044914384.91663</v>
      </c>
      <c r="J10" s="7">
        <f>'IRA Calculations'!W116</f>
        <v>396043886977.20319</v>
      </c>
      <c r="K10" s="7">
        <f>'IRA Calculations'!X116</f>
        <v>397782312169.68378</v>
      </c>
      <c r="L10" s="7">
        <f>'IRA Calculations'!Y116</f>
        <v>400050263013.41882</v>
      </c>
      <c r="M10" s="7">
        <f>'IRA Calculations'!Z116</f>
        <v>402814909600.50403</v>
      </c>
      <c r="N10" s="7">
        <f>'IRA Calculations'!AA116</f>
        <v>405953016776.25616</v>
      </c>
      <c r="O10" s="7">
        <f>'IRA Calculations'!AB116</f>
        <v>409243186202.59302</v>
      </c>
      <c r="P10" s="7">
        <f>'IRA Calculations'!AC116</f>
        <v>412555072774.578</v>
      </c>
      <c r="Q10" s="7">
        <f>'IRA Calculations'!AD116</f>
        <v>415934474362.27246</v>
      </c>
      <c r="R10" s="7">
        <f>'IRA Calculations'!AE116</f>
        <v>419366548990.77771</v>
      </c>
      <c r="S10" s="7">
        <f>'IRA Calculations'!AF116</f>
        <v>422820170848.28595</v>
      </c>
      <c r="T10" s="7">
        <f>'IRA Calculations'!AG116</f>
        <v>426257191896.59546</v>
      </c>
      <c r="U10" s="7">
        <f>'IRA Calculations'!AH116</f>
        <v>429703954508.67865</v>
      </c>
      <c r="V10" s="7">
        <f>'IRA Calculations'!AI116</f>
        <v>433150219167.59369</v>
      </c>
      <c r="W10" s="7">
        <f>'IRA Calculations'!AJ116</f>
        <v>436585933829.59546</v>
      </c>
      <c r="X10" s="7">
        <f>'IRA Calculations'!AK116</f>
        <v>436542441083.31213</v>
      </c>
      <c r="Y10" s="7">
        <f>'IRA Calculations'!AL116</f>
        <v>436474278677.17212</v>
      </c>
      <c r="Z10" s="7">
        <f>'IRA Calculations'!AM116</f>
        <v>436387186580.24927</v>
      </c>
      <c r="AA10" s="7">
        <f>'IRA Calculations'!AN116</f>
        <v>436286066875.83319</v>
      </c>
      <c r="AB10" s="7">
        <f>'IRA Calculations'!AO116</f>
        <v>436173992499.59216</v>
      </c>
      <c r="AC10" s="7">
        <f>'IRA Calculations'!AP116</f>
        <v>436052886674.41779</v>
      </c>
      <c r="AD10" s="7">
        <f>'IRA Calculations'!AQ116</f>
        <v>435926664964.3183</v>
      </c>
      <c r="AE10" s="7">
        <f>'IRA Calculations'!AR116</f>
        <v>435796771281.34674</v>
      </c>
      <c r="AF10" s="7">
        <f>'IRA Calculations'!AS116</f>
        <v>435667866060.04279</v>
      </c>
      <c r="AG10" s="7">
        <f>'IRA Calculations'!AT116</f>
        <v>435543273045.46851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4178452928941.7983</v>
      </c>
      <c r="C2" s="7">
        <f>'IRA Calculations'!P121</f>
        <v>4178452928941.7983</v>
      </c>
      <c r="D2" s="7">
        <f>'IRA Calculations'!Q121</f>
        <v>4178452928941.7983</v>
      </c>
      <c r="E2" s="7">
        <f>'IRA Calculations'!R121</f>
        <v>4139309608682.2988</v>
      </c>
      <c r="F2" s="7">
        <f>'IRA Calculations'!S121</f>
        <v>4089028560523.3838</v>
      </c>
      <c r="G2" s="7">
        <f>'IRA Calculations'!T121</f>
        <v>4040838780251.8076</v>
      </c>
      <c r="H2" s="7">
        <f>'IRA Calculations'!U121</f>
        <v>3999148418264.686</v>
      </c>
      <c r="I2" s="7">
        <f>'IRA Calculations'!V121</f>
        <v>3962334825969.5337</v>
      </c>
      <c r="J2" s="7">
        <f>'IRA Calculations'!W121</f>
        <v>3932524135030.4663</v>
      </c>
      <c r="K2" s="7">
        <f>'IRA Calculations'!X121</f>
        <v>3901300798706.3555</v>
      </c>
      <c r="L2" s="7">
        <f>'IRA Calculations'!Y121</f>
        <v>3867952871016.2378</v>
      </c>
      <c r="M2" s="7">
        <f>'IRA Calculations'!Z121</f>
        <v>3838582481427.3682</v>
      </c>
      <c r="N2" s="7">
        <f>'IRA Calculations'!AA121</f>
        <v>3817109964069.4072</v>
      </c>
      <c r="O2" s="7">
        <f>'IRA Calculations'!AB121</f>
        <v>3795632903503.1777</v>
      </c>
      <c r="P2" s="7">
        <f>'IRA Calculations'!AC121</f>
        <v>3775653631842.2305</v>
      </c>
      <c r="Q2" s="7">
        <f>'IRA Calculations'!AD121</f>
        <v>3758573611453.3242</v>
      </c>
      <c r="R2" s="7">
        <f>'IRA Calculations'!AE121</f>
        <v>3741120852054.6616</v>
      </c>
      <c r="S2" s="7">
        <f>'IRA Calculations'!AF121</f>
        <v>3717862664021.6763</v>
      </c>
      <c r="T2" s="7">
        <f>'IRA Calculations'!AG121</f>
        <v>3690826004628.584</v>
      </c>
      <c r="U2" s="7">
        <f>'IRA Calculations'!AH121</f>
        <v>3660959837266.689</v>
      </c>
      <c r="V2" s="7">
        <f>'IRA Calculations'!AI121</f>
        <v>3627525053850.1694</v>
      </c>
      <c r="W2" s="7">
        <f>'IRA Calculations'!AJ121</f>
        <v>3592533719625.5444</v>
      </c>
      <c r="X2" s="7">
        <f>'IRA Calculations'!AK121</f>
        <v>3538792657935.4014</v>
      </c>
      <c r="Y2" s="7">
        <f>'IRA Calculations'!AL121</f>
        <v>3482143856733.5273</v>
      </c>
      <c r="Z2" s="7">
        <f>'IRA Calculations'!AM121</f>
        <v>3421476804734.1157</v>
      </c>
      <c r="AA2" s="7">
        <f>'IRA Calculations'!AN121</f>
        <v>3360827438869.7217</v>
      </c>
      <c r="AB2" s="7">
        <f>'IRA Calculations'!AO121</f>
        <v>3297381242553.8599</v>
      </c>
      <c r="AC2" s="7">
        <f>'IRA Calculations'!AP121</f>
        <v>3249658302220.5918</v>
      </c>
      <c r="AD2" s="7">
        <f>'IRA Calculations'!AQ121</f>
        <v>3185815442891.481</v>
      </c>
      <c r="AE2" s="7">
        <f>'IRA Calculations'!AR121</f>
        <v>3120023357399.7212</v>
      </c>
      <c r="AF2" s="7">
        <f>'IRA Calculations'!AS121</f>
        <v>3043573335674.7383</v>
      </c>
      <c r="AG2" s="7">
        <f>'IRA Calculations'!AT121</f>
        <v>2977607917385.1274</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385909153479.25476</v>
      </c>
      <c r="C2" s="7">
        <f>'IRA Calculations'!P134</f>
        <v>385909153479.25476</v>
      </c>
      <c r="D2" s="7">
        <f>'IRA Calculations'!Q134</f>
        <v>385909153479.25476</v>
      </c>
      <c r="E2" s="7">
        <f>'IRA Calculations'!R134</f>
        <v>383175077251.76086</v>
      </c>
      <c r="F2" s="7">
        <f>'IRA Calculations'!S134</f>
        <v>380359351933.73425</v>
      </c>
      <c r="G2" s="7">
        <f>'IRA Calculations'!T134</f>
        <v>377508491423.27185</v>
      </c>
      <c r="H2" s="7">
        <f>'IRA Calculations'!U134</f>
        <v>374748620864.82745</v>
      </c>
      <c r="I2" s="7">
        <f>'IRA Calculations'!V134</f>
        <v>372133742074.91663</v>
      </c>
      <c r="J2" s="7">
        <f>'IRA Calculations'!W134</f>
        <v>369715983837.35394</v>
      </c>
      <c r="K2" s="7">
        <f>'IRA Calculations'!X134</f>
        <v>367446859459.36664</v>
      </c>
      <c r="L2" s="7">
        <f>'IRA Calculations'!Y134</f>
        <v>365449614540.8653</v>
      </c>
      <c r="M2" s="7">
        <f>'IRA Calculations'!Z134</f>
        <v>363605609046.26343</v>
      </c>
      <c r="N2" s="7">
        <f>'IRA Calculations'!AA134</f>
        <v>361955333196.62115</v>
      </c>
      <c r="O2" s="7">
        <f>'IRA Calculations'!AB134</f>
        <v>360316721519.7655</v>
      </c>
      <c r="P2" s="7">
        <f>'IRA Calculations'!AC134</f>
        <v>358842628637.68958</v>
      </c>
      <c r="Q2" s="7">
        <f>'IRA Calculations'!AD134</f>
        <v>357304995770.44763</v>
      </c>
      <c r="R2" s="7">
        <f>'IRA Calculations'!AE134</f>
        <v>355730380831.89893</v>
      </c>
      <c r="S2" s="7">
        <f>'IRA Calculations'!AF134</f>
        <v>354139374439.8894</v>
      </c>
      <c r="T2" s="7">
        <f>'IRA Calculations'!AG134</f>
        <v>352562906384.34595</v>
      </c>
      <c r="U2" s="7">
        <f>'IRA Calculations'!AH134</f>
        <v>351050517146.99219</v>
      </c>
      <c r="V2" s="7">
        <f>'IRA Calculations'!AI134</f>
        <v>349618803877.08179</v>
      </c>
      <c r="W2" s="7">
        <f>'IRA Calculations'!AJ134</f>
        <v>348315833158.34625</v>
      </c>
      <c r="X2" s="7">
        <f>'IRA Calculations'!AK134</f>
        <v>347088408278.72809</v>
      </c>
      <c r="Y2" s="7">
        <f>'IRA Calculations'!AL134</f>
        <v>346008341811.81232</v>
      </c>
      <c r="Z2" s="7">
        <f>'IRA Calculations'!AM134</f>
        <v>345160990373.08252</v>
      </c>
      <c r="AA2" s="7">
        <f>'IRA Calculations'!AN134</f>
        <v>344407666971.40936</v>
      </c>
      <c r="AB2" s="7">
        <f>'IRA Calculations'!AO134</f>
        <v>343808861650.40436</v>
      </c>
      <c r="AC2" s="7">
        <f>'IRA Calculations'!AP134</f>
        <v>343348355921.63293</v>
      </c>
      <c r="AD2" s="7">
        <f>'IRA Calculations'!AQ134</f>
        <v>342906298543.41479</v>
      </c>
      <c r="AE2" s="7">
        <f>'IRA Calculations'!AR134</f>
        <v>342560558860.21661</v>
      </c>
      <c r="AF2" s="7">
        <f>'IRA Calculations'!AS134</f>
        <v>342264303568.16797</v>
      </c>
      <c r="AG2" s="7">
        <f>'IRA Calculations'!AT134</f>
        <v>342035728990.33099</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4899816430233.5713</v>
      </c>
      <c r="C4" s="7">
        <f>'IRA Calculations'!P136</f>
        <v>4899816430233.5713</v>
      </c>
      <c r="D4" s="7">
        <f>'IRA Calculations'!Q136</f>
        <v>4899816430233.5713</v>
      </c>
      <c r="E4" s="7">
        <f>'IRA Calculations'!R136</f>
        <v>4858745601172.8008</v>
      </c>
      <c r="F4" s="7">
        <f>'IRA Calculations'!S136</f>
        <v>4811410736083.7822</v>
      </c>
      <c r="G4" s="7">
        <f>'IRA Calculations'!T136</f>
        <v>4763215628434.8242</v>
      </c>
      <c r="H4" s="7">
        <f>'IRA Calculations'!U136</f>
        <v>4715593090250.9482</v>
      </c>
      <c r="I4" s="7">
        <f>'IRA Calculations'!V136</f>
        <v>4669374822776.8105</v>
      </c>
      <c r="J4" s="7">
        <f>'IRA Calculations'!W136</f>
        <v>4625668177499.2803</v>
      </c>
      <c r="K4" s="7">
        <f>'IRA Calculations'!X136</f>
        <v>4584598712847.0605</v>
      </c>
      <c r="L4" s="7">
        <f>'IRA Calculations'!Y136</f>
        <v>4548621471554.3027</v>
      </c>
      <c r="M4" s="7">
        <f>'IRA Calculations'!Z136</f>
        <v>4517262080219.5215</v>
      </c>
      <c r="N4" s="7">
        <f>'IRA Calculations'!AA136</f>
        <v>4491552057217.8574</v>
      </c>
      <c r="O4" s="7">
        <f>'IRA Calculations'!AB136</f>
        <v>4469976543821.7383</v>
      </c>
      <c r="P4" s="7">
        <f>'IRA Calculations'!AC136</f>
        <v>4460432460977.5996</v>
      </c>
      <c r="Q4" s="7">
        <f>'IRA Calculations'!AD136</f>
        <v>4455022920719.7725</v>
      </c>
      <c r="R4" s="7">
        <f>'IRA Calculations'!AE136</f>
        <v>4454071856349.3711</v>
      </c>
      <c r="S4" s="7">
        <f>'IRA Calculations'!AF136</f>
        <v>4457337957973.5303</v>
      </c>
      <c r="T4" s="7">
        <f>'IRA Calculations'!AG136</f>
        <v>4463998002783.4951</v>
      </c>
      <c r="U4" s="7">
        <f>'IRA Calculations'!AH136</f>
        <v>4473810868387.7041</v>
      </c>
      <c r="V4" s="7">
        <f>'IRA Calculations'!AI136</f>
        <v>4486154998574.8525</v>
      </c>
      <c r="W4" s="7">
        <f>'IRA Calculations'!AJ136</f>
        <v>4500823250110.958</v>
      </c>
      <c r="X4" s="7">
        <f>'IRA Calculations'!AK136</f>
        <v>4515488958360.9385</v>
      </c>
      <c r="Y4" s="7">
        <f>'IRA Calculations'!AL136</f>
        <v>4530552501165.5801</v>
      </c>
      <c r="Z4" s="7">
        <f>'IRA Calculations'!AM136</f>
        <v>4546655293482.4746</v>
      </c>
      <c r="AA4" s="7">
        <f>'IRA Calculations'!AN136</f>
        <v>4561426931182.4033</v>
      </c>
      <c r="AB4" s="7">
        <f>'IRA Calculations'!AO136</f>
        <v>4575511382127.7715</v>
      </c>
      <c r="AC4" s="7">
        <f>'IRA Calculations'!AP136</f>
        <v>4588638367190.5684</v>
      </c>
      <c r="AD4" s="7">
        <f>'IRA Calculations'!AQ136</f>
        <v>4599208704905.9639</v>
      </c>
      <c r="AE4" s="7">
        <f>'IRA Calculations'!AR136</f>
        <v>4608499379527.1309</v>
      </c>
      <c r="AF4" s="7">
        <f>'IRA Calculations'!AS136</f>
        <v>4616149435968.625</v>
      </c>
      <c r="AG4" s="7">
        <f>'IRA Calculations'!AT136</f>
        <v>4622674042959.1406</v>
      </c>
    </row>
    <row r="5" spans="1:35" x14ac:dyDescent="0.2">
      <c r="A5" s="1" t="s">
        <v>79</v>
      </c>
      <c r="B5" s="7">
        <f>'IRA Calculations'!O137</f>
        <v>10038122595003.818</v>
      </c>
      <c r="C5" s="7">
        <f>'IRA Calculations'!P137</f>
        <v>10038122595003.818</v>
      </c>
      <c r="D5" s="7">
        <f>'IRA Calculations'!Q137</f>
        <v>10038122595003.818</v>
      </c>
      <c r="E5" s="7">
        <f>'IRA Calculations'!R137</f>
        <v>10091736116939.328</v>
      </c>
      <c r="F5" s="7">
        <f>'IRA Calculations'!S137</f>
        <v>10141699911715.645</v>
      </c>
      <c r="G5" s="7">
        <f>'IRA Calculations'!T137</f>
        <v>10187761878478.754</v>
      </c>
      <c r="H5" s="7">
        <f>'IRA Calculations'!U137</f>
        <v>10231801766858.357</v>
      </c>
      <c r="I5" s="7">
        <f>'IRA Calculations'!V137</f>
        <v>10273440555415.033</v>
      </c>
      <c r="J5" s="7">
        <f>'IRA Calculations'!W137</f>
        <v>10312274391764.4</v>
      </c>
      <c r="K5" s="7">
        <f>'IRA Calculations'!X137</f>
        <v>10345349989578.547</v>
      </c>
      <c r="L5" s="7">
        <f>'IRA Calculations'!Y137</f>
        <v>10375677588086.428</v>
      </c>
      <c r="M5" s="7">
        <f>'IRA Calculations'!Z137</f>
        <v>10400048546446.91</v>
      </c>
      <c r="N5" s="7">
        <f>'IRA Calculations'!AA137</f>
        <v>10420125175498.285</v>
      </c>
      <c r="O5" s="7">
        <f>'IRA Calculations'!AB137</f>
        <v>10432511053773.789</v>
      </c>
      <c r="P5" s="7">
        <f>'IRA Calculations'!AC137</f>
        <v>10443534150058.391</v>
      </c>
      <c r="Q5" s="7">
        <f>'IRA Calculations'!AD137</f>
        <v>10448236823132.09</v>
      </c>
      <c r="R5" s="7">
        <f>'IRA Calculations'!AE137</f>
        <v>10448085757050.16</v>
      </c>
      <c r="S5" s="7">
        <f>'IRA Calculations'!AF137</f>
        <v>10443622211310.436</v>
      </c>
      <c r="T5" s="7">
        <f>'IRA Calculations'!AG137</f>
        <v>10435871058879.832</v>
      </c>
      <c r="U5" s="7">
        <f>'IRA Calculations'!AH137</f>
        <v>10425437844297.85</v>
      </c>
      <c r="V5" s="7">
        <f>'IRA Calculations'!AI137</f>
        <v>10412147386963.287</v>
      </c>
      <c r="W5" s="7">
        <f>'IRA Calculations'!AJ137</f>
        <v>10397462754094.176</v>
      </c>
      <c r="X5" s="7">
        <f>'IRA Calculations'!AK137</f>
        <v>10378766445895.469</v>
      </c>
      <c r="Y5" s="7">
        <f>'IRA Calculations'!AL137</f>
        <v>10358699443673.068</v>
      </c>
      <c r="Z5" s="7">
        <f>'IRA Calculations'!AM137</f>
        <v>10340808145642.99</v>
      </c>
      <c r="AA5" s="7">
        <f>'IRA Calculations'!AN137</f>
        <v>10322024055163.246</v>
      </c>
      <c r="AB5" s="7">
        <f>'IRA Calculations'!AO137</f>
        <v>10305133963941.799</v>
      </c>
      <c r="AC5" s="7">
        <f>'IRA Calculations'!AP137</f>
        <v>10290482950807.32</v>
      </c>
      <c r="AD5" s="7">
        <f>'IRA Calculations'!AQ137</f>
        <v>10275110989949.295</v>
      </c>
      <c r="AE5" s="7">
        <f>'IRA Calculations'!AR137</f>
        <v>10261806996848.057</v>
      </c>
      <c r="AF5" s="7">
        <f>'IRA Calculations'!AS137</f>
        <v>10249075122837.209</v>
      </c>
      <c r="AG5" s="7">
        <f>'IRA Calculations'!AT137</f>
        <v>10237525341341.463</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3695000000000</v>
      </c>
      <c r="C7" s="7">
        <f>'IRA Calculations'!P139</f>
        <v>3695000000000</v>
      </c>
      <c r="D7" s="7">
        <f>'IRA Calculations'!Q139</f>
        <v>3695000000000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145000000000</v>
      </c>
      <c r="C8" s="7">
        <f>'IRA Calculations'!P140</f>
        <v>145000000000</v>
      </c>
      <c r="D8" s="7">
        <f>'IRA Calculations'!Q140</f>
        <v>145000000000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223000000000</v>
      </c>
      <c r="C9" s="7">
        <f>'IRA Calculations'!P141</f>
        <v>223000000000</v>
      </c>
      <c r="D9" s="7">
        <f>'IRA Calculations'!Q141</f>
        <v>223000000000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7090000000000</v>
      </c>
      <c r="C10" s="7">
        <f>'IRA Calculations'!P142</f>
        <v>7090000000000</v>
      </c>
      <c r="D10" s="7">
        <f>'IRA Calculations'!Q142</f>
        <v>7090000000000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1421008187611.3616</v>
      </c>
      <c r="C2" s="7">
        <f>'IRA Calculations'!P147</f>
        <v>1421008187611.3616</v>
      </c>
      <c r="D2" s="7">
        <f>'IRA Calculations'!Q147</f>
        <v>1421008187611.3616</v>
      </c>
      <c r="E2" s="7">
        <f>'IRA Calculations'!R147</f>
        <v>1424159929188.7129</v>
      </c>
      <c r="F2" s="7">
        <f>'IRA Calculations'!S147</f>
        <v>1413290034548.8311</v>
      </c>
      <c r="G2" s="7">
        <f>'IRA Calculations'!T147</f>
        <v>1402197263061.6909</v>
      </c>
      <c r="H2" s="7">
        <f>'IRA Calculations'!U147</f>
        <v>1389504274035.6443</v>
      </c>
      <c r="I2" s="7">
        <f>'IRA Calculations'!V147</f>
        <v>1375706505845.8655</v>
      </c>
      <c r="J2" s="7">
        <f>'IRA Calculations'!W147</f>
        <v>1360490387122.7534</v>
      </c>
      <c r="K2" s="7">
        <f>'IRA Calculations'!X147</f>
        <v>1344200380084.9626</v>
      </c>
      <c r="L2" s="7">
        <f>'IRA Calculations'!Y147</f>
        <v>1326286990796.499</v>
      </c>
      <c r="M2" s="7">
        <f>'IRA Calculations'!Z147</f>
        <v>1307777167017.3154</v>
      </c>
      <c r="N2" s="7">
        <f>'IRA Calculations'!AA147</f>
        <v>1289840190924.175</v>
      </c>
      <c r="O2" s="7">
        <f>'IRA Calculations'!AB147</f>
        <v>1272322880645.9624</v>
      </c>
      <c r="P2" s="7">
        <f>'IRA Calculations'!AC147</f>
        <v>1266689106904.0281</v>
      </c>
      <c r="Q2" s="7">
        <f>'IRA Calculations'!AD147</f>
        <v>1262322806640.8628</v>
      </c>
      <c r="R2" s="7">
        <f>'IRA Calculations'!AE147</f>
        <v>1257469290640.0352</v>
      </c>
      <c r="S2" s="7">
        <f>'IRA Calculations'!AF147</f>
        <v>1254505742686.1536</v>
      </c>
      <c r="T2" s="7">
        <f>'IRA Calculations'!AG147</f>
        <v>1250899071427.3035</v>
      </c>
      <c r="U2" s="7">
        <f>'IRA Calculations'!AH147</f>
        <v>1248721153614.4749</v>
      </c>
      <c r="V2" s="7">
        <f>'IRA Calculations'!AI147</f>
        <v>1248788758392.0481</v>
      </c>
      <c r="W2" s="7">
        <f>'IRA Calculations'!AJ147</f>
        <v>1248853505833.8374</v>
      </c>
      <c r="X2" s="7">
        <f>'IRA Calculations'!AK147</f>
        <v>1251039802022.8291</v>
      </c>
      <c r="Y2" s="7">
        <f>'IRA Calculations'!AL147</f>
        <v>1253068629916.1484</v>
      </c>
      <c r="Z2" s="7">
        <f>'IRA Calculations'!AM147</f>
        <v>1255897240619.3796</v>
      </c>
      <c r="AA2" s="7">
        <f>'IRA Calculations'!AN147</f>
        <v>1261227342366.5962</v>
      </c>
      <c r="AB2" s="7">
        <f>'IRA Calculations'!AO147</f>
        <v>1267123761732.9387</v>
      </c>
      <c r="AC2" s="7">
        <f>'IRA Calculations'!AP147</f>
        <v>1274150935327.7756</v>
      </c>
      <c r="AD2" s="7">
        <f>'IRA Calculations'!AQ147</f>
        <v>1283353714137.1482</v>
      </c>
      <c r="AE2" s="7">
        <f>'IRA Calculations'!AR147</f>
        <v>1290947932201.1626</v>
      </c>
      <c r="AF2" s="7">
        <f>'IRA Calculations'!AS147</f>
        <v>1300702646742.2852</v>
      </c>
      <c r="AG2" s="7">
        <f>'IRA Calculations'!AT147</f>
        <v>1310659886420.9937</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12346402362.266504</v>
      </c>
      <c r="C4" s="7">
        <f>'IRA Calculations'!P149</f>
        <v>12346402362.266504</v>
      </c>
      <c r="D4" s="7">
        <f>'IRA Calculations'!Q149</f>
        <v>12346402362.266504</v>
      </c>
      <c r="E4" s="7">
        <f>'IRA Calculations'!R149</f>
        <v>12461438010.105017</v>
      </c>
      <c r="F4" s="7">
        <f>'IRA Calculations'!S149</f>
        <v>12570313091.936188</v>
      </c>
      <c r="G4" s="7">
        <f>'IRA Calculations'!T149</f>
        <v>12673881777.899622</v>
      </c>
      <c r="H4" s="7">
        <f>'IRA Calculations'!U149</f>
        <v>12770620122.527296</v>
      </c>
      <c r="I4" s="7">
        <f>'IRA Calculations'!V149</f>
        <v>12855226269.523888</v>
      </c>
      <c r="J4" s="7">
        <f>'IRA Calculations'!W149</f>
        <v>12934452482.136339</v>
      </c>
      <c r="K4" s="7">
        <f>'IRA Calculations'!X149</f>
        <v>13001808995.0714</v>
      </c>
      <c r="L4" s="7">
        <f>'IRA Calculations'!Y149</f>
        <v>13062068396.784496</v>
      </c>
      <c r="M4" s="7">
        <f>'IRA Calculations'!Z149</f>
        <v>13122080328.05899</v>
      </c>
      <c r="N4" s="7">
        <f>'IRA Calculations'!AA149</f>
        <v>13170104046.351431</v>
      </c>
      <c r="O4" s="7">
        <f>'IRA Calculations'!AB149</f>
        <v>13222585012.948895</v>
      </c>
      <c r="P4" s="7">
        <f>'IRA Calculations'!AC149</f>
        <v>13265273828.631973</v>
      </c>
      <c r="Q4" s="7">
        <f>'IRA Calculations'!AD149</f>
        <v>13310892490.642654</v>
      </c>
      <c r="R4" s="7">
        <f>'IRA Calculations'!AE149</f>
        <v>13356220899.830793</v>
      </c>
      <c r="S4" s="7">
        <f>'IRA Calculations'!AF149</f>
        <v>13398234470.057613</v>
      </c>
      <c r="T4" s="7">
        <f>'IRA Calculations'!AG149</f>
        <v>13432681253.273945</v>
      </c>
      <c r="U4" s="7">
        <f>'IRA Calculations'!AH149</f>
        <v>13471990509.089827</v>
      </c>
      <c r="V4" s="7">
        <f>'IRA Calculations'!AI149</f>
        <v>13504771468.206694</v>
      </c>
      <c r="W4" s="7">
        <f>'IRA Calculations'!AJ149</f>
        <v>13528408355.916058</v>
      </c>
      <c r="X4" s="7">
        <f>'IRA Calculations'!AK149</f>
        <v>13551141387.95784</v>
      </c>
      <c r="Y4" s="7">
        <f>'IRA Calculations'!AL149</f>
        <v>13566075042.849392</v>
      </c>
      <c r="Z4" s="7">
        <f>'IRA Calculations'!AM149</f>
        <v>13578258576.123487</v>
      </c>
      <c r="AA4" s="7">
        <f>'IRA Calculations'!AN149</f>
        <v>13583620670.606352</v>
      </c>
      <c r="AB4" s="7">
        <f>'IRA Calculations'!AO149</f>
        <v>13581835230.404457</v>
      </c>
      <c r="AC4" s="7">
        <f>'IRA Calculations'!AP149</f>
        <v>13573430907.384907</v>
      </c>
      <c r="AD4" s="7">
        <f>'IRA Calculations'!AQ149</f>
        <v>13564279190.091261</v>
      </c>
      <c r="AE4" s="7">
        <f>'IRA Calculations'!AR149</f>
        <v>13546649585.521912</v>
      </c>
      <c r="AF4" s="7">
        <f>'IRA Calculations'!AS149</f>
        <v>13525467989.823101</v>
      </c>
      <c r="AG4" s="7">
        <f>'IRA Calculations'!AT149</f>
        <v>13503169263.824303</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1168611765166.0928</v>
      </c>
      <c r="C2" s="7">
        <f>'IRA Calculations'!P160</f>
        <v>1168611765166.0928</v>
      </c>
      <c r="D2" s="7">
        <f>'IRA Calculations'!Q160</f>
        <v>1168611765166.0928</v>
      </c>
      <c r="E2" s="7">
        <f>'IRA Calculations'!R160</f>
        <v>1148715908002.187</v>
      </c>
      <c r="F2" s="7">
        <f>'IRA Calculations'!S160</f>
        <v>1119539906835.5132</v>
      </c>
      <c r="G2" s="7">
        <f>'IRA Calculations'!T160</f>
        <v>1087591405451.2472</v>
      </c>
      <c r="H2" s="7">
        <f>'IRA Calculations'!U160</f>
        <v>1056121215870.2239</v>
      </c>
      <c r="I2" s="7">
        <f>'IRA Calculations'!V160</f>
        <v>1025487497507.0657</v>
      </c>
      <c r="J2" s="7">
        <f>'IRA Calculations'!W160</f>
        <v>995235090961.54248</v>
      </c>
      <c r="K2" s="7">
        <f>'IRA Calculations'!X160</f>
        <v>967088500400.57263</v>
      </c>
      <c r="L2" s="7">
        <f>'IRA Calculations'!Y160</f>
        <v>941079270569.43762</v>
      </c>
      <c r="M2" s="7">
        <f>'IRA Calculations'!Z160</f>
        <v>917668397443.04675</v>
      </c>
      <c r="N2" s="7">
        <f>'IRA Calculations'!AA160</f>
        <v>897375247935.76062</v>
      </c>
      <c r="O2" s="7">
        <f>'IRA Calculations'!AB160</f>
        <v>879970661881.19141</v>
      </c>
      <c r="P2" s="7">
        <f>'IRA Calculations'!AC160</f>
        <v>865326549388.46973</v>
      </c>
      <c r="Q2" s="7">
        <f>'IRA Calculations'!AD160</f>
        <v>851720494359.40637</v>
      </c>
      <c r="R2" s="7">
        <f>'IRA Calculations'!AE160</f>
        <v>839387414940.94019</v>
      </c>
      <c r="S2" s="7">
        <f>'IRA Calculations'!AF160</f>
        <v>827759730575.46021</v>
      </c>
      <c r="T2" s="7">
        <f>'IRA Calculations'!AG160</f>
        <v>817400998372.04956</v>
      </c>
      <c r="U2" s="7">
        <f>'IRA Calculations'!AH160</f>
        <v>808203571129.77197</v>
      </c>
      <c r="V2" s="7">
        <f>'IRA Calculations'!AI160</f>
        <v>799777709675.86572</v>
      </c>
      <c r="W2" s="7">
        <f>'IRA Calculations'!AJ160</f>
        <v>792100167381.81677</v>
      </c>
      <c r="X2" s="7">
        <f>'IRA Calculations'!AK160</f>
        <v>785389240310.40222</v>
      </c>
      <c r="Y2" s="7">
        <f>'IRA Calculations'!AL160</f>
        <v>779944127382.35803</v>
      </c>
      <c r="Z2" s="7">
        <f>'IRA Calculations'!AM160</f>
        <v>775956346392.98865</v>
      </c>
      <c r="AA2" s="7">
        <f>'IRA Calculations'!AN160</f>
        <v>772560752979.83337</v>
      </c>
      <c r="AB2" s="7">
        <f>'IRA Calculations'!AO160</f>
        <v>770018268413.36096</v>
      </c>
      <c r="AC2" s="7">
        <f>'IRA Calculations'!AP160</f>
        <v>768479746129.22583</v>
      </c>
      <c r="AD2" s="7">
        <f>'IRA Calculations'!AQ160</f>
        <v>767907680922.15393</v>
      </c>
      <c r="AE2" s="7">
        <f>'IRA Calculations'!AR160</f>
        <v>768095111546.604</v>
      </c>
      <c r="AF2" s="7">
        <f>'IRA Calculations'!AS160</f>
        <v>769215526100.79431</v>
      </c>
      <c r="AG2" s="7">
        <f>'IRA Calculations'!AT160</f>
        <v>771173355940.53394</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2567319714116.0469</v>
      </c>
      <c r="C2" s="7">
        <f>'IRA Calculations'!P173</f>
        <v>2567319714116.0469</v>
      </c>
      <c r="D2" s="7">
        <f>'IRA Calculations'!Q173</f>
        <v>2567319714116.0469</v>
      </c>
      <c r="E2" s="7">
        <f>'IRA Calculations'!R173</f>
        <v>2587423464457.1255</v>
      </c>
      <c r="F2" s="7">
        <f>'IRA Calculations'!S173</f>
        <v>2604073862795.4497</v>
      </c>
      <c r="G2" s="7">
        <f>'IRA Calculations'!T173</f>
        <v>2614115957376.1406</v>
      </c>
      <c r="H2" s="7">
        <f>'IRA Calculations'!U173</f>
        <v>2617143154152.2905</v>
      </c>
      <c r="I2" s="7">
        <f>'IRA Calculations'!V173</f>
        <v>2611976761081.541</v>
      </c>
      <c r="J2" s="7">
        <f>'IRA Calculations'!W173</f>
        <v>2600544351038.6646</v>
      </c>
      <c r="K2" s="7">
        <f>'IRA Calculations'!X173</f>
        <v>2585628547433.4004</v>
      </c>
      <c r="L2" s="7">
        <f>'IRA Calculations'!Y173</f>
        <v>2569490464650.2012</v>
      </c>
      <c r="M2" s="7">
        <f>'IRA Calculations'!Z173</f>
        <v>2554130069345.1953</v>
      </c>
      <c r="N2" s="7">
        <f>'IRA Calculations'!AA173</f>
        <v>2541090750638.8525</v>
      </c>
      <c r="O2" s="7">
        <f>'IRA Calculations'!AB173</f>
        <v>2531002624778.5449</v>
      </c>
      <c r="P2" s="7">
        <f>'IRA Calculations'!AC173</f>
        <v>2523936585265.7236</v>
      </c>
      <c r="Q2" s="7">
        <f>'IRA Calculations'!AD173</f>
        <v>2519423081437.8975</v>
      </c>
      <c r="R2" s="7">
        <f>'IRA Calculations'!AE173</f>
        <v>2516413229641.4155</v>
      </c>
      <c r="S2" s="7">
        <f>'IRA Calculations'!AF173</f>
        <v>2515139874633.2925</v>
      </c>
      <c r="T2" s="7">
        <f>'IRA Calculations'!AG173</f>
        <v>2515620204105.8379</v>
      </c>
      <c r="U2" s="7">
        <f>'IRA Calculations'!AH173</f>
        <v>2516867051694.3628</v>
      </c>
      <c r="V2" s="7">
        <f>'IRA Calculations'!AI173</f>
        <v>2519540562976.1152</v>
      </c>
      <c r="W2" s="7">
        <f>'IRA Calculations'!AJ173</f>
        <v>2522570310621.6035</v>
      </c>
      <c r="X2" s="7">
        <f>'IRA Calculations'!AK173</f>
        <v>2526928229757.4854</v>
      </c>
      <c r="Y2" s="7">
        <f>'IRA Calculations'!AL173</f>
        <v>2532083775519.9927</v>
      </c>
      <c r="Z2" s="7">
        <f>'IRA Calculations'!AM173</f>
        <v>2537814271271.1597</v>
      </c>
      <c r="AA2" s="7">
        <f>'IRA Calculations'!AN173</f>
        <v>2544919857080.8521</v>
      </c>
      <c r="AB2" s="7">
        <f>'IRA Calculations'!AO173</f>
        <v>2552983789121.9922</v>
      </c>
      <c r="AC2" s="7">
        <f>'IRA Calculations'!AP173</f>
        <v>2561689785044.7881</v>
      </c>
      <c r="AD2" s="7">
        <f>'IRA Calculations'!AQ173</f>
        <v>2571893570712.1851</v>
      </c>
      <c r="AE2" s="7">
        <f>'IRA Calculations'!AR173</f>
        <v>2582247949438.7754</v>
      </c>
      <c r="AF2" s="7">
        <f>'IRA Calculations'!AS173</f>
        <v>2593651621153.231</v>
      </c>
      <c r="AG2" s="7">
        <f>'IRA Calculations'!AT173</f>
        <v>2605864918130.2666</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1375145864549.3372</v>
      </c>
      <c r="C4" s="7">
        <f>'IRA Calculations'!P175</f>
        <v>1375145864549.3372</v>
      </c>
      <c r="D4" s="7">
        <f>'IRA Calculations'!Q175</f>
        <v>1375145864549.3372</v>
      </c>
      <c r="E4" s="7">
        <f>'IRA Calculations'!R175</f>
        <v>1389040615694.8833</v>
      </c>
      <c r="F4" s="7">
        <f>'IRA Calculations'!S175</f>
        <v>1402331975066.5703</v>
      </c>
      <c r="G4" s="7">
        <f>'IRA Calculations'!T175</f>
        <v>1414242586536.2974</v>
      </c>
      <c r="H4" s="7">
        <f>'IRA Calculations'!U175</f>
        <v>1424980748148.7834</v>
      </c>
      <c r="I4" s="7">
        <f>'IRA Calculations'!V175</f>
        <v>1436383070908.061</v>
      </c>
      <c r="J4" s="7">
        <f>'IRA Calculations'!W175</f>
        <v>1447052206461.0471</v>
      </c>
      <c r="K4" s="7">
        <f>'IRA Calculations'!X175</f>
        <v>1458294378654.8132</v>
      </c>
      <c r="L4" s="7">
        <f>'IRA Calculations'!Y175</f>
        <v>1470802529983.5066</v>
      </c>
      <c r="M4" s="7">
        <f>'IRA Calculations'!Z175</f>
        <v>1482894118658.5317</v>
      </c>
      <c r="N4" s="7">
        <f>'IRA Calculations'!AA175</f>
        <v>1495016968646.4968</v>
      </c>
      <c r="O4" s="7">
        <f>'IRA Calculations'!AB175</f>
        <v>1506430747877.1196</v>
      </c>
      <c r="P4" s="7">
        <f>'IRA Calculations'!AC175</f>
        <v>1519151246705.781</v>
      </c>
      <c r="Q4" s="7">
        <f>'IRA Calculations'!AD175</f>
        <v>1531654970854.6489</v>
      </c>
      <c r="R4" s="7">
        <f>'IRA Calculations'!AE175</f>
        <v>1542765243913.8633</v>
      </c>
      <c r="S4" s="7">
        <f>'IRA Calculations'!AF175</f>
        <v>1554255481038.7266</v>
      </c>
      <c r="T4" s="7">
        <f>'IRA Calculations'!AG175</f>
        <v>1567275872751.8855</v>
      </c>
      <c r="U4" s="7">
        <f>'IRA Calculations'!AH175</f>
        <v>1579809840238.0078</v>
      </c>
      <c r="V4" s="7">
        <f>'IRA Calculations'!AI175</f>
        <v>1592748219289.6628</v>
      </c>
      <c r="W4" s="7">
        <f>'IRA Calculations'!AJ175</f>
        <v>1605608438552.436</v>
      </c>
      <c r="X4" s="7">
        <f>'IRA Calculations'!AK175</f>
        <v>1617916978872.9392</v>
      </c>
      <c r="Y4" s="7">
        <f>'IRA Calculations'!AL175</f>
        <v>1629914853690.7219</v>
      </c>
      <c r="Z4" s="7">
        <f>'IRA Calculations'!AM175</f>
        <v>1642771689494.9419</v>
      </c>
      <c r="AA4" s="7">
        <f>'IRA Calculations'!AN175</f>
        <v>1655261268917.3147</v>
      </c>
      <c r="AB4" s="7">
        <f>'IRA Calculations'!AO175</f>
        <v>1668287382882.8206</v>
      </c>
      <c r="AC4" s="7">
        <f>'IRA Calculations'!AP175</f>
        <v>1679650277180.4844</v>
      </c>
      <c r="AD4" s="7">
        <f>'IRA Calculations'!AQ175</f>
        <v>1692368349859.5571</v>
      </c>
      <c r="AE4" s="7">
        <f>'IRA Calculations'!AR175</f>
        <v>1705156354230.8516</v>
      </c>
      <c r="AF4" s="7">
        <f>'IRA Calculations'!AS175</f>
        <v>1718573531125.4294</v>
      </c>
      <c r="AG4" s="7">
        <f>'IRA Calculations'!AT175</f>
        <v>1730929089504.6951</v>
      </c>
    </row>
    <row r="5" spans="1:35" x14ac:dyDescent="0.2">
      <c r="A5" s="1" t="s">
        <v>79</v>
      </c>
      <c r="B5" s="7">
        <f>'IRA Calculations'!O176</f>
        <v>28453075987.405491</v>
      </c>
      <c r="C5" s="7">
        <f>'IRA Calculations'!P176</f>
        <v>28453075987.405491</v>
      </c>
      <c r="D5" s="7">
        <f>'IRA Calculations'!Q176</f>
        <v>28453075987.405491</v>
      </c>
      <c r="E5" s="7">
        <f>'IRA Calculations'!R176</f>
        <v>27114500649.957733</v>
      </c>
      <c r="F5" s="7">
        <f>'IRA Calculations'!S176</f>
        <v>25761238857.391556</v>
      </c>
      <c r="G5" s="7">
        <f>'IRA Calculations'!T176</f>
        <v>24433844861.281734</v>
      </c>
      <c r="H5" s="7">
        <f>'IRA Calculations'!U176</f>
        <v>23164389482.850552</v>
      </c>
      <c r="I5" s="7">
        <f>'IRA Calculations'!V176</f>
        <v>21985880166.587543</v>
      </c>
      <c r="J5" s="7">
        <f>'IRA Calculations'!W176</f>
        <v>20919318334.941807</v>
      </c>
      <c r="K5" s="7">
        <f>'IRA Calculations'!X176</f>
        <v>19990055313.993237</v>
      </c>
      <c r="L5" s="7">
        <f>'IRA Calculations'!Y176</f>
        <v>19228806106.088348</v>
      </c>
      <c r="M5" s="7">
        <f>'IRA Calculations'!Z176</f>
        <v>18596295131.440037</v>
      </c>
      <c r="N5" s="7">
        <f>'IRA Calculations'!AA176</f>
        <v>18098312186.379921</v>
      </c>
      <c r="O5" s="7">
        <f>'IRA Calculations'!AB176</f>
        <v>17716122316.579655</v>
      </c>
      <c r="P5" s="7">
        <f>'IRA Calculations'!AC176</f>
        <v>17417817380.296009</v>
      </c>
      <c r="Q5" s="7">
        <f>'IRA Calculations'!AD176</f>
        <v>17180028326.718243</v>
      </c>
      <c r="R5" s="7">
        <f>'IRA Calculations'!AE176</f>
        <v>16968648973.037939</v>
      </c>
      <c r="S5" s="7">
        <f>'IRA Calculations'!AF176</f>
        <v>16766328940.956121</v>
      </c>
      <c r="T5" s="7">
        <f>'IRA Calculations'!AG176</f>
        <v>16592358303.728762</v>
      </c>
      <c r="U5" s="7">
        <f>'IRA Calculations'!AH176</f>
        <v>16415148446.725189</v>
      </c>
      <c r="V5" s="7">
        <f>'IRA Calculations'!AI176</f>
        <v>16244446280.078142</v>
      </c>
      <c r="W5" s="7">
        <f>'IRA Calculations'!AJ176</f>
        <v>16072237127.490889</v>
      </c>
      <c r="X5" s="7">
        <f>'IRA Calculations'!AK176</f>
        <v>15887800191.999929</v>
      </c>
      <c r="Y5" s="7">
        <f>'IRA Calculations'!AL176</f>
        <v>15695157700.758297</v>
      </c>
      <c r="Z5" s="7">
        <f>'IRA Calculations'!AM176</f>
        <v>15505576532.376873</v>
      </c>
      <c r="AA5" s="7">
        <f>'IRA Calculations'!AN176</f>
        <v>15309634310.314386</v>
      </c>
      <c r="AB5" s="7">
        <f>'IRA Calculations'!AO176</f>
        <v>15113463213.076155</v>
      </c>
      <c r="AC5" s="7">
        <f>'IRA Calculations'!AP176</f>
        <v>14892033875.661844</v>
      </c>
      <c r="AD5" s="7">
        <f>'IRA Calculations'!AQ176</f>
        <v>14674757301.091228</v>
      </c>
      <c r="AE5" s="7">
        <f>'IRA Calculations'!AR176</f>
        <v>14459992843.098936</v>
      </c>
      <c r="AF5" s="7">
        <f>'IRA Calculations'!AS176</f>
        <v>14242762729.691689</v>
      </c>
      <c r="AG5" s="7">
        <f>'IRA Calculations'!AT176</f>
        <v>14024961562.185814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7931151179627.2441</v>
      </c>
      <c r="C2" s="7">
        <f>'IRA Calculations'!P186</f>
        <v>7931151179627.2441</v>
      </c>
      <c r="D2" s="7">
        <f>'IRA Calculations'!Q186</f>
        <v>7931151179627.2441</v>
      </c>
      <c r="E2" s="7">
        <f>'IRA Calculations'!R186</f>
        <v>8009569093552.8369</v>
      </c>
      <c r="F2" s="7">
        <f>'IRA Calculations'!S186</f>
        <v>8100583691492.9551</v>
      </c>
      <c r="G2" s="7">
        <f>'IRA Calculations'!T186</f>
        <v>8206373634301.6152</v>
      </c>
      <c r="H2" s="7">
        <f>'IRA Calculations'!U186</f>
        <v>8314987510128.1514</v>
      </c>
      <c r="I2" s="7">
        <f>'IRA Calculations'!V186</f>
        <v>8431153845635.0059</v>
      </c>
      <c r="J2" s="7">
        <f>'IRA Calculations'!W186</f>
        <v>8552395628322.6855</v>
      </c>
      <c r="K2" s="7">
        <f>'IRA Calculations'!X186</f>
        <v>8676783980110.0557</v>
      </c>
      <c r="L2" s="7">
        <f>'IRA Calculations'!Y186</f>
        <v>8806473277414.9473</v>
      </c>
      <c r="M2" s="7">
        <f>'IRA Calculations'!Z186</f>
        <v>8939600557054.877</v>
      </c>
      <c r="N2" s="7">
        <f>'IRA Calculations'!AA186</f>
        <v>9075506670045.2637</v>
      </c>
      <c r="O2" s="7">
        <f>'IRA Calculations'!AB186</f>
        <v>9217823874211.3008</v>
      </c>
      <c r="P2" s="7">
        <f>'IRA Calculations'!AC186</f>
        <v>9363343154760.0586</v>
      </c>
      <c r="Q2" s="7">
        <f>'IRA Calculations'!AD186</f>
        <v>9514045427850.0684</v>
      </c>
      <c r="R2" s="7">
        <f>'IRA Calculations'!AE186</f>
        <v>9669136245494.8867</v>
      </c>
      <c r="S2" s="7">
        <f>'IRA Calculations'!AF186</f>
        <v>9825867997190.5957</v>
      </c>
      <c r="T2" s="7">
        <f>'IRA Calculations'!AG186</f>
        <v>9989493059582.2773</v>
      </c>
      <c r="U2" s="7">
        <f>'IRA Calculations'!AH186</f>
        <v>10154190106375.029</v>
      </c>
      <c r="V2" s="7">
        <f>'IRA Calculations'!AI186</f>
        <v>10323990353989.971</v>
      </c>
      <c r="W2" s="7">
        <f>'IRA Calculations'!AJ186</f>
        <v>10498480967010.453</v>
      </c>
      <c r="X2" s="7">
        <f>'IRA Calculations'!AK186</f>
        <v>10678286402369.18</v>
      </c>
      <c r="Y2" s="7">
        <f>'IRA Calculations'!AL186</f>
        <v>10861790010451.592</v>
      </c>
      <c r="Z2" s="7">
        <f>'IRA Calculations'!AM186</f>
        <v>11051049029930.258</v>
      </c>
      <c r="AA2" s="7">
        <f>'IRA Calculations'!AN186</f>
        <v>11243492779765.744</v>
      </c>
      <c r="AB2" s="7">
        <f>'IRA Calculations'!AO186</f>
        <v>11437875815297.678</v>
      </c>
      <c r="AC2" s="7">
        <f>'IRA Calculations'!AP186</f>
        <v>11639440105555.598</v>
      </c>
      <c r="AD2" s="7">
        <f>'IRA Calculations'!AQ186</f>
        <v>11840740736219.764</v>
      </c>
      <c r="AE2" s="7">
        <f>'IRA Calculations'!AR186</f>
        <v>12048414296802.6</v>
      </c>
      <c r="AF2" s="7">
        <f>'IRA Calculations'!AS186</f>
        <v>12260826791663.496</v>
      </c>
      <c r="AG2" s="7">
        <f>'IRA Calculations'!AT186</f>
        <v>12479161219769.436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3118691302854.8262</v>
      </c>
      <c r="C4" s="7">
        <f>'IRA Calculations'!P188</f>
        <v>3118691302854.8262</v>
      </c>
      <c r="D4" s="7">
        <f>'IRA Calculations'!Q188</f>
        <v>3118691302854.8262</v>
      </c>
      <c r="E4" s="7">
        <f>'IRA Calculations'!R188</f>
        <v>3107936947687.394</v>
      </c>
      <c r="F4" s="7">
        <f>'IRA Calculations'!S188</f>
        <v>3104491073052.4922</v>
      </c>
      <c r="G4" s="7">
        <f>'IRA Calculations'!T188</f>
        <v>3099902548181.063</v>
      </c>
      <c r="H4" s="7">
        <f>'IRA Calculations'!U188</f>
        <v>3093620212370.752</v>
      </c>
      <c r="I4" s="7">
        <f>'IRA Calculations'!V188</f>
        <v>3087252737915.3672</v>
      </c>
      <c r="J4" s="7">
        <f>'IRA Calculations'!W188</f>
        <v>3072989774374.5566</v>
      </c>
      <c r="K4" s="7">
        <f>'IRA Calculations'!X188</f>
        <v>3060922491680.4282</v>
      </c>
      <c r="L4" s="7">
        <f>'IRA Calculations'!Y188</f>
        <v>3052215944976.1279</v>
      </c>
      <c r="M4" s="7">
        <f>'IRA Calculations'!Z188</f>
        <v>3048317491227.9292</v>
      </c>
      <c r="N4" s="7">
        <f>'IRA Calculations'!AA188</f>
        <v>3045906723277.9023</v>
      </c>
      <c r="O4" s="7">
        <f>'IRA Calculations'!AB188</f>
        <v>3045171842341.4565</v>
      </c>
      <c r="P4" s="7">
        <f>'IRA Calculations'!AC188</f>
        <v>3046448922017.5918</v>
      </c>
      <c r="Q4" s="7">
        <f>'IRA Calculations'!AD188</f>
        <v>3046211430007.6392</v>
      </c>
      <c r="R4" s="7">
        <f>'IRA Calculations'!AE188</f>
        <v>3040870100274.4839</v>
      </c>
      <c r="S4" s="7">
        <f>'IRA Calculations'!AF188</f>
        <v>3036460814655.8389</v>
      </c>
      <c r="T4" s="7">
        <f>'IRA Calculations'!AG188</f>
        <v>3033301722825.4033</v>
      </c>
      <c r="U4" s="7">
        <f>'IRA Calculations'!AH188</f>
        <v>3032396564598.8086</v>
      </c>
      <c r="V4" s="7">
        <f>'IRA Calculations'!AI188</f>
        <v>3031598949923.8965</v>
      </c>
      <c r="W4" s="7">
        <f>'IRA Calculations'!AJ188</f>
        <v>3033310684788.0391</v>
      </c>
      <c r="X4" s="7">
        <f>'IRA Calculations'!AK188</f>
        <v>3034735636847.7246</v>
      </c>
      <c r="Y4" s="7">
        <f>'IRA Calculations'!AL188</f>
        <v>3034099337500.3257</v>
      </c>
      <c r="Z4" s="7">
        <f>'IRA Calculations'!AM188</f>
        <v>3031173256698.5151</v>
      </c>
      <c r="AA4" s="7">
        <f>'IRA Calculations'!AN188</f>
        <v>3027359941595.4004</v>
      </c>
      <c r="AB4" s="7">
        <f>'IRA Calculations'!AO188</f>
        <v>3023049237565.7827</v>
      </c>
      <c r="AC4" s="7">
        <f>'IRA Calculations'!AP188</f>
        <v>3019132859892.313</v>
      </c>
      <c r="AD4" s="7">
        <f>'IRA Calculations'!AQ188</f>
        <v>3016206779090.5024</v>
      </c>
      <c r="AE4" s="7">
        <f>'IRA Calculations'!AR188</f>
        <v>3012200781790.6309</v>
      </c>
      <c r="AF4" s="7">
        <f>'IRA Calculations'!AS188</f>
        <v>3009418092391.0635</v>
      </c>
      <c r="AG4" s="7">
        <f>'IRA Calculations'!AT188</f>
        <v>3006330696261.7393</v>
      </c>
    </row>
    <row r="5" spans="1:35" x14ac:dyDescent="0.2">
      <c r="A5" s="1" t="s">
        <v>79</v>
      </c>
      <c r="B5" s="7">
        <f>'IRA Calculations'!O189</f>
        <v>1031424329008.7755</v>
      </c>
      <c r="C5" s="7">
        <f>'IRA Calculations'!P189</f>
        <v>1031424329008.7755</v>
      </c>
      <c r="D5" s="7">
        <f>'IRA Calculations'!Q189</f>
        <v>1031424329008.7755</v>
      </c>
      <c r="E5" s="7">
        <f>'IRA Calculations'!R189</f>
        <v>1032573166957.1171</v>
      </c>
      <c r="F5" s="7">
        <f>'IRA Calculations'!S189</f>
        <v>1032287445602.088</v>
      </c>
      <c r="G5" s="7">
        <f>'IRA Calculations'!T189</f>
        <v>1031096939956.1401</v>
      </c>
      <c r="H5" s="7">
        <f>'IRA Calculations'!U189</f>
        <v>1027852812070.9302</v>
      </c>
      <c r="I5" s="7">
        <f>'IRA Calculations'!V189</f>
        <v>1024781307504.3833</v>
      </c>
      <c r="J5" s="7">
        <f>'IRA Calculations'!W189</f>
        <v>1022882450999.0945</v>
      </c>
      <c r="K5" s="7">
        <f>'IRA Calculations'!X189</f>
        <v>1023120552128.2845</v>
      </c>
      <c r="L5" s="7">
        <f>'IRA Calculations'!Y189</f>
        <v>1023090789487.1356</v>
      </c>
      <c r="M5" s="7">
        <f>'IRA Calculations'!Z189</f>
        <v>1021382413885.1995</v>
      </c>
      <c r="N5" s="7">
        <f>'IRA Calculations'!AA189</f>
        <v>1019025212706.2202</v>
      </c>
      <c r="O5" s="7">
        <f>'IRA Calculations'!AB189</f>
        <v>1016376337643.9852</v>
      </c>
      <c r="P5" s="7">
        <f>'IRA Calculations'!AC189</f>
        <v>1016316812361.6874</v>
      </c>
      <c r="Q5" s="7">
        <f>'IRA Calculations'!AD189</f>
        <v>1016233476966.4714</v>
      </c>
      <c r="R5" s="7">
        <f>'IRA Calculations'!AE189</f>
        <v>1016543008434.4185</v>
      </c>
      <c r="S5" s="7">
        <f>'IRA Calculations'!AF189</f>
        <v>1014995351094.6846</v>
      </c>
      <c r="T5" s="7">
        <f>'IRA Calculations'!AG189</f>
        <v>1014906063171.239</v>
      </c>
      <c r="U5" s="7">
        <f>'IRA Calculations'!AH189</f>
        <v>1015590603917.6593</v>
      </c>
      <c r="V5" s="7">
        <f>'IRA Calculations'!AI189</f>
        <v>1015798942405.7006</v>
      </c>
      <c r="W5" s="7">
        <f>'IRA Calculations'!AJ189</f>
        <v>1016078711232.4984</v>
      </c>
      <c r="X5" s="7">
        <f>'IRA Calculations'!AK189</f>
        <v>1017132308729.1622</v>
      </c>
      <c r="Y5" s="7">
        <f>'IRA Calculations'!AL189</f>
        <v>1019120453157.8967</v>
      </c>
      <c r="Z5" s="7">
        <f>'IRA Calculations'!AM189</f>
        <v>1021352651244.0507</v>
      </c>
      <c r="AA5" s="7">
        <f>'IRA Calculations'!AN189</f>
        <v>1023424131068.0009</v>
      </c>
      <c r="AB5" s="7">
        <f>'IRA Calculations'!AO189</f>
        <v>1025025361161.8019</v>
      </c>
      <c r="AC5" s="7">
        <f>'IRA Calculations'!AP189</f>
        <v>1025930145452.7234</v>
      </c>
      <c r="AD5" s="7">
        <f>'IRA Calculations'!AQ189</f>
        <v>1026156341525.4532</v>
      </c>
      <c r="AE5" s="7">
        <f>'IRA Calculations'!AR189</f>
        <v>1026840882271.8734</v>
      </c>
      <c r="AF5" s="7">
        <f>'IRA Calculations'!AS189</f>
        <v>1027692093808.7268</v>
      </c>
      <c r="AG5" s="7">
        <f>'IRA Calculations'!AT189</f>
        <v>1028013530333.1328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2023-12-15T19:18:18Z</dcterms:modified>
</cp:coreProperties>
</file>