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bldgs\CiDESCTY\"/>
    </mc:Choice>
  </mc:AlternateContent>
  <xr:revisionPtr revIDLastSave="0" documentId="8_{42EF1D22-4A82-4AB4-BAF8-3A4E332B416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Z8" i="18"/>
  <c r="R8" i="18"/>
  <c r="AA8" i="17"/>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I8" i="17"/>
  <c r="S8" i="18"/>
  <c r="J8" i="17"/>
  <c r="T8" i="18"/>
  <c r="H8" i="25"/>
  <c r="X8" i="25"/>
  <c r="W8" i="7" s="1"/>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E8" i="10" s="1"/>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A8" i="6" s="1"/>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G8" i="6" l="1"/>
  <c r="M8" i="6"/>
  <c r="O8" i="6"/>
  <c r="E8" i="7"/>
  <c r="C8" i="10"/>
  <c r="S30" i="14"/>
  <c r="S23" i="14"/>
  <c r="AE8" i="7"/>
  <c r="M8" i="10"/>
  <c r="W8" i="10"/>
  <c r="AA8" i="7"/>
  <c r="E8" i="6"/>
  <c r="Q8" i="10"/>
  <c r="U8" i="7"/>
  <c r="G8" i="7"/>
  <c r="AE8" i="6"/>
  <c r="O8" i="7"/>
  <c r="AC8" i="7"/>
  <c r="I8" i="7"/>
  <c r="W8" i="6"/>
  <c r="U8" i="6"/>
  <c r="S8" i="10"/>
  <c r="O8" i="10"/>
  <c r="S30" i="22"/>
  <c r="AE8" i="10"/>
  <c r="S23" i="22"/>
  <c r="AC8" i="6"/>
  <c r="K8" i="6"/>
  <c r="I8" i="6"/>
  <c r="U8" i="10"/>
  <c r="C8" i="7"/>
  <c r="M8" i="7"/>
  <c r="AC8" i="10"/>
  <c r="K8" i="10"/>
  <c r="C8" i="6"/>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<sst xmlns="http://schemas.openxmlformats.org/spreadsheetml/2006/main" count="55111" uniqueCount="1381">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</sst>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1290</v>
      </c>
      <c r="C1" s="71">
        <v>45686</v>
      </c>
      <c r="D1" s="13"/>
      <c r="E1" s="13"/>
      <c r="F1" s="72" t="s">
        <v>59</v>
      </c>
      <c r="G1" s="72" t="s">
        <v>59</v>
      </c>
    </row>
    <row r="2" spans="1:7" x14ac:dyDescent="0.75">
      <c r="B2" t="str">
        <f>LOOKUP(B1,F2:G51,G2:G51)</f>
        <v>ME</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b">
        <f>IF(A23=About!$B$1,SUM('BDESC-rural-residential'!$AF$8,'BDESC-urban-residential'!$AF$8,'BDESC-commercial'!$AF$8)='REEDS calc'!Q23,"NA")</f>
        <v>1</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b">
        <f>IF(A23=About!$B$1,SUM('DESC-rural-residential'!$AF$8,'DESC-urban-residential'!$AF$8,'DESC-commercial'!$AF$8)='REEDS calc-noIRA'!Q23,"NA")</f>
        <v>1</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MAINE</v>
      </c>
    </row>
    <row r="3" spans="1:7" x14ac:dyDescent="0.65">
      <c r="A3" s="52" t="s">
        <v>1327</v>
      </c>
      <c r="B3" s="52">
        <v>0.59</v>
      </c>
      <c r="C3" s="52">
        <v>0.41</v>
      </c>
      <c r="F3" s="52" t="s">
        <v>10</v>
      </c>
      <c r="G3" s="52">
        <f>SUMIFS(B:B,A:A,G2)</f>
        <v>0.38700000000000001</v>
      </c>
    </row>
    <row r="4" spans="1:7" x14ac:dyDescent="0.65">
      <c r="A4" s="52" t="s">
        <v>1328</v>
      </c>
      <c r="B4" s="52">
        <v>0.66</v>
      </c>
      <c r="C4" s="52">
        <v>0.33999999999999903</v>
      </c>
      <c r="F4" s="52" t="s">
        <v>11</v>
      </c>
      <c r="G4" s="52">
        <f>SUMIFS(C:C,A:A,G2)</f>
        <v>0.61299999999999999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9.3620380898277453</v>
      </c>
      <c r="C8" s="65">
        <f>INDEX('REEDS calc'!$C$64:$AG$113,MATCH(About!$B$2,'REEDS calc'!$B$64:$B$113,0),MATCH(C$1,'REEDS calc'!$C$63:$AG$63,0))*SUMIFS('res v com'!$E$3:$E$52,'res v com'!$B$3:$B$52,About!$B$2)*SUMIFS('Urban and Rural'!$C$2:$C$53,'Urban and Rural'!$A$2:$A$53,About!$B$1)</f>
        <v>9.3620380898277453</v>
      </c>
      <c r="D8" s="65">
        <f>INDEX('REEDS calc'!$C$64:$AG$113,MATCH(About!$B$2,'REEDS calc'!$B$64:$B$113,0),MATCH(D$1,'REEDS calc'!$C$63:$AG$63,0))*SUMIFS('res v com'!$E$3:$E$52,'res v com'!$B$3:$B$52,About!$B$2)*SUMIFS('Urban and Rural'!$C$2:$C$53,'Urban and Rural'!$A$2:$A$53,About!$B$1)</f>
        <v>9.3620380898277453</v>
      </c>
      <c r="E8" s="65">
        <f>INDEX('REEDS calc'!$C$64:$AG$113,MATCH(About!$B$2,'REEDS calc'!$B$64:$B$113,0),MATCH(E$1,'REEDS calc'!$C$63:$AG$63,0))*SUMIFS('res v com'!$E$3:$E$52,'res v com'!$B$3:$B$52,About!$B$2)*SUMIFS('Urban and Rural'!$C$2:$C$53,'Urban and Rural'!$A$2:$A$53,About!$B$1)</f>
        <v>11.807700938655934</v>
      </c>
      <c r="F8" s="65">
        <f>INDEX('REEDS calc'!$C$64:$AG$113,MATCH(About!$B$2,'REEDS calc'!$B$64:$B$113,0),MATCH(F$1,'REEDS calc'!$C$63:$AG$63,0))*SUMIFS('res v com'!$E$3:$E$52,'res v com'!$B$3:$B$52,About!$B$2)*SUMIFS('Urban and Rural'!$C$2:$C$53,'Urban and Rural'!$A$2:$A$53,About!$B$1)</f>
        <v>14.253363787484121</v>
      </c>
      <c r="G8" s="65">
        <f>INDEX('REEDS calc'!$C$64:$AG$113,MATCH(About!$B$2,'REEDS calc'!$B$64:$B$113,0),MATCH(G$1,'REEDS calc'!$C$63:$AG$63,0))*SUMIFS('res v com'!$E$3:$E$52,'res v com'!$B$3:$B$52,About!$B$2)*SUMIFS('Urban and Rural'!$C$2:$C$53,'Urban and Rural'!$A$2:$A$53,About!$B$1)</f>
        <v>16.684893124703269</v>
      </c>
      <c r="H8" s="65">
        <f>INDEX('REEDS calc'!$C$64:$AG$113,MATCH(About!$B$2,'REEDS calc'!$B$64:$B$113,0),MATCH(H$1,'REEDS calc'!$C$63:$AG$63,0))*SUMIFS('res v com'!$E$3:$E$52,'res v com'!$B$3:$B$52,About!$B$2)*SUMIFS('Urban and Rural'!$C$2:$C$53,'Urban and Rural'!$A$2:$A$53,About!$B$1)</f>
        <v>19.116422461922422</v>
      </c>
      <c r="I8" s="65">
        <f>INDEX('REEDS calc'!$C$64:$AG$113,MATCH(About!$B$2,'REEDS calc'!$B$64:$B$113,0),MATCH(I$1,'REEDS calc'!$C$63:$AG$63,0))*SUMIFS('res v com'!$E$3:$E$52,'res v com'!$B$3:$B$52,About!$B$2)*SUMIFS('Urban and Rural'!$C$2:$C$53,'Urban and Rural'!$A$2:$A$53,About!$B$1)</f>
        <v>22.169826309939307</v>
      </c>
      <c r="J8" s="65">
        <f>INDEX('REEDS calc'!$C$64:$AG$113,MATCH(About!$B$2,'REEDS calc'!$B$64:$B$113,0),MATCH(J$1,'REEDS calc'!$C$63:$AG$63,0))*SUMIFS('res v com'!$E$3:$E$52,'res v com'!$B$3:$B$52,About!$B$2)*SUMIFS('Urban and Rural'!$C$2:$C$53,'Urban and Rural'!$A$2:$A$53,About!$B$1)</f>
        <v>25.223230157956195</v>
      </c>
      <c r="K8" s="65">
        <f>INDEX('REEDS calc'!$C$64:$AG$113,MATCH(About!$B$2,'REEDS calc'!$B$64:$B$113,0),MATCH(K$1,'REEDS calc'!$C$63:$AG$63,0))*SUMIFS('res v com'!$E$3:$E$52,'res v com'!$B$3:$B$52,About!$B$2)*SUMIFS('Urban and Rural'!$C$2:$C$53,'Urban and Rural'!$A$2:$A$53,About!$B$1)</f>
        <v>28.973133458066549</v>
      </c>
      <c r="L8" s="65">
        <f>INDEX('REEDS calc'!$C$64:$AG$113,MATCH(About!$B$2,'REEDS calc'!$B$64:$B$113,0),MATCH(L$1,'REEDS calc'!$C$63:$AG$63,0))*SUMIFS('res v com'!$E$3:$E$52,'res v com'!$B$3:$B$52,About!$B$2)*SUMIFS('Urban and Rural'!$C$2:$C$53,'Urban and Rural'!$A$2:$A$53,About!$B$1)</f>
        <v>32.723036758176903</v>
      </c>
      <c r="M8" s="65">
        <f>INDEX('REEDS calc'!$C$64:$AG$113,MATCH(About!$B$2,'REEDS calc'!$B$64:$B$113,0),MATCH(M$1,'REEDS calc'!$C$63:$AG$63,0))*SUMIFS('res v com'!$E$3:$E$52,'res v com'!$B$3:$B$52,About!$B$2)*SUMIFS('Urban and Rural'!$C$2:$C$53,'Urban and Rural'!$A$2:$A$53,About!$B$1)</f>
        <v>36.933127196277582</v>
      </c>
      <c r="N8" s="65">
        <f>INDEX('REEDS calc'!$C$64:$AG$113,MATCH(About!$B$2,'REEDS calc'!$B$64:$B$113,0),MATCH(N$1,'REEDS calc'!$C$63:$AG$63,0))*SUMIFS('res v com'!$E$3:$E$52,'res v com'!$B$3:$B$52,About!$B$2)*SUMIFS('Urban and Rural'!$C$2:$C$53,'Urban and Rural'!$A$2:$A$53,About!$B$1)</f>
        <v>41.143217634378246</v>
      </c>
      <c r="O8" s="65">
        <f>INDEX('REEDS calc'!$C$64:$AG$113,MATCH(About!$B$2,'REEDS calc'!$B$64:$B$113,0),MATCH(O$1,'REEDS calc'!$C$63:$AG$63,0))*SUMIFS('res v com'!$E$3:$E$52,'res v com'!$B$3:$B$52,About!$B$2)*SUMIFS('Urban and Rural'!$C$2:$C$53,'Urban and Rural'!$A$2:$A$53,About!$B$1)</f>
        <v>44.140652776423337</v>
      </c>
      <c r="P8" s="65">
        <f>INDEX('REEDS calc'!$C$64:$AG$113,MATCH(About!$B$2,'REEDS calc'!$B$64:$B$113,0),MATCH(P$1,'REEDS calc'!$C$63:$AG$63,0))*SUMIFS('res v com'!$E$3:$E$52,'res v com'!$B$3:$B$52,About!$B$2)*SUMIFS('Urban and Rural'!$C$2:$C$53,'Urban and Rural'!$A$2:$A$53,About!$B$1)</f>
        <v>47.138087918468429</v>
      </c>
      <c r="Q8" s="65">
        <f>INDEX('REEDS calc'!$C$64:$AG$113,MATCH(About!$B$2,'REEDS calc'!$B$64:$B$113,0),MATCH(Q$1,'REEDS calc'!$C$63:$AG$63,0))*SUMIFS('res v com'!$E$3:$E$52,'res v com'!$B$3:$B$52,About!$B$2)*SUMIFS('Urban and Rural'!$C$2:$C$53,'Urban and Rural'!$A$2:$A$53,About!$B$1)</f>
        <v>49.358179922016355</v>
      </c>
      <c r="R8" s="65">
        <f>INDEX('REEDS calc'!$C$64:$AG$113,MATCH(About!$B$2,'REEDS calc'!$B$64:$B$113,0),MATCH(R$1,'REEDS calc'!$C$63:$AG$63,0))*SUMIFS('res v com'!$E$3:$E$52,'res v com'!$B$3:$B$52,About!$B$2)*SUMIFS('Urban and Rural'!$C$2:$C$53,'Urban and Rural'!$A$2:$A$53,About!$B$1)</f>
        <v>51.578271925564266</v>
      </c>
      <c r="S8" s="65">
        <f>INDEX('REEDS calc'!$C$64:$AG$113,MATCH(About!$B$2,'REEDS calc'!$B$64:$B$113,0),MATCH(S$1,'REEDS calc'!$C$63:$AG$63,0))*SUMIFS('res v com'!$E$3:$E$52,'res v com'!$B$3:$B$52,About!$B$2)*SUMIFS('Urban and Rural'!$C$2:$C$53,'Urban and Rural'!$A$2:$A$53,About!$B$1)</f>
        <v>53.916520086163764</v>
      </c>
      <c r="T8" s="65">
        <f>INDEX('REEDS calc'!$C$64:$AG$113,MATCH(About!$B$2,'REEDS calc'!$B$64:$B$113,0),MATCH(T$1,'REEDS calc'!$C$63:$AG$63,0))*SUMIFS('res v com'!$E$3:$E$52,'res v com'!$B$3:$B$52,About!$B$2)*SUMIFS('Urban and Rural'!$C$2:$C$53,'Urban and Rural'!$A$2:$A$53,About!$B$1)</f>
        <v>56.254768246763255</v>
      </c>
      <c r="U8" s="65">
        <f>INDEX('REEDS calc'!$C$64:$AG$113,MATCH(About!$B$2,'REEDS calc'!$B$64:$B$113,0),MATCH(U$1,'REEDS calc'!$C$63:$AG$63,0))*SUMIFS('res v com'!$E$3:$E$52,'res v com'!$B$3:$B$52,About!$B$2)*SUMIFS('Urban and Rural'!$C$2:$C$53,'Urban and Rural'!$A$2:$A$53,About!$B$1)</f>
        <v>58.574360172038809</v>
      </c>
      <c r="V8" s="65">
        <f>INDEX('REEDS calc'!$C$64:$AG$113,MATCH(About!$B$2,'REEDS calc'!$B$64:$B$113,0),MATCH(V$1,'REEDS calc'!$C$63:$AG$63,0))*SUMIFS('res v com'!$E$3:$E$52,'res v com'!$B$3:$B$52,About!$B$2)*SUMIFS('Urban and Rural'!$C$2:$C$53,'Urban and Rural'!$A$2:$A$53,About!$B$1)</f>
        <v>60.893952097314362</v>
      </c>
      <c r="W8" s="65">
        <f>INDEX('REEDS calc'!$C$64:$AG$113,MATCH(About!$B$2,'REEDS calc'!$B$64:$B$113,0),MATCH(W$1,'REEDS calc'!$C$63:$AG$63,0))*SUMIFS('res v com'!$E$3:$E$52,'res v com'!$B$3:$B$52,About!$B$2)*SUMIFS('Urban and Rural'!$C$2:$C$53,'Urban and Rural'!$A$2:$A$53,About!$B$1)</f>
        <v>63.163794061726101</v>
      </c>
      <c r="X8" s="65">
        <f>INDEX('REEDS calc'!$C$64:$AG$113,MATCH(About!$B$2,'REEDS calc'!$B$64:$B$113,0),MATCH(X$1,'REEDS calc'!$C$63:$AG$63,0))*SUMIFS('res v com'!$E$3:$E$52,'res v com'!$B$3:$B$52,About!$B$2)*SUMIFS('Urban and Rural'!$C$2:$C$53,'Urban and Rural'!$A$2:$A$53,About!$B$1)</f>
        <v>65.433636026137847</v>
      </c>
      <c r="Y8" s="65">
        <f>INDEX('REEDS calc'!$C$64:$AG$113,MATCH(About!$B$2,'REEDS calc'!$B$64:$B$113,0),MATCH(Y$1,'REEDS calc'!$C$63:$AG$63,0))*SUMIFS('res v com'!$E$3:$E$52,'res v com'!$B$3:$B$52,About!$B$2)*SUMIFS('Urban and Rural'!$C$2:$C$53,'Urban and Rural'!$A$2:$A$53,About!$B$1)</f>
        <v>67.672384265009697</v>
      </c>
      <c r="Z8" s="65">
        <f>INDEX('REEDS calc'!$C$64:$AG$113,MATCH(About!$B$2,'REEDS calc'!$B$64:$B$113,0),MATCH(Z$1,'REEDS calc'!$C$63:$AG$63,0))*SUMIFS('res v com'!$E$3:$E$52,'res v com'!$B$3:$B$52,About!$B$2)*SUMIFS('Urban and Rural'!$C$2:$C$53,'Urban and Rural'!$A$2:$A$53,About!$B$1)</f>
        <v>69.911132503881547</v>
      </c>
      <c r="AA8" s="65">
        <f>INDEX('REEDS calc'!$C$64:$AG$113,MATCH(About!$B$2,'REEDS calc'!$B$64:$B$113,0),MATCH(AA$1,'REEDS calc'!$C$63:$AG$63,0))*SUMIFS('res v com'!$E$3:$E$52,'res v com'!$B$3:$B$52,About!$B$2)*SUMIFS('Urban and Rural'!$C$2:$C$53,'Urban and Rural'!$A$2:$A$53,About!$B$1)</f>
        <v>71.776756036274747</v>
      </c>
      <c r="AB8" s="65">
        <f>INDEX('REEDS calc'!$C$64:$AG$113,MATCH(About!$B$2,'REEDS calc'!$B$64:$B$113,0),MATCH(AB$1,'REEDS calc'!$C$63:$AG$63,0))*SUMIFS('res v com'!$E$3:$E$52,'res v com'!$B$3:$B$52,About!$B$2)*SUMIFS('Urban and Rural'!$C$2:$C$53,'Urban and Rural'!$A$2:$A$53,About!$B$1)</f>
        <v>73.642379568667963</v>
      </c>
      <c r="AC8" s="65">
        <f>INDEX('REEDS calc'!$C$64:$AG$113,MATCH(About!$B$2,'REEDS calc'!$B$64:$B$113,0),MATCH(AC$1,'REEDS calc'!$C$63:$AG$63,0))*SUMIFS('res v com'!$E$3:$E$52,'res v com'!$B$3:$B$52,About!$B$2)*SUMIFS('Urban and Rural'!$C$2:$C$53,'Urban and Rural'!$A$2:$A$53,About!$B$1)</f>
        <v>75.458253140197357</v>
      </c>
      <c r="AD8" s="65">
        <f>INDEX('REEDS calc'!$C$64:$AG$113,MATCH(About!$B$2,'REEDS calc'!$B$64:$B$113,0),MATCH(AD$1,'REEDS calc'!$C$63:$AG$63,0))*SUMIFS('res v com'!$E$3:$E$52,'res v com'!$B$3:$B$52,About!$B$2)*SUMIFS('Urban and Rural'!$C$2:$C$53,'Urban and Rural'!$A$2:$A$53,About!$B$1)</f>
        <v>77.274126711726737</v>
      </c>
      <c r="AE8" s="65">
        <f>INDEX('REEDS calc'!$C$64:$AG$113,MATCH(About!$B$2,'REEDS calc'!$B$64:$B$113,0),MATCH(AE$1,'REEDS calc'!$C$63:$AG$63,0))*SUMIFS('res v com'!$E$3:$E$52,'res v com'!$B$3:$B$52,About!$B$2)*SUMIFS('Urban and Rural'!$C$2:$C$53,'Urban and Rural'!$A$2:$A$53,About!$B$1)</f>
        <v>79.407156283762987</v>
      </c>
      <c r="AF8" s="65">
        <f>INDEX('REEDS calc'!$C$64:$AG$113,MATCH(About!$B$2,'REEDS calc'!$B$64:$B$113,0),MATCH(AF$1,'REEDS calc'!$C$63:$AG$63,0))*SUMIFS('res v com'!$E$3:$E$52,'res v com'!$B$3:$B$52,About!$B$2)*SUMIFS('Urban and Rural'!$C$2:$C$53,'Urban and Rural'!$A$2:$A$53,About!$B$1)</f>
        <v>81.540185855799223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5.9104547157640095</v>
      </c>
      <c r="C8" s="65">
        <f>INDEX('REEDS calc'!$C$64:$AG$113,MATCH(About!$B$2,'REEDS calc'!$B$64:$B$113,0),MATCH(C$1,'REEDS calc'!$C$63:$AG$63,0))*SUMIFS('res v com'!$E$3:$E$52,'res v com'!$B$3:$B$52,About!$B$2)*SUMIFS('Urban and Rural'!$B$2:$B$53,'Urban and Rural'!$A$2:$A$53,About!$B$1)</f>
        <v>5.9104547157640095</v>
      </c>
      <c r="D8" s="65">
        <f>INDEX('REEDS calc'!$C$64:$AG$113,MATCH(About!$B$2,'REEDS calc'!$B$64:$B$113,0),MATCH(D$1,'REEDS calc'!$C$63:$AG$63,0))*SUMIFS('res v com'!$E$3:$E$52,'res v com'!$B$3:$B$52,About!$B$2)*SUMIFS('Urban and Rural'!$B$2:$B$53,'Urban and Rural'!$A$2:$A$53,About!$B$1)</f>
        <v>5.9104547157640095</v>
      </c>
      <c r="E8" s="65">
        <f>INDEX('REEDS calc'!$C$64:$AG$113,MATCH(About!$B$2,'REEDS calc'!$B$64:$B$113,0),MATCH(E$1,'REEDS calc'!$C$63:$AG$63,0))*SUMIFS('res v com'!$E$3:$E$52,'res v com'!$B$3:$B$52,About!$B$2)*SUMIFS('Urban and Rural'!$B$2:$B$53,'Urban and Rural'!$A$2:$A$53,About!$B$1)</f>
        <v>7.4544539368023592</v>
      </c>
      <c r="F8" s="65">
        <f>INDEX('REEDS calc'!$C$64:$AG$113,MATCH(About!$B$2,'REEDS calc'!$B$64:$B$113,0),MATCH(F$1,'REEDS calc'!$C$63:$AG$63,0))*SUMIFS('res v com'!$E$3:$E$52,'res v com'!$B$3:$B$52,About!$B$2)*SUMIFS('Urban and Rural'!$B$2:$B$53,'Urban and Rural'!$A$2:$A$53,About!$B$1)</f>
        <v>8.998453157840709</v>
      </c>
      <c r="G8" s="65">
        <f>INDEX('REEDS calc'!$C$64:$AG$113,MATCH(About!$B$2,'REEDS calc'!$B$64:$B$113,0),MATCH(G$1,'REEDS calc'!$C$63:$AG$63,0))*SUMIFS('res v com'!$E$3:$E$52,'res v com'!$B$3:$B$52,About!$B$2)*SUMIFS('Urban and Rural'!$B$2:$B$53,'Urban and Rural'!$A$2:$A$53,About!$B$1)</f>
        <v>10.53352959096275</v>
      </c>
      <c r="H8" s="65">
        <f>INDEX('REEDS calc'!$C$64:$AG$113,MATCH(About!$B$2,'REEDS calc'!$B$64:$B$113,0),MATCH(H$1,'REEDS calc'!$C$63:$AG$63,0))*SUMIFS('res v com'!$E$3:$E$52,'res v com'!$B$3:$B$52,About!$B$2)*SUMIFS('Urban and Rural'!$B$2:$B$53,'Urban and Rural'!$A$2:$A$53,About!$B$1)</f>
        <v>12.068606024084792</v>
      </c>
      <c r="I8" s="65">
        <f>INDEX('REEDS calc'!$C$64:$AG$113,MATCH(About!$B$2,'REEDS calc'!$B$64:$B$113,0),MATCH(I$1,'REEDS calc'!$C$63:$AG$63,0))*SUMIFS('res v com'!$E$3:$E$52,'res v com'!$B$3:$B$52,About!$B$2)*SUMIFS('Urban and Rural'!$B$2:$B$53,'Urban and Rural'!$A$2:$A$53,About!$B$1)</f>
        <v>13.996285125524491</v>
      </c>
      <c r="J8" s="65">
        <f>INDEX('REEDS calc'!$C$64:$AG$113,MATCH(About!$B$2,'REEDS calc'!$B$64:$B$113,0),MATCH(J$1,'REEDS calc'!$C$63:$AG$63,0))*SUMIFS('res v com'!$E$3:$E$52,'res v com'!$B$3:$B$52,About!$B$2)*SUMIFS('Urban and Rural'!$B$2:$B$53,'Urban and Rural'!$A$2:$A$53,About!$B$1)</f>
        <v>15.923964226964188</v>
      </c>
      <c r="K8" s="65">
        <f>INDEX('REEDS calc'!$C$64:$AG$113,MATCH(About!$B$2,'REEDS calc'!$B$64:$B$113,0),MATCH(K$1,'REEDS calc'!$C$63:$AG$63,0))*SUMIFS('res v com'!$E$3:$E$52,'res v com'!$B$3:$B$52,About!$B$2)*SUMIFS('Urban and Rural'!$B$2:$B$53,'Urban and Rural'!$A$2:$A$53,About!$B$1)</f>
        <v>18.291358316919663</v>
      </c>
      <c r="L8" s="65">
        <f>INDEX('REEDS calc'!$C$64:$AG$113,MATCH(About!$B$2,'REEDS calc'!$B$64:$B$113,0),MATCH(L$1,'REEDS calc'!$C$63:$AG$63,0))*SUMIFS('res v com'!$E$3:$E$52,'res v com'!$B$3:$B$52,About!$B$2)*SUMIFS('Urban and Rural'!$B$2:$B$53,'Urban and Rural'!$A$2:$A$53,About!$B$1)</f>
        <v>20.658752406875141</v>
      </c>
      <c r="M8" s="65">
        <f>INDEX('REEDS calc'!$C$64:$AG$113,MATCH(About!$B$2,'REEDS calc'!$B$64:$B$113,0),MATCH(M$1,'REEDS calc'!$C$63:$AG$63,0))*SUMIFS('res v com'!$E$3:$E$52,'res v com'!$B$3:$B$52,About!$B$2)*SUMIFS('Urban and Rural'!$B$2:$B$53,'Urban and Rural'!$A$2:$A$53,About!$B$1)</f>
        <v>23.316672471385683</v>
      </c>
      <c r="N8" s="65">
        <f>INDEX('REEDS calc'!$C$64:$AG$113,MATCH(About!$B$2,'REEDS calc'!$B$64:$B$113,0),MATCH(N$1,'REEDS calc'!$C$63:$AG$63,0))*SUMIFS('res v com'!$E$3:$E$52,'res v com'!$B$3:$B$52,About!$B$2)*SUMIFS('Urban and Rural'!$B$2:$B$53,'Urban and Rural'!$A$2:$A$53,About!$B$1)</f>
        <v>25.974592535896221</v>
      </c>
      <c r="O8" s="65">
        <f>INDEX('REEDS calc'!$C$64:$AG$113,MATCH(About!$B$2,'REEDS calc'!$B$64:$B$113,0),MATCH(O$1,'REEDS calc'!$C$63:$AG$63,0))*SUMIFS('res v com'!$E$3:$E$52,'res v com'!$B$3:$B$52,About!$B$2)*SUMIFS('Urban and Rural'!$B$2:$B$53,'Urban and Rural'!$A$2:$A$53,About!$B$1)</f>
        <v>27.866937397187328</v>
      </c>
      <c r="P8" s="65">
        <f>INDEX('REEDS calc'!$C$64:$AG$113,MATCH(About!$B$2,'REEDS calc'!$B$64:$B$113,0),MATCH(P$1,'REEDS calc'!$C$63:$AG$63,0))*SUMIFS('res v com'!$E$3:$E$52,'res v com'!$B$3:$B$52,About!$B$2)*SUMIFS('Urban and Rural'!$B$2:$B$53,'Urban and Rural'!$A$2:$A$53,About!$B$1)</f>
        <v>29.759282258478436</v>
      </c>
      <c r="Q8" s="65">
        <f>INDEX('REEDS calc'!$C$64:$AG$113,MATCH(About!$B$2,'REEDS calc'!$B$64:$B$113,0),MATCH(Q$1,'REEDS calc'!$C$63:$AG$63,0))*SUMIFS('res v com'!$E$3:$E$52,'res v com'!$B$3:$B$52,About!$B$2)*SUMIFS('Urban and Rural'!$B$2:$B$53,'Urban and Rural'!$A$2:$A$53,About!$B$1)</f>
        <v>31.16087378437248</v>
      </c>
      <c r="R8" s="65">
        <f>INDEX('REEDS calc'!$C$64:$AG$113,MATCH(About!$B$2,'REEDS calc'!$B$64:$B$113,0),MATCH(R$1,'REEDS calc'!$C$63:$AG$63,0))*SUMIFS('res v com'!$E$3:$E$52,'res v com'!$B$3:$B$52,About!$B$2)*SUMIFS('Urban and Rural'!$B$2:$B$53,'Urban and Rural'!$A$2:$A$53,About!$B$1)</f>
        <v>32.562465310266518</v>
      </c>
      <c r="S8" s="65">
        <f>INDEX('REEDS calc'!$C$64:$AG$113,MATCH(About!$B$2,'REEDS calc'!$B$64:$B$113,0),MATCH(S$1,'REEDS calc'!$C$63:$AG$63,0))*SUMIFS('res v com'!$E$3:$E$52,'res v com'!$B$3:$B$52,About!$B$2)*SUMIFS('Urban and Rural'!$B$2:$B$53,'Urban and Rural'!$A$2:$A$53,About!$B$1)</f>
        <v>34.038651343140906</v>
      </c>
      <c r="T8" s="65">
        <f>INDEX('REEDS calc'!$C$64:$AG$113,MATCH(About!$B$2,'REEDS calc'!$B$64:$B$113,0),MATCH(T$1,'REEDS calc'!$C$63:$AG$63,0))*SUMIFS('res v com'!$E$3:$E$52,'res v com'!$B$3:$B$52,About!$B$2)*SUMIFS('Urban and Rural'!$B$2:$B$53,'Urban and Rural'!$A$2:$A$53,About!$B$1)</f>
        <v>35.514837376015301</v>
      </c>
      <c r="U8" s="65">
        <f>INDEX('REEDS calc'!$C$64:$AG$113,MATCH(About!$B$2,'REEDS calc'!$B$64:$B$113,0),MATCH(U$1,'REEDS calc'!$C$63:$AG$63,0))*SUMIFS('res v com'!$E$3:$E$52,'res v com'!$B$3:$B$52,About!$B$2)*SUMIFS('Urban and Rural'!$B$2:$B$53,'Urban and Rural'!$A$2:$A$53,About!$B$1)</f>
        <v>36.979245328840165</v>
      </c>
      <c r="V8" s="65">
        <f>INDEX('REEDS calc'!$C$64:$AG$113,MATCH(About!$B$2,'REEDS calc'!$B$64:$B$113,0),MATCH(V$1,'REEDS calc'!$C$63:$AG$63,0))*SUMIFS('res v com'!$E$3:$E$52,'res v com'!$B$3:$B$52,About!$B$2)*SUMIFS('Urban and Rural'!$B$2:$B$53,'Urban and Rural'!$A$2:$A$53,About!$B$1)</f>
        <v>38.443653281665028</v>
      </c>
      <c r="W8" s="65">
        <f>INDEX('REEDS calc'!$C$64:$AG$113,MATCH(About!$B$2,'REEDS calc'!$B$64:$B$113,0),MATCH(W$1,'REEDS calc'!$C$63:$AG$63,0))*SUMIFS('res v com'!$E$3:$E$52,'res v com'!$B$3:$B$52,About!$B$2)*SUMIFS('Urban and Rural'!$B$2:$B$53,'Urban and Rural'!$A$2:$A$53,About!$B$1)</f>
        <v>39.876653021024474</v>
      </c>
      <c r="X8" s="65">
        <f>INDEX('REEDS calc'!$C$64:$AG$113,MATCH(About!$B$2,'REEDS calc'!$B$64:$B$113,0),MATCH(X$1,'REEDS calc'!$C$63:$AG$63,0))*SUMIFS('res v com'!$E$3:$E$52,'res v com'!$B$3:$B$52,About!$B$2)*SUMIFS('Urban and Rural'!$B$2:$B$53,'Urban and Rural'!$A$2:$A$53,About!$B$1)</f>
        <v>41.309652760383926</v>
      </c>
      <c r="Y8" s="65">
        <f>INDEX('REEDS calc'!$C$64:$AG$113,MATCH(About!$B$2,'REEDS calc'!$B$64:$B$113,0),MATCH(Y$1,'REEDS calc'!$C$63:$AG$63,0))*SUMIFS('res v com'!$E$3:$E$52,'res v com'!$B$3:$B$52,About!$B$2)*SUMIFS('Urban and Rural'!$B$2:$B$53,'Urban and Rural'!$A$2:$A$53,About!$B$1)</f>
        <v>42.723022366327491</v>
      </c>
      <c r="Z8" s="65">
        <f>INDEX('REEDS calc'!$C$64:$AG$113,MATCH(About!$B$2,'REEDS calc'!$B$64:$B$113,0),MATCH(Z$1,'REEDS calc'!$C$63:$AG$63,0))*SUMIFS('res v com'!$E$3:$E$52,'res v com'!$B$3:$B$52,About!$B$2)*SUMIFS('Urban and Rural'!$B$2:$B$53,'Urban and Rural'!$A$2:$A$53,About!$B$1)</f>
        <v>44.136391972271056</v>
      </c>
      <c r="AA8" s="65">
        <f>INDEX('REEDS calc'!$C$64:$AG$113,MATCH(About!$B$2,'REEDS calc'!$B$64:$B$113,0),MATCH(AA$1,'REEDS calc'!$C$63:$AG$63,0))*SUMIFS('res v com'!$E$3:$E$52,'res v com'!$B$3:$B$52,About!$B$2)*SUMIFS('Urban and Rural'!$B$2:$B$53,'Urban and Rural'!$A$2:$A$53,About!$B$1)</f>
        <v>45.314199977224028</v>
      </c>
      <c r="AB8" s="65">
        <f>INDEX('REEDS calc'!$C$64:$AG$113,MATCH(About!$B$2,'REEDS calc'!$B$64:$B$113,0),MATCH(AB$1,'REEDS calc'!$C$63:$AG$63,0))*SUMIFS('res v com'!$E$3:$E$52,'res v com'!$B$3:$B$52,About!$B$2)*SUMIFS('Urban and Rural'!$B$2:$B$53,'Urban and Rural'!$A$2:$A$53,About!$B$1)</f>
        <v>46.492007982177</v>
      </c>
      <c r="AC8" s="65">
        <f>INDEX('REEDS calc'!$C$64:$AG$113,MATCH(About!$B$2,'REEDS calc'!$B$64:$B$113,0),MATCH(AC$1,'REEDS calc'!$C$63:$AG$63,0))*SUMIFS('res v com'!$E$3:$E$52,'res v com'!$B$3:$B$52,About!$B$2)*SUMIFS('Urban and Rural'!$B$2:$B$53,'Urban and Rural'!$A$2:$A$53,About!$B$1)</f>
        <v>47.638407773664568</v>
      </c>
      <c r="AD8" s="65">
        <f>INDEX('REEDS calc'!$C$64:$AG$113,MATCH(About!$B$2,'REEDS calc'!$B$64:$B$113,0),MATCH(AD$1,'REEDS calc'!$C$63:$AG$63,0))*SUMIFS('res v com'!$E$3:$E$52,'res v com'!$B$3:$B$52,About!$B$2)*SUMIFS('Urban and Rural'!$B$2:$B$53,'Urban and Rural'!$A$2:$A$53,About!$B$1)</f>
        <v>48.784807565152121</v>
      </c>
      <c r="AE8" s="65">
        <f>INDEX('REEDS calc'!$C$64:$AG$113,MATCH(About!$B$2,'REEDS calc'!$B$64:$B$113,0),MATCH(AE$1,'REEDS calc'!$C$63:$AG$63,0))*SUMIFS('res v com'!$E$3:$E$52,'res v com'!$B$3:$B$52,About!$B$2)*SUMIFS('Urban and Rural'!$B$2:$B$53,'Urban and Rural'!$A$2:$A$53,About!$B$1)</f>
        <v>50.131434717481689</v>
      </c>
      <c r="AF8" s="65">
        <f>INDEX('REEDS calc'!$C$64:$AG$113,MATCH(About!$B$2,'REEDS calc'!$B$64:$B$113,0),MATCH(AF$1,'REEDS calc'!$C$63:$AG$63,0))*SUMIFS('res v com'!$E$3:$E$52,'res v com'!$B$3:$B$52,About!$B$2)*SUMIFS('Urban and Rural'!$B$2:$B$53,'Urban and Rural'!$A$2:$A$53,About!$B$1)</f>
        <v>51.478061869811256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60.000234467135549</v>
      </c>
      <c r="C8" s="65">
        <f>INDEX('REEDS calc'!$C$64:$AG$113,MATCH(About!$B$2,'REEDS calc'!$B$64:$B$113,0),MATCH(C$1,'REEDS calc'!$C$63:$AG$63,0))*SUMIFS('res v com'!$F$3:$F$52,'res v com'!$B$3:$B$52,About!$B$2)</f>
        <v>60.000234467135549</v>
      </c>
      <c r="D8" s="65">
        <f>INDEX('REEDS calc'!$C$64:$AG$113,MATCH(About!$B$2,'REEDS calc'!$B$64:$B$113,0),MATCH(D$1,'REEDS calc'!$C$63:$AG$63,0))*SUMIFS('res v com'!$F$3:$F$52,'res v com'!$B$3:$B$52,About!$B$2)</f>
        <v>60.000234467135549</v>
      </c>
      <c r="E8" s="65">
        <f>INDEX('REEDS calc'!$C$64:$AG$113,MATCH(About!$B$2,'REEDS calc'!$B$64:$B$113,0),MATCH(E$1,'REEDS calc'!$C$63:$AG$63,0))*SUMIFS('res v com'!$F$3:$F$52,'res v com'!$B$3:$B$52,About!$B$2)</f>
        <v>75.674208760905358</v>
      </c>
      <c r="F8" s="65">
        <f>INDEX('REEDS calc'!$C$64:$AG$113,MATCH(About!$B$2,'REEDS calc'!$B$64:$B$113,0),MATCH(F$1,'REEDS calc'!$C$63:$AG$63,0))*SUMIFS('res v com'!$F$3:$F$52,'res v com'!$B$3:$B$52,About!$B$2)</f>
        <v>91.348183054675175</v>
      </c>
      <c r="G8" s="65">
        <f>INDEX('REEDS calc'!$C$64:$AG$113,MATCH(About!$B$2,'REEDS calc'!$B$64:$B$113,0),MATCH(G$1,'REEDS calc'!$C$63:$AG$63,0))*SUMIFS('res v com'!$F$3:$F$52,'res v com'!$B$3:$B$52,About!$B$2)</f>
        <v>106.93157728433398</v>
      </c>
      <c r="H8" s="65">
        <f>INDEX('REEDS calc'!$C$64:$AG$113,MATCH(About!$B$2,'REEDS calc'!$B$64:$B$113,0),MATCH(H$1,'REEDS calc'!$C$63:$AG$63,0))*SUMIFS('res v com'!$F$3:$F$52,'res v com'!$B$3:$B$52,About!$B$2)</f>
        <v>122.5149715139928</v>
      </c>
      <c r="I8" s="65">
        <f>INDEX('REEDS calc'!$C$64:$AG$113,MATCH(About!$B$2,'REEDS calc'!$B$64:$B$113,0),MATCH(I$1,'REEDS calc'!$C$63:$AG$63,0))*SUMIFS('res v com'!$F$3:$F$52,'res v com'!$B$3:$B$52,About!$B$2)</f>
        <v>142.08388856453624</v>
      </c>
      <c r="J8" s="65">
        <f>INDEX('REEDS calc'!$C$64:$AG$113,MATCH(About!$B$2,'REEDS calc'!$B$64:$B$113,0),MATCH(J$1,'REEDS calc'!$C$63:$AG$63,0))*SUMIFS('res v com'!$F$3:$F$52,'res v com'!$B$3:$B$52,About!$B$2)</f>
        <v>161.65280561507964</v>
      </c>
      <c r="K8" s="65">
        <f>INDEX('REEDS calc'!$C$64:$AG$113,MATCH(About!$B$2,'REEDS calc'!$B$64:$B$113,0),MATCH(K$1,'REEDS calc'!$C$63:$AG$63,0))*SUMIFS('res v com'!$F$3:$F$52,'res v com'!$B$3:$B$52,About!$B$2)</f>
        <v>185.68550822501385</v>
      </c>
      <c r="L8" s="65">
        <f>INDEX('REEDS calc'!$C$64:$AG$113,MATCH(About!$B$2,'REEDS calc'!$B$64:$B$113,0),MATCH(L$1,'REEDS calc'!$C$63:$AG$63,0))*SUMIFS('res v com'!$F$3:$F$52,'res v com'!$B$3:$B$52,About!$B$2)</f>
        <v>209.71821083494802</v>
      </c>
      <c r="M8" s="65">
        <f>INDEX('REEDS calc'!$C$64:$AG$113,MATCH(About!$B$2,'REEDS calc'!$B$64:$B$113,0),MATCH(M$1,'REEDS calc'!$C$63:$AG$63,0))*SUMIFS('res v com'!$F$3:$F$52,'res v com'!$B$3:$B$52,About!$B$2)</f>
        <v>236.70020033233683</v>
      </c>
      <c r="N8" s="65">
        <f>INDEX('REEDS calc'!$C$64:$AG$113,MATCH(About!$B$2,'REEDS calc'!$B$64:$B$113,0),MATCH(N$1,'REEDS calc'!$C$63:$AG$63,0))*SUMIFS('res v com'!$F$3:$F$52,'res v com'!$B$3:$B$52,About!$B$2)</f>
        <v>263.68218982972559</v>
      </c>
      <c r="O8" s="65">
        <f>INDEX('REEDS calc'!$C$64:$AG$113,MATCH(About!$B$2,'REEDS calc'!$B$64:$B$113,0),MATCH(O$1,'REEDS calc'!$C$63:$AG$63,0))*SUMIFS('res v com'!$F$3:$F$52,'res v com'!$B$3:$B$52,About!$B$2)</f>
        <v>282.89240982638938</v>
      </c>
      <c r="P8" s="65">
        <f>INDEX('REEDS calc'!$C$64:$AG$113,MATCH(About!$B$2,'REEDS calc'!$B$64:$B$113,0),MATCH(P$1,'REEDS calc'!$C$63:$AG$63,0))*SUMIFS('res v com'!$F$3:$F$52,'res v com'!$B$3:$B$52,About!$B$2)</f>
        <v>302.10262982305318</v>
      </c>
      <c r="Q8" s="65">
        <f>INDEX('REEDS calc'!$C$64:$AG$113,MATCH(About!$B$2,'REEDS calc'!$B$64:$B$113,0),MATCH(Q$1,'REEDS calc'!$C$63:$AG$63,0))*SUMIFS('res v com'!$F$3:$F$52,'res v com'!$B$3:$B$52,About!$B$2)</f>
        <v>316.33094629361125</v>
      </c>
      <c r="R8" s="65">
        <f>INDEX('REEDS calc'!$C$64:$AG$113,MATCH(About!$B$2,'REEDS calc'!$B$64:$B$113,0),MATCH(R$1,'REEDS calc'!$C$63:$AG$63,0))*SUMIFS('res v com'!$F$3:$F$52,'res v com'!$B$3:$B$52,About!$B$2)</f>
        <v>330.55926276416926</v>
      </c>
      <c r="S8" s="65">
        <f>INDEX('REEDS calc'!$C$64:$AG$113,MATCH(About!$B$2,'REEDS calc'!$B$64:$B$113,0),MATCH(S$1,'REEDS calc'!$C$63:$AG$63,0))*SUMIFS('res v com'!$F$3:$F$52,'res v com'!$B$3:$B$52,About!$B$2)</f>
        <v>345.54482857069542</v>
      </c>
      <c r="T8" s="65">
        <f>INDEX('REEDS calc'!$C$64:$AG$113,MATCH(About!$B$2,'REEDS calc'!$B$64:$B$113,0),MATCH(T$1,'REEDS calc'!$C$63:$AG$63,0))*SUMIFS('res v com'!$F$3:$F$52,'res v com'!$B$3:$B$52,About!$B$2)</f>
        <v>360.53039437722151</v>
      </c>
      <c r="U8" s="65">
        <f>INDEX('REEDS calc'!$C$64:$AG$113,MATCH(About!$B$2,'REEDS calc'!$B$64:$B$113,0),MATCH(U$1,'REEDS calc'!$C$63:$AG$63,0))*SUMIFS('res v com'!$F$3:$F$52,'res v com'!$B$3:$B$52,About!$B$2)</f>
        <v>375.39639449912113</v>
      </c>
      <c r="V8" s="65">
        <f>INDEX('REEDS calc'!$C$64:$AG$113,MATCH(About!$B$2,'REEDS calc'!$B$64:$B$113,0),MATCH(V$1,'REEDS calc'!$C$63:$AG$63,0))*SUMIFS('res v com'!$F$3:$F$52,'res v com'!$B$3:$B$52,About!$B$2)</f>
        <v>390.26239462102069</v>
      </c>
      <c r="W8" s="65">
        <f>INDEX('REEDS calc'!$C$64:$AG$113,MATCH(About!$B$2,'REEDS calc'!$B$64:$B$113,0),MATCH(W$1,'REEDS calc'!$C$63:$AG$63,0))*SUMIFS('res v com'!$F$3:$F$52,'res v com'!$B$3:$B$52,About!$B$2)</f>
        <v>404.8095529172495</v>
      </c>
      <c r="X8" s="65">
        <f>INDEX('REEDS calc'!$C$64:$AG$113,MATCH(About!$B$2,'REEDS calc'!$B$64:$B$113,0),MATCH(X$1,'REEDS calc'!$C$63:$AG$63,0))*SUMIFS('res v com'!$F$3:$F$52,'res v com'!$B$3:$B$52,About!$B$2)</f>
        <v>419.35671121347832</v>
      </c>
      <c r="Y8" s="65">
        <f>INDEX('REEDS calc'!$C$64:$AG$113,MATCH(About!$B$2,'REEDS calc'!$B$64:$B$113,0),MATCH(Y$1,'REEDS calc'!$C$63:$AG$63,0))*SUMIFS('res v com'!$F$3:$F$52,'res v com'!$B$3:$B$52,About!$B$2)</f>
        <v>433.70459336866293</v>
      </c>
      <c r="Z8" s="65">
        <f>INDEX('REEDS calc'!$C$64:$AG$113,MATCH(About!$B$2,'REEDS calc'!$B$64:$B$113,0),MATCH(Z$1,'REEDS calc'!$C$63:$AG$63,0))*SUMIFS('res v com'!$F$3:$F$52,'res v com'!$B$3:$B$52,About!$B$2)</f>
        <v>448.05247552384748</v>
      </c>
      <c r="AA8" s="65">
        <f>INDEX('REEDS calc'!$C$64:$AG$113,MATCH(About!$B$2,'REEDS calc'!$B$64:$B$113,0),MATCH(AA$1,'REEDS calc'!$C$63:$AG$63,0))*SUMIFS('res v com'!$F$3:$F$52,'res v com'!$B$3:$B$52,About!$B$2)</f>
        <v>460.0090439865013</v>
      </c>
      <c r="AB8" s="65">
        <f>INDEX('REEDS calc'!$C$64:$AG$113,MATCH(About!$B$2,'REEDS calc'!$B$64:$B$113,0),MATCH(AB$1,'REEDS calc'!$C$63:$AG$63,0))*SUMIFS('res v com'!$F$3:$F$52,'res v com'!$B$3:$B$52,About!$B$2)</f>
        <v>471.96561244915512</v>
      </c>
      <c r="AC8" s="65">
        <f>INDEX('REEDS calc'!$C$64:$AG$113,MATCH(About!$B$2,'REEDS calc'!$B$64:$B$113,0),MATCH(AC$1,'REEDS calc'!$C$63:$AG$63,0))*SUMIFS('res v com'!$F$3:$F$52,'res v com'!$B$3:$B$52,About!$B$2)</f>
        <v>483.60333908613819</v>
      </c>
      <c r="AD8" s="65">
        <f>INDEX('REEDS calc'!$C$64:$AG$113,MATCH(About!$B$2,'REEDS calc'!$B$64:$B$113,0),MATCH(AD$1,'REEDS calc'!$C$63:$AG$63,0))*SUMIFS('res v com'!$F$3:$F$52,'res v com'!$B$3:$B$52,About!$B$2)</f>
        <v>495.24106572312121</v>
      </c>
      <c r="AE8" s="65">
        <f>INDEX('REEDS calc'!$C$64:$AG$113,MATCH(About!$B$2,'REEDS calc'!$B$64:$B$113,0),MATCH(AE$1,'REEDS calc'!$C$63:$AG$63,0))*SUMIFS('res v com'!$F$3:$F$52,'res v com'!$B$3:$B$52,About!$B$2)</f>
        <v>508.91140899875546</v>
      </c>
      <c r="AF8" s="65">
        <f>INDEX('REEDS calc'!$C$64:$AG$113,MATCH(About!$B$2,'REEDS calc'!$B$64:$B$113,0),MATCH(AF$1,'REEDS calc'!$C$63:$AG$63,0))*SUMIFS('res v com'!$F$3:$F$52,'res v com'!$B$3:$B$52,About!$B$2)</f>
        <v>522.5817522743896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9.3620380898277453</v>
      </c>
      <c r="C8" s="65">
        <f>INDEX('REEDS calc-noIRA'!$C$64:$AG$113,MATCH(About!$B$2,'REEDS calc-noIRA'!$B$64:$B$113,0),MATCH(C$1,'REEDS calc-noIRA'!$C$63:$AG$63,0))*SUMIFS('res v com'!$E$3:$E$52,'res v com'!$B$3:$B$52,About!$B$2)*SUMIFS('Urban and Rural'!$C$2:$C$53,'Urban and Rural'!$A$2:$A$53,About!$B$1)</f>
        <v>9.3620380898277453</v>
      </c>
      <c r="D8" s="65">
        <f>INDEX('REEDS calc-noIRA'!$C$64:$AG$113,MATCH(About!$B$2,'REEDS calc-noIRA'!$B$64:$B$113,0),MATCH(D$1,'REEDS calc-noIRA'!$C$63:$AG$63,0))*SUMIFS('res v com'!$E$3:$E$52,'res v com'!$B$3:$B$52,About!$B$2)*SUMIFS('Urban and Rural'!$C$2:$C$53,'Urban and Rural'!$A$2:$A$53,About!$B$1)</f>
        <v>9.3620380898277453</v>
      </c>
      <c r="E8" s="65">
        <f>INDEX('REEDS calc-noIRA'!$C$64:$AG$113,MATCH(About!$B$2,'REEDS calc-noIRA'!$B$64:$B$113,0),MATCH(E$1,'REEDS calc-noIRA'!$C$63:$AG$63,0))*SUMIFS('res v com'!$E$3:$E$52,'res v com'!$B$3:$B$52,About!$B$2)*SUMIFS('Urban and Rural'!$C$2:$C$53,'Urban and Rural'!$A$2:$A$53,About!$B$1)</f>
        <v>10.357037307104125</v>
      </c>
      <c r="F8" s="65">
        <f>INDEX('REEDS calc-noIRA'!$C$64:$AG$113,MATCH(About!$B$2,'REEDS calc-noIRA'!$B$64:$B$113,0),MATCH(F$1,'REEDS calc-noIRA'!$C$63:$AG$63,0))*SUMIFS('res v com'!$E$3:$E$52,'res v com'!$B$3:$B$52,About!$B$2)*SUMIFS('Urban and Rural'!$C$2:$C$53,'Urban and Rural'!$A$2:$A$53,About!$B$1)</f>
        <v>11.352036524380503</v>
      </c>
      <c r="G8" s="65">
        <f>INDEX('REEDS calc-noIRA'!$C$64:$AG$113,MATCH(About!$B$2,'REEDS calc-noIRA'!$B$64:$B$113,0),MATCH(G$1,'REEDS calc-noIRA'!$C$63:$AG$63,0))*SUMIFS('res v com'!$E$3:$E$52,'res v com'!$B$3:$B$52,About!$B$2)*SUMIFS('Urban and Rural'!$C$2:$C$53,'Urban and Rural'!$A$2:$A$53,About!$B$1)</f>
        <v>12.652319592412121</v>
      </c>
      <c r="H8" s="65">
        <f>INDEX('REEDS calc-noIRA'!$C$64:$AG$113,MATCH(About!$B$2,'REEDS calc-noIRA'!$B$64:$B$113,0),MATCH(H$1,'REEDS calc-noIRA'!$C$63:$AG$63,0))*SUMIFS('res v com'!$E$3:$E$52,'res v com'!$B$3:$B$52,About!$B$2)*SUMIFS('Urban and Rural'!$C$2:$C$53,'Urban and Rural'!$A$2:$A$53,About!$B$1)</f>
        <v>13.952602660443739</v>
      </c>
      <c r="I8" s="65">
        <f>INDEX('REEDS calc-noIRA'!$C$64:$AG$113,MATCH(About!$B$2,'REEDS calc-noIRA'!$B$64:$B$113,0),MATCH(I$1,'REEDS calc-noIRA'!$C$63:$AG$63,0))*SUMIFS('res v com'!$E$3:$E$52,'res v com'!$B$3:$B$52,About!$B$2)*SUMIFS('Urban and Rural'!$C$2:$C$53,'Urban and Rural'!$A$2:$A$53,About!$B$1)</f>
        <v>15.665584267459352</v>
      </c>
      <c r="J8" s="65">
        <f>INDEX('REEDS calc-noIRA'!$C$64:$AG$113,MATCH(About!$B$2,'REEDS calc-noIRA'!$B$64:$B$113,0),MATCH(J$1,'REEDS calc-noIRA'!$C$63:$AG$63,0))*SUMIFS('res v com'!$E$3:$E$52,'res v com'!$B$3:$B$52,About!$B$2)*SUMIFS('Urban and Rural'!$C$2:$C$53,'Urban and Rural'!$A$2:$A$53,About!$B$1)</f>
        <v>17.378565874474965</v>
      </c>
      <c r="K8" s="65">
        <f>INDEX('REEDS calc-noIRA'!$C$64:$AG$113,MATCH(About!$B$2,'REEDS calc-noIRA'!$B$64:$B$113,0),MATCH(K$1,'REEDS calc-noIRA'!$C$63:$AG$63,0))*SUMIFS('res v com'!$E$3:$E$52,'res v com'!$B$3:$B$52,About!$B$2)*SUMIFS('Urban and Rural'!$C$2:$C$53,'Urban and Rural'!$A$2:$A$53,About!$B$1)</f>
        <v>19.71907539693186</v>
      </c>
      <c r="L8" s="65">
        <f>INDEX('REEDS calc-noIRA'!$C$64:$AG$113,MATCH(About!$B$2,'REEDS calc-noIRA'!$B$64:$B$113,0),MATCH(L$1,'REEDS calc-noIRA'!$C$63:$AG$63,0))*SUMIFS('res v com'!$E$3:$E$52,'res v com'!$B$3:$B$52,About!$B$2)*SUMIFS('Urban and Rural'!$C$2:$C$53,'Urban and Rural'!$A$2:$A$53,About!$B$1)</f>
        <v>22.059584919388755</v>
      </c>
      <c r="M8" s="65">
        <f>INDEX('REEDS calc-noIRA'!$C$64:$AG$113,MATCH(About!$B$2,'REEDS calc-noIRA'!$B$64:$B$113,0),MATCH(M$1,'REEDS calc-noIRA'!$C$63:$AG$63,0))*SUMIFS('res v com'!$E$3:$E$52,'res v com'!$B$3:$B$52,About!$B$2)*SUMIFS('Urban and Rural'!$C$2:$C$53,'Urban and Rural'!$A$2:$A$53,About!$B$1)</f>
        <v>24.790179362255184</v>
      </c>
      <c r="N8" s="65">
        <f>INDEX('REEDS calc-noIRA'!$C$64:$AG$113,MATCH(About!$B$2,'REEDS calc-noIRA'!$B$64:$B$113,0),MATCH(N$1,'REEDS calc-noIRA'!$C$63:$AG$63,0))*SUMIFS('res v com'!$E$3:$E$52,'res v com'!$B$3:$B$52,About!$B$2)*SUMIFS('Urban and Rural'!$C$2:$C$53,'Urban and Rural'!$A$2:$A$53,About!$B$1)</f>
        <v>27.520773805121618</v>
      </c>
      <c r="O8" s="65">
        <f>INDEX('REEDS calc-noIRA'!$C$64:$AG$113,MATCH(About!$B$2,'REEDS calc-noIRA'!$B$64:$B$113,0),MATCH(O$1,'REEDS calc-noIRA'!$C$63:$AG$63,0))*SUMIFS('res v com'!$E$3:$E$52,'res v com'!$B$3:$B$52,About!$B$2)*SUMIFS('Urban and Rural'!$C$2:$C$53,'Urban and Rural'!$A$2:$A$53,About!$B$1)</f>
        <v>30.641453168397515</v>
      </c>
      <c r="P8" s="65">
        <f>INDEX('REEDS calc-noIRA'!$C$64:$AG$113,MATCH(About!$B$2,'REEDS calc-noIRA'!$B$64:$B$113,0),MATCH(P$1,'REEDS calc-noIRA'!$C$63:$AG$63,0))*SUMIFS('res v com'!$E$3:$E$52,'res v com'!$B$3:$B$52,About!$B$2)*SUMIFS('Urban and Rural'!$C$2:$C$53,'Urban and Rural'!$A$2:$A$53,About!$B$1)</f>
        <v>33.762132531673416</v>
      </c>
      <c r="Q8" s="65">
        <f>INDEX('REEDS calc-noIRA'!$C$64:$AG$113,MATCH(About!$B$2,'REEDS calc-noIRA'!$B$64:$B$113,0),MATCH(Q$1,'REEDS calc-noIRA'!$C$63:$AG$63,0))*SUMIFS('res v com'!$E$3:$E$52,'res v com'!$B$3:$B$52,About!$B$2)*SUMIFS('Urban and Rural'!$C$2:$C$53,'Urban and Rural'!$A$2:$A$53,About!$B$1)</f>
        <v>37.261590006071643</v>
      </c>
      <c r="R8" s="65">
        <f>INDEX('REEDS calc-noIRA'!$C$64:$AG$113,MATCH(About!$B$2,'REEDS calc-noIRA'!$B$64:$B$113,0),MATCH(R$1,'REEDS calc-noIRA'!$C$63:$AG$63,0))*SUMIFS('res v com'!$E$3:$E$52,'res v com'!$B$3:$B$52,About!$B$2)*SUMIFS('Urban and Rural'!$C$2:$C$53,'Urban and Rural'!$A$2:$A$53,About!$B$1)</f>
        <v>40.761047480469855</v>
      </c>
      <c r="S8" s="65">
        <f>INDEX('REEDS calc-noIRA'!$C$64:$AG$113,MATCH(About!$B$2,'REEDS calc-noIRA'!$B$64:$B$113,0),MATCH(S$1,'REEDS calc-noIRA'!$C$63:$AG$63,0))*SUMIFS('res v com'!$E$3:$E$52,'res v com'!$B$3:$B$52,About!$B$2)*SUMIFS('Urban and Rural'!$C$2:$C$53,'Urban and Rural'!$A$2:$A$53,About!$B$1)</f>
        <v>42.004796502065325</v>
      </c>
      <c r="T8" s="65">
        <f>INDEX('REEDS calc-noIRA'!$C$64:$AG$113,MATCH(About!$B$2,'REEDS calc-noIRA'!$B$64:$B$113,0),MATCH(T$1,'REEDS calc-noIRA'!$C$63:$AG$63,0))*SUMIFS('res v com'!$E$3:$E$52,'res v com'!$B$3:$B$52,About!$B$2)*SUMIFS('Urban and Rural'!$C$2:$C$53,'Urban and Rural'!$A$2:$A$53,About!$B$1)</f>
        <v>43.248545523660802</v>
      </c>
      <c r="U8" s="65">
        <f>INDEX('REEDS calc-noIRA'!$C$64:$AG$113,MATCH(About!$B$2,'REEDS calc-noIRA'!$B$64:$B$113,0),MATCH(U$1,'REEDS calc-noIRA'!$C$63:$AG$63,0))*SUMIFS('res v com'!$E$3:$E$52,'res v com'!$B$3:$B$52,About!$B$2)*SUMIFS('Urban and Rural'!$C$2:$C$53,'Urban and Rural'!$A$2:$A$53,About!$B$1)</f>
        <v>44.492294545256271</v>
      </c>
      <c r="V8" s="65">
        <f>INDEX('REEDS calc-noIRA'!$C$64:$AG$113,MATCH(About!$B$2,'REEDS calc-noIRA'!$B$64:$B$113,0),MATCH(V$1,'REEDS calc-noIRA'!$C$63:$AG$63,0))*SUMIFS('res v com'!$E$3:$E$52,'res v com'!$B$3:$B$52,About!$B$2)*SUMIFS('Urban and Rural'!$C$2:$C$53,'Urban and Rural'!$A$2:$A$53,About!$B$1)</f>
        <v>45.736043566851741</v>
      </c>
      <c r="W8" s="65">
        <f>INDEX('REEDS calc-noIRA'!$C$64:$AG$113,MATCH(About!$B$2,'REEDS calc-noIRA'!$B$64:$B$113,0),MATCH(W$1,'REEDS calc-noIRA'!$C$63:$AG$63,0))*SUMIFS('res v com'!$E$3:$E$52,'res v com'!$B$3:$B$52,About!$B$2)*SUMIFS('Urban and Rural'!$C$2:$C$53,'Urban and Rural'!$A$2:$A$53,About!$B$1)</f>
        <v>46.979792588447218</v>
      </c>
      <c r="X8" s="65">
        <f>INDEX('REEDS calc-noIRA'!$C$64:$AG$113,MATCH(About!$B$2,'REEDS calc-noIRA'!$B$64:$B$113,0),MATCH(X$1,'REEDS calc-noIRA'!$C$63:$AG$63,0))*SUMIFS('res v com'!$E$3:$E$52,'res v com'!$B$3:$B$52,About!$B$2)*SUMIFS('Urban and Rural'!$C$2:$C$53,'Urban and Rural'!$A$2:$A$53,About!$B$1)</f>
        <v>48.223541610042695</v>
      </c>
      <c r="Y8" s="65">
        <f>INDEX('REEDS calc-noIRA'!$C$64:$AG$113,MATCH(About!$B$2,'REEDS calc-noIRA'!$B$64:$B$113,0),MATCH(Y$1,'REEDS calc-noIRA'!$C$63:$AG$63,0))*SUMIFS('res v com'!$E$3:$E$52,'res v com'!$B$3:$B$52,About!$B$2)*SUMIFS('Urban and Rural'!$C$2:$C$53,'Urban and Rural'!$A$2:$A$53,About!$B$1)</f>
        <v>49.450330417707278</v>
      </c>
      <c r="Z8" s="65">
        <f>INDEX('REEDS calc-noIRA'!$C$64:$AG$113,MATCH(About!$B$2,'REEDS calc-noIRA'!$B$64:$B$113,0),MATCH(Z$1,'REEDS calc-noIRA'!$C$63:$AG$63,0))*SUMIFS('res v com'!$E$3:$E$52,'res v com'!$B$3:$B$52,About!$B$2)*SUMIFS('Urban and Rural'!$C$2:$C$53,'Urban and Rural'!$A$2:$A$53,About!$B$1)</f>
        <v>50.677119225371854</v>
      </c>
      <c r="AA8" s="65">
        <f>INDEX('REEDS calc-noIRA'!$C$64:$AG$113,MATCH(About!$B$2,'REEDS calc-noIRA'!$B$64:$B$113,0),MATCH(AA$1,'REEDS calc-noIRA'!$C$63:$AG$63,0))*SUMIFS('res v com'!$E$3:$E$52,'res v com'!$B$3:$B$52,About!$B$2)*SUMIFS('Urban and Rural'!$C$2:$C$53,'Urban and Rural'!$A$2:$A$53,About!$B$1)</f>
        <v>51.949135270185444</v>
      </c>
      <c r="AB8" s="65">
        <f>INDEX('REEDS calc-noIRA'!$C$64:$AG$113,MATCH(About!$B$2,'REEDS calc-noIRA'!$B$64:$B$113,0),MATCH(AB$1,'REEDS calc-noIRA'!$C$63:$AG$63,0))*SUMIFS('res v com'!$E$3:$E$52,'res v com'!$B$3:$B$52,About!$B$2)*SUMIFS('Urban and Rural'!$C$2:$C$53,'Urban and Rural'!$A$2:$A$53,About!$B$1)</f>
        <v>53.221151314999027</v>
      </c>
      <c r="AC8" s="65">
        <f>INDEX('REEDS calc-noIRA'!$C$64:$AG$113,MATCH(About!$B$2,'REEDS calc-noIRA'!$B$64:$B$113,0),MATCH(AC$1,'REEDS calc-noIRA'!$C$63:$AG$63,0))*SUMIFS('res v com'!$E$3:$E$52,'res v com'!$B$3:$B$52,About!$B$2)*SUMIFS('Urban and Rural'!$C$2:$C$53,'Urban and Rural'!$A$2:$A$53,About!$B$1)</f>
        <v>54.363139053009334</v>
      </c>
      <c r="AD8" s="65">
        <f>INDEX('REEDS calc-noIRA'!$C$64:$AG$113,MATCH(About!$B$2,'REEDS calc-noIRA'!$B$64:$B$113,0),MATCH(AD$1,'REEDS calc-noIRA'!$C$63:$AG$63,0))*SUMIFS('res v com'!$E$3:$E$52,'res v com'!$B$3:$B$52,About!$B$2)*SUMIFS('Urban and Rural'!$C$2:$C$53,'Urban and Rural'!$A$2:$A$53,About!$B$1)</f>
        <v>55.505126791019634</v>
      </c>
      <c r="AE8" s="65">
        <f>INDEX('REEDS calc-noIRA'!$C$64:$AG$113,MATCH(About!$B$2,'REEDS calc-noIRA'!$B$64:$B$113,0),MATCH(AE$1,'REEDS calc-noIRA'!$C$63:$AG$63,0))*SUMIFS('res v com'!$E$3:$E$52,'res v com'!$B$3:$B$52,About!$B$2)*SUMIFS('Urban and Rural'!$C$2:$C$53,'Urban and Rural'!$A$2:$A$53,About!$B$1)</f>
        <v>56.539699840801411</v>
      </c>
      <c r="AF8" s="65">
        <f>INDEX('REEDS calc-noIRA'!$C$64:$AG$113,MATCH(About!$B$2,'REEDS calc-noIRA'!$B$64:$B$113,0),MATCH(AF$1,'REEDS calc-noIRA'!$C$63:$AG$63,0))*SUMIFS('res v com'!$E$3:$E$52,'res v com'!$B$3:$B$52,About!$B$2)*SUMIFS('Urban and Rural'!$C$2:$C$53,'Urban and Rural'!$A$2:$A$53,About!$B$1)</f>
        <v>57.574272890583181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5.9104547157640095</v>
      </c>
      <c r="C8" s="65">
        <f>INDEX('REEDS calc-noIRA'!$C$64:$AG$113,MATCH(About!$B$2,'REEDS calc-noIRA'!$B$64:$B$113,0),MATCH(C$1,'REEDS calc-noIRA'!$C$63:$AG$63,0))*SUMIFS('res v com'!$E$3:$E$52,'res v com'!$B$3:$B$52,About!$B$2)*SUMIFS('Urban and Rural'!$B$2:$B$53,'Urban and Rural'!$A$2:$A$53,About!$B$1)</f>
        <v>5.9104547157640095</v>
      </c>
      <c r="D8" s="65">
        <f>INDEX('REEDS calc-noIRA'!$C$64:$AG$113,MATCH(About!$B$2,'REEDS calc-noIRA'!$B$64:$B$113,0),MATCH(D$1,'REEDS calc-noIRA'!$C$63:$AG$63,0))*SUMIFS('res v com'!$E$3:$E$52,'res v com'!$B$3:$B$52,About!$B$2)*SUMIFS('Urban and Rural'!$B$2:$B$53,'Urban and Rural'!$A$2:$A$53,About!$B$1)</f>
        <v>5.9104547157640095</v>
      </c>
      <c r="E8" s="65">
        <f>INDEX('REEDS calc-noIRA'!$C$64:$AG$113,MATCH(About!$B$2,'REEDS calc-noIRA'!$B$64:$B$113,0),MATCH(E$1,'REEDS calc-noIRA'!$C$63:$AG$63,0))*SUMIFS('res v com'!$E$3:$E$52,'res v com'!$B$3:$B$52,About!$B$2)*SUMIFS('Urban and Rural'!$B$2:$B$53,'Urban and Rural'!$A$2:$A$53,About!$B$1)</f>
        <v>6.5386189850722616</v>
      </c>
      <c r="F8" s="65">
        <f>INDEX('REEDS calc-noIRA'!$C$64:$AG$113,MATCH(About!$B$2,'REEDS calc-noIRA'!$B$64:$B$113,0),MATCH(F$1,'REEDS calc-noIRA'!$C$63:$AG$63,0))*SUMIFS('res v com'!$E$3:$E$52,'res v com'!$B$3:$B$52,About!$B$2)*SUMIFS('Urban and Rural'!$B$2:$B$53,'Urban and Rural'!$A$2:$A$53,About!$B$1)</f>
        <v>7.1667832543805137</v>
      </c>
      <c r="G8" s="65">
        <f>INDEX('REEDS calc-noIRA'!$C$64:$AG$113,MATCH(About!$B$2,'REEDS calc-noIRA'!$B$64:$B$113,0),MATCH(G$1,'REEDS calc-noIRA'!$C$63:$AG$63,0))*SUMIFS('res v com'!$E$3:$E$52,'res v com'!$B$3:$B$52,About!$B$2)*SUMIFS('Urban and Rural'!$B$2:$B$53,'Urban and Rural'!$A$2:$A$53,About!$B$1)</f>
        <v>7.9876797426810624</v>
      </c>
      <c r="H8" s="65">
        <f>INDEX('REEDS calc-noIRA'!$C$64:$AG$113,MATCH(About!$B$2,'REEDS calc-noIRA'!$B$64:$B$113,0),MATCH(H$1,'REEDS calc-noIRA'!$C$63:$AG$63,0))*SUMIFS('res v com'!$E$3:$E$52,'res v com'!$B$3:$B$52,About!$B$2)*SUMIFS('Urban and Rural'!$B$2:$B$53,'Urban and Rural'!$A$2:$A$53,About!$B$1)</f>
        <v>8.8085762309816094</v>
      </c>
      <c r="I8" s="65">
        <f>INDEX('REEDS calc-noIRA'!$C$64:$AG$113,MATCH(About!$B$2,'REEDS calc-noIRA'!$B$64:$B$113,0),MATCH(I$1,'REEDS calc-noIRA'!$C$63:$AG$63,0))*SUMIFS('res v com'!$E$3:$E$52,'res v com'!$B$3:$B$52,About!$B$2)*SUMIFS('Urban and Rural'!$B$2:$B$53,'Urban and Rural'!$A$2:$A$53,About!$B$1)</f>
        <v>9.8900181264384486</v>
      </c>
      <c r="J8" s="65">
        <f>INDEX('REEDS calc-noIRA'!$C$64:$AG$113,MATCH(About!$B$2,'REEDS calc-noIRA'!$B$64:$B$113,0),MATCH(J$1,'REEDS calc-noIRA'!$C$63:$AG$63,0))*SUMIFS('res v com'!$E$3:$E$52,'res v com'!$B$3:$B$52,About!$B$2)*SUMIFS('Urban and Rural'!$B$2:$B$53,'Urban and Rural'!$A$2:$A$53,About!$B$1)</f>
        <v>10.971460021895288</v>
      </c>
      <c r="K8" s="65">
        <f>INDEX('REEDS calc-noIRA'!$C$64:$AG$113,MATCH(About!$B$2,'REEDS calc-noIRA'!$B$64:$B$113,0),MATCH(K$1,'REEDS calc-noIRA'!$C$63:$AG$63,0))*SUMIFS('res v com'!$E$3:$E$52,'res v com'!$B$3:$B$52,About!$B$2)*SUMIFS('Urban and Rural'!$B$2:$B$53,'Urban and Rural'!$A$2:$A$53,About!$B$1)</f>
        <v>12.449073700836264</v>
      </c>
      <c r="L8" s="65">
        <f>INDEX('REEDS calc-noIRA'!$C$64:$AG$113,MATCH(About!$B$2,'REEDS calc-noIRA'!$B$64:$B$113,0),MATCH(L$1,'REEDS calc-noIRA'!$C$63:$AG$63,0))*SUMIFS('res v com'!$E$3:$E$52,'res v com'!$B$3:$B$52,About!$B$2)*SUMIFS('Urban and Rural'!$B$2:$B$53,'Urban and Rural'!$A$2:$A$53,About!$B$1)</f>
        <v>13.92668737977724</v>
      </c>
      <c r="M8" s="65">
        <f>INDEX('REEDS calc-noIRA'!$C$64:$AG$113,MATCH(About!$B$2,'REEDS calc-noIRA'!$B$64:$B$113,0),MATCH(M$1,'REEDS calc-noIRA'!$C$63:$AG$63,0))*SUMIFS('res v com'!$E$3:$E$52,'res v com'!$B$3:$B$52,About!$B$2)*SUMIFS('Urban and Rural'!$B$2:$B$53,'Urban and Rural'!$A$2:$A$53,About!$B$1)</f>
        <v>15.650570005208412</v>
      </c>
      <c r="N8" s="65">
        <f>INDEX('REEDS calc-noIRA'!$C$64:$AG$113,MATCH(About!$B$2,'REEDS calc-noIRA'!$B$64:$B$113,0),MATCH(N$1,'REEDS calc-noIRA'!$C$63:$AG$63,0))*SUMIFS('res v com'!$E$3:$E$52,'res v com'!$B$3:$B$52,About!$B$2)*SUMIFS('Urban and Rural'!$B$2:$B$53,'Urban and Rural'!$A$2:$A$53,About!$B$1)</f>
        <v>17.374452630639585</v>
      </c>
      <c r="O8" s="65">
        <f>INDEX('REEDS calc-noIRA'!$C$64:$AG$113,MATCH(About!$B$2,'REEDS calc-noIRA'!$B$64:$B$113,0),MATCH(O$1,'REEDS calc-noIRA'!$C$63:$AG$63,0))*SUMIFS('res v com'!$E$3:$E$52,'res v com'!$B$3:$B$52,About!$B$2)*SUMIFS('Urban and Rural'!$B$2:$B$53,'Urban and Rural'!$A$2:$A$53,About!$B$1)</f>
        <v>19.344604202560912</v>
      </c>
      <c r="P8" s="65">
        <f>INDEX('REEDS calc-noIRA'!$C$64:$AG$113,MATCH(About!$B$2,'REEDS calc-noIRA'!$B$64:$B$113,0),MATCH(P$1,'REEDS calc-noIRA'!$C$63:$AG$63,0))*SUMIFS('res v com'!$E$3:$E$52,'res v com'!$B$3:$B$52,About!$B$2)*SUMIFS('Urban and Rural'!$B$2:$B$53,'Urban and Rural'!$A$2:$A$53,About!$B$1)</f>
        <v>21.31475577448224</v>
      </c>
      <c r="Q8" s="65">
        <f>INDEX('REEDS calc-noIRA'!$C$64:$AG$113,MATCH(About!$B$2,'REEDS calc-noIRA'!$B$64:$B$113,0),MATCH(Q$1,'REEDS calc-noIRA'!$C$63:$AG$63,0))*SUMIFS('res v com'!$E$3:$E$52,'res v com'!$B$3:$B$52,About!$B$2)*SUMIFS('Urban and Rural'!$B$2:$B$53,'Urban and Rural'!$A$2:$A$53,About!$B$1)</f>
        <v>23.524038062560727</v>
      </c>
      <c r="R8" s="65">
        <f>INDEX('REEDS calc-noIRA'!$C$64:$AG$113,MATCH(About!$B$2,'REEDS calc-noIRA'!$B$64:$B$113,0),MATCH(R$1,'REEDS calc-noIRA'!$C$63:$AG$63,0))*SUMIFS('res v com'!$E$3:$E$52,'res v com'!$B$3:$B$52,About!$B$2)*SUMIFS('Urban and Rural'!$B$2:$B$53,'Urban and Rural'!$A$2:$A$53,About!$B$1)</f>
        <v>25.733320350639207</v>
      </c>
      <c r="S8" s="65">
        <f>INDEX('REEDS calc-noIRA'!$C$64:$AG$113,MATCH(About!$B$2,'REEDS calc-noIRA'!$B$64:$B$113,0),MATCH(S$1,'REEDS calc-noIRA'!$C$63:$AG$63,0))*SUMIFS('res v com'!$E$3:$E$52,'res v com'!$B$3:$B$52,About!$B$2)*SUMIFS('Urban and Rural'!$B$2:$B$53,'Urban and Rural'!$A$2:$A$53,About!$B$1)</f>
        <v>26.518525687274522</v>
      </c>
      <c r="T8" s="65">
        <f>INDEX('REEDS calc-noIRA'!$C$64:$AG$113,MATCH(About!$B$2,'REEDS calc-noIRA'!$B$64:$B$113,0),MATCH(T$1,'REEDS calc-noIRA'!$C$63:$AG$63,0))*SUMIFS('res v com'!$E$3:$E$52,'res v com'!$B$3:$B$52,About!$B$2)*SUMIFS('Urban and Rural'!$B$2:$B$53,'Urban and Rural'!$A$2:$A$53,About!$B$1)</f>
        <v>27.30373102390984</v>
      </c>
      <c r="U8" s="65">
        <f>INDEX('REEDS calc-noIRA'!$C$64:$AG$113,MATCH(About!$B$2,'REEDS calc-noIRA'!$B$64:$B$113,0),MATCH(U$1,'REEDS calc-noIRA'!$C$63:$AG$63,0))*SUMIFS('res v com'!$E$3:$E$52,'res v com'!$B$3:$B$52,About!$B$2)*SUMIFS('Urban and Rural'!$B$2:$B$53,'Urban and Rural'!$A$2:$A$53,About!$B$1)</f>
        <v>28.088936360545151</v>
      </c>
      <c r="V8" s="65">
        <f>INDEX('REEDS calc-noIRA'!$C$64:$AG$113,MATCH(About!$B$2,'REEDS calc-noIRA'!$B$64:$B$113,0),MATCH(V$1,'REEDS calc-noIRA'!$C$63:$AG$63,0))*SUMIFS('res v com'!$E$3:$E$52,'res v com'!$B$3:$B$52,About!$B$2)*SUMIFS('Urban and Rural'!$B$2:$B$53,'Urban and Rural'!$A$2:$A$53,About!$B$1)</f>
        <v>28.874141697180466</v>
      </c>
      <c r="W8" s="65">
        <f>INDEX('REEDS calc-noIRA'!$C$64:$AG$113,MATCH(About!$B$2,'REEDS calc-noIRA'!$B$64:$B$113,0),MATCH(W$1,'REEDS calc-noIRA'!$C$63:$AG$63,0))*SUMIFS('res v com'!$E$3:$E$52,'res v com'!$B$3:$B$52,About!$B$2)*SUMIFS('Urban and Rural'!$B$2:$B$53,'Urban and Rural'!$A$2:$A$53,About!$B$1)</f>
        <v>29.659347033815784</v>
      </c>
      <c r="X8" s="65">
        <f>INDEX('REEDS calc-noIRA'!$C$64:$AG$113,MATCH(About!$B$2,'REEDS calc-noIRA'!$B$64:$B$113,0),MATCH(X$1,'REEDS calc-noIRA'!$C$63:$AG$63,0))*SUMIFS('res v com'!$E$3:$E$52,'res v com'!$B$3:$B$52,About!$B$2)*SUMIFS('Urban and Rural'!$B$2:$B$53,'Urban and Rural'!$A$2:$A$53,About!$B$1)</f>
        <v>30.444552370451099</v>
      </c>
      <c r="Y8" s="65">
        <f>INDEX('REEDS calc-noIRA'!$C$64:$AG$113,MATCH(About!$B$2,'REEDS calc-noIRA'!$B$64:$B$113,0),MATCH(Y$1,'REEDS calc-noIRA'!$C$63:$AG$63,0))*SUMIFS('res v com'!$E$3:$E$52,'res v com'!$B$3:$B$52,About!$B$2)*SUMIFS('Urban and Rural'!$B$2:$B$53,'Urban and Rural'!$A$2:$A$53,About!$B$1)</f>
        <v>31.219050361586813</v>
      </c>
      <c r="Z8" s="65">
        <f>INDEX('REEDS calc-noIRA'!$C$64:$AG$113,MATCH(About!$B$2,'REEDS calc-noIRA'!$B$64:$B$113,0),MATCH(Z$1,'REEDS calc-noIRA'!$C$63:$AG$63,0))*SUMIFS('res v com'!$E$3:$E$52,'res v com'!$B$3:$B$52,About!$B$2)*SUMIFS('Urban and Rural'!$B$2:$B$53,'Urban and Rural'!$A$2:$A$53,About!$B$1)</f>
        <v>31.993548352722527</v>
      </c>
      <c r="AA8" s="65">
        <f>INDEX('REEDS calc-noIRA'!$C$64:$AG$113,MATCH(About!$B$2,'REEDS calc-noIRA'!$B$64:$B$113,0),MATCH(AA$1,'REEDS calc-noIRA'!$C$63:$AG$63,0))*SUMIFS('res v com'!$E$3:$E$52,'res v com'!$B$3:$B$52,About!$B$2)*SUMIFS('Urban and Rural'!$B$2:$B$53,'Urban and Rural'!$A$2:$A$53,About!$B$1)</f>
        <v>32.796599265190487</v>
      </c>
      <c r="AB8" s="65">
        <f>INDEX('REEDS calc-noIRA'!$C$64:$AG$113,MATCH(About!$B$2,'REEDS calc-noIRA'!$B$64:$B$113,0),MATCH(AB$1,'REEDS calc-noIRA'!$C$63:$AG$63,0))*SUMIFS('res v com'!$E$3:$E$52,'res v com'!$B$3:$B$52,About!$B$2)*SUMIFS('Urban and Rural'!$B$2:$B$53,'Urban and Rural'!$A$2:$A$53,About!$B$1)</f>
        <v>33.59965017765844</v>
      </c>
      <c r="AC8" s="65">
        <f>INDEX('REEDS calc-noIRA'!$C$64:$AG$113,MATCH(About!$B$2,'REEDS calc-noIRA'!$B$64:$B$113,0),MATCH(AC$1,'REEDS calc-noIRA'!$C$63:$AG$63,0))*SUMIFS('res v com'!$E$3:$E$52,'res v com'!$B$3:$B$52,About!$B$2)*SUMIFS('Urban and Rural'!$B$2:$B$53,'Urban and Rural'!$A$2:$A$53,About!$B$1)</f>
        <v>34.320611441296265</v>
      </c>
      <c r="AD8" s="65">
        <f>INDEX('REEDS calc-noIRA'!$C$64:$AG$113,MATCH(About!$B$2,'REEDS calc-noIRA'!$B$64:$B$113,0),MATCH(AD$1,'REEDS calc-noIRA'!$C$63:$AG$63,0))*SUMIFS('res v com'!$E$3:$E$52,'res v com'!$B$3:$B$52,About!$B$2)*SUMIFS('Urban and Rural'!$B$2:$B$53,'Urban and Rural'!$A$2:$A$53,About!$B$1)</f>
        <v>35.041572704934097</v>
      </c>
      <c r="AE8" s="65">
        <f>INDEX('REEDS calc-noIRA'!$C$64:$AG$113,MATCH(About!$B$2,'REEDS calc-noIRA'!$B$64:$B$113,0),MATCH(AE$1,'REEDS calc-noIRA'!$C$63:$AG$63,0))*SUMIFS('res v com'!$E$3:$E$52,'res v com'!$B$3:$B$52,About!$B$2)*SUMIFS('Urban and Rural'!$B$2:$B$53,'Urban and Rural'!$A$2:$A$53,About!$B$1)</f>
        <v>35.694720780408069</v>
      </c>
      <c r="AF8" s="65">
        <f>INDEX('REEDS calc-noIRA'!$C$64:$AG$113,MATCH(About!$B$2,'REEDS calc-noIRA'!$B$64:$B$113,0),MATCH(AF$1,'REEDS calc-noIRA'!$C$63:$AG$63,0))*SUMIFS('res v com'!$E$3:$E$52,'res v com'!$B$3:$B$52,About!$B$2)*SUMIFS('Urban and Rural'!$B$2:$B$53,'Urban and Rural'!$A$2:$A$53,About!$B$1)</f>
        <v>36.347868855882048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60.000234467135549</v>
      </c>
      <c r="C8" s="65">
        <f>INDEX('REEDS calc-noIRA'!$C$64:$AG$113,MATCH(About!$B$2,'REEDS calc-noIRA'!$B$64:$B$113,0),MATCH(C$1,'REEDS calc-noIRA'!$C$63:$AG$63,0))*SUMIFS('res v com'!$F$3:$F$52,'res v com'!$B$3:$B$52,About!$B$2)</f>
        <v>60.000234467135549</v>
      </c>
      <c r="D8" s="65">
        <f>INDEX('REEDS calc-noIRA'!$C$64:$AG$113,MATCH(About!$B$2,'REEDS calc-noIRA'!$B$64:$B$113,0),MATCH(D$1,'REEDS calc-noIRA'!$C$63:$AG$63,0))*SUMIFS('res v com'!$F$3:$F$52,'res v com'!$B$3:$B$52,About!$B$2)</f>
        <v>60.000234467135549</v>
      </c>
      <c r="E8" s="65">
        <f>INDEX('REEDS calc-noIRA'!$C$64:$AG$113,MATCH(About!$B$2,'REEDS calc-noIRA'!$B$64:$B$113,0),MATCH(E$1,'REEDS calc-noIRA'!$C$63:$AG$63,0))*SUMIFS('res v com'!$F$3:$F$52,'res v com'!$B$3:$B$52,About!$B$2)</f>
        <v>66.377070980550926</v>
      </c>
      <c r="F8" s="65">
        <f>INDEX('REEDS calc-noIRA'!$C$64:$AG$113,MATCH(About!$B$2,'REEDS calc-noIRA'!$B$64:$B$113,0),MATCH(F$1,'REEDS calc-noIRA'!$C$63:$AG$63,0))*SUMIFS('res v com'!$F$3:$F$52,'res v com'!$B$3:$B$52,About!$B$2)</f>
        <v>72.753907493966295</v>
      </c>
      <c r="G8" s="65">
        <f>INDEX('REEDS calc-noIRA'!$C$64:$AG$113,MATCH(About!$B$2,'REEDS calc-noIRA'!$B$64:$B$113,0),MATCH(G$1,'REEDS calc-noIRA'!$C$63:$AG$63,0))*SUMIFS('res v com'!$F$3:$F$52,'res v com'!$B$3:$B$52,About!$B$2)</f>
        <v>81.087273392179483</v>
      </c>
      <c r="H8" s="65">
        <f>INDEX('REEDS calc-noIRA'!$C$64:$AG$113,MATCH(About!$B$2,'REEDS calc-noIRA'!$B$64:$B$113,0),MATCH(H$1,'REEDS calc-noIRA'!$C$63:$AG$63,0))*SUMIFS('res v com'!$F$3:$F$52,'res v com'!$B$3:$B$52,About!$B$2)</f>
        <v>89.420639290392671</v>
      </c>
      <c r="I8" s="65">
        <f>INDEX('REEDS calc-noIRA'!$C$64:$AG$113,MATCH(About!$B$2,'REEDS calc-noIRA'!$B$64:$B$113,0),MATCH(I$1,'REEDS calc-noIRA'!$C$63:$AG$63,0))*SUMIFS('res v com'!$F$3:$F$52,'res v com'!$B$3:$B$52,About!$B$2)</f>
        <v>100.39894306064771</v>
      </c>
      <c r="J8" s="65">
        <f>INDEX('REEDS calc-noIRA'!$C$64:$AG$113,MATCH(About!$B$2,'REEDS calc-noIRA'!$B$64:$B$113,0),MATCH(J$1,'REEDS calc-noIRA'!$C$63:$AG$63,0))*SUMIFS('res v com'!$F$3:$F$52,'res v com'!$B$3:$B$52,About!$B$2)</f>
        <v>111.37724683090278</v>
      </c>
      <c r="K8" s="65">
        <f>INDEX('REEDS calc-noIRA'!$C$64:$AG$113,MATCH(About!$B$2,'REEDS calc-noIRA'!$B$64:$B$113,0),MATCH(K$1,'REEDS calc-noIRA'!$C$63:$AG$63,0))*SUMIFS('res v com'!$F$3:$F$52,'res v com'!$B$3:$B$52,About!$B$2)</f>
        <v>126.3773054476864</v>
      </c>
      <c r="L8" s="65">
        <f>INDEX('REEDS calc-noIRA'!$C$64:$AG$113,MATCH(About!$B$2,'REEDS calc-noIRA'!$B$64:$B$113,0),MATCH(L$1,'REEDS calc-noIRA'!$C$63:$AG$63,0))*SUMIFS('res v com'!$F$3:$F$52,'res v com'!$B$3:$B$52,About!$B$2)</f>
        <v>141.37736406447004</v>
      </c>
      <c r="M8" s="65">
        <f>INDEX('REEDS calc-noIRA'!$C$64:$AG$113,MATCH(About!$B$2,'REEDS calc-noIRA'!$B$64:$B$113,0),MATCH(M$1,'REEDS calc-noIRA'!$C$63:$AG$63,0))*SUMIFS('res v com'!$F$3:$F$52,'res v com'!$B$3:$B$52,About!$B$2)</f>
        <v>158.87743245071792</v>
      </c>
      <c r="N8" s="65">
        <f>INDEX('REEDS calc-noIRA'!$C$64:$AG$113,MATCH(About!$B$2,'REEDS calc-noIRA'!$B$64:$B$113,0),MATCH(N$1,'REEDS calc-noIRA'!$C$63:$AG$63,0))*SUMIFS('res v com'!$F$3:$F$52,'res v com'!$B$3:$B$52,About!$B$2)</f>
        <v>176.37750083696582</v>
      </c>
      <c r="O8" s="65">
        <f>INDEX('REEDS calc-noIRA'!$C$64:$AG$113,MATCH(About!$B$2,'REEDS calc-noIRA'!$B$64:$B$113,0),MATCH(O$1,'REEDS calc-noIRA'!$C$63:$AG$63,0))*SUMIFS('res v com'!$F$3:$F$52,'res v com'!$B$3:$B$52,About!$B$2)</f>
        <v>196.37757899267757</v>
      </c>
      <c r="P8" s="65">
        <f>INDEX('REEDS calc-noIRA'!$C$64:$AG$113,MATCH(About!$B$2,'REEDS calc-noIRA'!$B$64:$B$113,0),MATCH(P$1,'REEDS calc-noIRA'!$C$63:$AG$63,0))*SUMIFS('res v com'!$F$3:$F$52,'res v com'!$B$3:$B$52,About!$B$2)</f>
        <v>216.37765714838935</v>
      </c>
      <c r="Q8" s="65">
        <f>INDEX('REEDS calc-noIRA'!$C$64:$AG$113,MATCH(About!$B$2,'REEDS calc-noIRA'!$B$64:$B$113,0),MATCH(Q$1,'REEDS calc-noIRA'!$C$63:$AG$63,0))*SUMIFS('res v com'!$F$3:$F$52,'res v com'!$B$3:$B$52,About!$B$2)</f>
        <v>238.80528102227669</v>
      </c>
      <c r="R8" s="65">
        <f>INDEX('REEDS calc-noIRA'!$C$64:$AG$113,MATCH(About!$B$2,'REEDS calc-noIRA'!$B$64:$B$113,0),MATCH(R$1,'REEDS calc-noIRA'!$C$63:$AG$63,0))*SUMIFS('res v com'!$F$3:$F$52,'res v com'!$B$3:$B$52,About!$B$2)</f>
        <v>261.23290489616397</v>
      </c>
      <c r="S8" s="65">
        <f>INDEX('REEDS calc-noIRA'!$C$64:$AG$113,MATCH(About!$B$2,'REEDS calc-noIRA'!$B$64:$B$113,0),MATCH(S$1,'REEDS calc-noIRA'!$C$63:$AG$63,0))*SUMIFS('res v com'!$F$3:$F$52,'res v com'!$B$3:$B$52,About!$B$2)</f>
        <v>269.20395053793317</v>
      </c>
      <c r="T8" s="65">
        <f>INDEX('REEDS calc-noIRA'!$C$64:$AG$113,MATCH(About!$B$2,'REEDS calc-noIRA'!$B$64:$B$113,0),MATCH(T$1,'REEDS calc-noIRA'!$C$63:$AG$63,0))*SUMIFS('res v com'!$F$3:$F$52,'res v com'!$B$3:$B$52,About!$B$2)</f>
        <v>277.17499617970236</v>
      </c>
      <c r="U8" s="65">
        <f>INDEX('REEDS calc-noIRA'!$C$64:$AG$113,MATCH(About!$B$2,'REEDS calc-noIRA'!$B$64:$B$113,0),MATCH(U$1,'REEDS calc-noIRA'!$C$63:$AG$63,0))*SUMIFS('res v com'!$F$3:$F$52,'res v com'!$B$3:$B$52,About!$B$2)</f>
        <v>285.14604182147161</v>
      </c>
      <c r="V8" s="65">
        <f>INDEX('REEDS calc-noIRA'!$C$64:$AG$113,MATCH(About!$B$2,'REEDS calc-noIRA'!$B$64:$B$113,0),MATCH(V$1,'REEDS calc-noIRA'!$C$63:$AG$63,0))*SUMIFS('res v com'!$F$3:$F$52,'res v com'!$B$3:$B$52,About!$B$2)</f>
        <v>293.11708746324081</v>
      </c>
      <c r="W8" s="65">
        <f>INDEX('REEDS calc-noIRA'!$C$64:$AG$113,MATCH(About!$B$2,'REEDS calc-noIRA'!$B$64:$B$113,0),MATCH(W$1,'REEDS calc-noIRA'!$C$63:$AG$63,0))*SUMIFS('res v com'!$F$3:$F$52,'res v com'!$B$3:$B$52,About!$B$2)</f>
        <v>301.08813310501</v>
      </c>
      <c r="X8" s="65">
        <f>INDEX('REEDS calc-noIRA'!$C$64:$AG$113,MATCH(About!$B$2,'REEDS calc-noIRA'!$B$64:$B$113,0),MATCH(X$1,'REEDS calc-noIRA'!$C$63:$AG$63,0))*SUMIFS('res v com'!$F$3:$F$52,'res v com'!$B$3:$B$52,About!$B$2)</f>
        <v>309.05917874677925</v>
      </c>
      <c r="Y8" s="65">
        <f>INDEX('REEDS calc-noIRA'!$C$64:$AG$113,MATCH(About!$B$2,'REEDS calc-noIRA'!$B$64:$B$113,0),MATCH(Y$1,'REEDS calc-noIRA'!$C$63:$AG$63,0))*SUMIFS('res v com'!$F$3:$F$52,'res v com'!$B$3:$B$52,About!$B$2)</f>
        <v>316.92152831161496</v>
      </c>
      <c r="Z8" s="65">
        <f>INDEX('REEDS calc-noIRA'!$C$64:$AG$113,MATCH(About!$B$2,'REEDS calc-noIRA'!$B$64:$B$113,0),MATCH(Z$1,'REEDS calc-noIRA'!$C$63:$AG$63,0))*SUMIFS('res v com'!$F$3:$F$52,'res v com'!$B$3:$B$52,About!$B$2)</f>
        <v>324.78387787645067</v>
      </c>
      <c r="AA8" s="65">
        <f>INDEX('REEDS calc-noIRA'!$C$64:$AG$113,MATCH(About!$B$2,'REEDS calc-noIRA'!$B$64:$B$113,0),MATCH(AA$1,'REEDS calc-noIRA'!$C$63:$AG$63,0))*SUMIFS('res v com'!$F$3:$F$52,'res v com'!$B$3:$B$52,About!$B$2)</f>
        <v>332.93608364644217</v>
      </c>
      <c r="AB8" s="65">
        <f>INDEX('REEDS calc-noIRA'!$C$64:$AG$113,MATCH(About!$B$2,'REEDS calc-noIRA'!$B$64:$B$113,0),MATCH(AB$1,'REEDS calc-noIRA'!$C$63:$AG$63,0))*SUMIFS('res v com'!$F$3:$F$52,'res v com'!$B$3:$B$52,About!$B$2)</f>
        <v>341.08828941643361</v>
      </c>
      <c r="AC8" s="65">
        <f>INDEX('REEDS calc-noIRA'!$C$64:$AG$113,MATCH(About!$B$2,'REEDS calc-noIRA'!$B$64:$B$113,0),MATCH(AC$1,'REEDS calc-noIRA'!$C$63:$AG$63,0))*SUMIFS('res v com'!$F$3:$F$52,'res v com'!$B$3:$B$52,About!$B$2)</f>
        <v>348.40715859660298</v>
      </c>
      <c r="AD8" s="65">
        <f>INDEX('REEDS calc-noIRA'!$C$64:$AG$113,MATCH(About!$B$2,'REEDS calc-noIRA'!$B$64:$B$113,0),MATCH(AD$1,'REEDS calc-noIRA'!$C$63:$AG$63,0))*SUMIFS('res v com'!$F$3:$F$52,'res v com'!$B$3:$B$52,About!$B$2)</f>
        <v>355.72602777677236</v>
      </c>
      <c r="AE8" s="65">
        <f>INDEX('REEDS calc-noIRA'!$C$64:$AG$113,MATCH(About!$B$2,'REEDS calc-noIRA'!$B$64:$B$113,0),MATCH(AE$1,'REEDS calc-noIRA'!$C$63:$AG$63,0))*SUMIFS('res v com'!$F$3:$F$52,'res v com'!$B$3:$B$52,About!$B$2)</f>
        <v>362.35648846969906</v>
      </c>
      <c r="AF8" s="65">
        <f>INDEX('REEDS calc-noIRA'!$C$64:$AG$113,MATCH(About!$B$2,'REEDS calc-noIRA'!$B$64:$B$113,0),MATCH(AF$1,'REEDS calc-noIRA'!$C$63:$AG$63,0))*SUMIFS('res v com'!$F$3:$F$52,'res v com'!$B$3:$B$52,About!$B$2)</f>
        <v>368.98694916262582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-0.91583495173009766</v>
      </c>
      <c r="E8" s="74">
        <f>'DESC-urban-residential'!F8-'BDESC-urban-residential'!F8</f>
        <v>-1.8316699034601953</v>
      </c>
      <c r="F8" s="74">
        <f>'DESC-urban-residential'!G8-'BDESC-urban-residential'!G8</f>
        <v>-2.545849848281688</v>
      </c>
      <c r="G8" s="74">
        <f>'DESC-urban-residential'!H8-'BDESC-urban-residential'!H8</f>
        <v>-3.2600297931031825</v>
      </c>
      <c r="H8" s="74">
        <f>'DESC-urban-residential'!I8-'BDESC-urban-residential'!I8</f>
        <v>-4.1062669990860421</v>
      </c>
      <c r="I8" s="74">
        <f>'DESC-urban-residential'!J8-'BDESC-urban-residential'!J8</f>
        <v>-4.9525042050688999</v>
      </c>
      <c r="J8" s="74">
        <f>'DESC-urban-residential'!K8-'BDESC-urban-residential'!K8</f>
        <v>-5.8422846160833988</v>
      </c>
      <c r="K8" s="74">
        <f>'DESC-urban-residential'!L8-'BDESC-urban-residential'!L8</f>
        <v>-6.7320650270979012</v>
      </c>
      <c r="L8" s="74">
        <f>'DESC-urban-residential'!M8-'BDESC-urban-residential'!M8</f>
        <v>-7.6661024661772714</v>
      </c>
      <c r="M8" s="74">
        <f>'DESC-urban-residential'!N8-'BDESC-urban-residential'!N8</f>
        <v>-8.6001399052566363</v>
      </c>
      <c r="N8" s="74">
        <f>'DESC-urban-residential'!O8-'BDESC-urban-residential'!O8</f>
        <v>-8.522333194626416</v>
      </c>
      <c r="O8" s="74">
        <f>'DESC-urban-residential'!P8-'BDESC-urban-residential'!P8</f>
        <v>-8.4445264839961958</v>
      </c>
      <c r="P8" s="74">
        <f>'DESC-urban-residential'!Q8-'BDESC-urban-residential'!Q8</f>
        <v>-7.6368357218117531</v>
      </c>
      <c r="Q8" s="74">
        <f>'DESC-urban-residential'!R8-'BDESC-urban-residential'!R8</f>
        <v>-6.8291449596273104</v>
      </c>
      <c r="R8" s="74">
        <f>'DESC-urban-residential'!S8-'BDESC-urban-residential'!S8</f>
        <v>-7.5201256558663836</v>
      </c>
      <c r="S8" s="74">
        <f>'DESC-urban-residential'!T8-'BDESC-urban-residential'!T8</f>
        <v>-8.2111063521054604</v>
      </c>
      <c r="T8" s="74">
        <f>'DESC-urban-residential'!U8-'BDESC-urban-residential'!U8</f>
        <v>-8.8903089682950132</v>
      </c>
      <c r="U8" s="74">
        <f>'DESC-urban-residential'!V8-'BDESC-urban-residential'!V8</f>
        <v>-9.5695115844845624</v>
      </c>
      <c r="V8" s="74">
        <f>'DESC-urban-residential'!W8-'BDESC-urban-residential'!W8</f>
        <v>-10.21730598720869</v>
      </c>
      <c r="W8" s="74">
        <f>'DESC-urban-residential'!X8-'BDESC-urban-residential'!X8</f>
        <v>-10.865100389932827</v>
      </c>
      <c r="X8" s="74">
        <f>'DESC-urban-residential'!Y8-'BDESC-urban-residential'!Y8</f>
        <v>-11.503972004740678</v>
      </c>
      <c r="Y8" s="74">
        <f>'DESC-urban-residential'!Z8-'BDESC-urban-residential'!Z8</f>
        <v>-12.142843619548529</v>
      </c>
      <c r="Z8" s="74">
        <f>'DESC-urban-residential'!AA8-'BDESC-urban-residential'!AA8</f>
        <v>-12.517600712033541</v>
      </c>
      <c r="AA8" s="74">
        <f>'DESC-urban-residential'!AB8-'BDESC-urban-residential'!AB8</f>
        <v>-12.892357804518561</v>
      </c>
      <c r="AB8" s="74">
        <f>'DESC-urban-residential'!AC8-'BDESC-urban-residential'!AC8</f>
        <v>-13.317796332368303</v>
      </c>
      <c r="AC8" s="74">
        <f>'DESC-urban-residential'!AD8-'BDESC-urban-residential'!AD8</f>
        <v>-13.743234860218024</v>
      </c>
      <c r="AD8" s="74">
        <f>'DESC-urban-residential'!AE8-'BDESC-urban-residential'!AE8</f>
        <v>-14.43671393707362</v>
      </c>
      <c r="AE8" s="74">
        <f>'DESC-urban-residential'!AF8-'BDESC-urban-residential'!AF8</f>
        <v>-15.130193013929208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-1.4506636315518087</v>
      </c>
      <c r="E8" s="74">
        <f>'DESC-rural-residential'!F8-'BDESC-rural-residential'!F8</f>
        <v>-2.9013272631036173</v>
      </c>
      <c r="F8" s="74">
        <f>'DESC-rural-residential'!G8-'BDESC-rural-residential'!G8</f>
        <v>-4.0325735322911473</v>
      </c>
      <c r="G8" s="74">
        <f>'DESC-rural-residential'!H8-'BDESC-rural-residential'!H8</f>
        <v>-5.1638198014786827</v>
      </c>
      <c r="H8" s="74">
        <f>'DESC-rural-residential'!I8-'BDESC-rural-residential'!I8</f>
        <v>-6.5042420424799552</v>
      </c>
      <c r="I8" s="74">
        <f>'DESC-rural-residential'!J8-'BDESC-rural-residential'!J8</f>
        <v>-7.8446642834812295</v>
      </c>
      <c r="J8" s="74">
        <f>'DESC-rural-residential'!K8-'BDESC-rural-residential'!K8</f>
        <v>-9.254058061134689</v>
      </c>
      <c r="K8" s="74">
        <f>'DESC-rural-residential'!L8-'BDESC-rural-residential'!L8</f>
        <v>-10.663451838788149</v>
      </c>
      <c r="L8" s="74">
        <f>'DESC-rural-residential'!M8-'BDESC-rural-residential'!M8</f>
        <v>-12.142947834022397</v>
      </c>
      <c r="M8" s="74">
        <f>'DESC-rural-residential'!N8-'BDESC-rural-residential'!N8</f>
        <v>-13.622443829256628</v>
      </c>
      <c r="N8" s="74">
        <f>'DESC-rural-residential'!O8-'BDESC-rural-residential'!O8</f>
        <v>-13.499199608025823</v>
      </c>
      <c r="O8" s="74">
        <f>'DESC-rural-residential'!P8-'BDESC-rural-residential'!P8</f>
        <v>-13.375955386795013</v>
      </c>
      <c r="P8" s="74">
        <f>'DESC-rural-residential'!Q8-'BDESC-rural-residential'!Q8</f>
        <v>-12.096589915944712</v>
      </c>
      <c r="Q8" s="74">
        <f>'DESC-rural-residential'!R8-'BDESC-rural-residential'!R8</f>
        <v>-10.817224445094411</v>
      </c>
      <c r="R8" s="74">
        <f>'DESC-rural-residential'!S8-'BDESC-rural-residential'!S8</f>
        <v>-11.911723584098439</v>
      </c>
      <c r="S8" s="74">
        <f>'DESC-rural-residential'!T8-'BDESC-rural-residential'!T8</f>
        <v>-13.006222723102454</v>
      </c>
      <c r="T8" s="74">
        <f>'DESC-rural-residential'!U8-'BDESC-rural-residential'!U8</f>
        <v>-14.082065626782537</v>
      </c>
      <c r="U8" s="74">
        <f>'DESC-rural-residential'!V8-'BDESC-rural-residential'!V8</f>
        <v>-15.15790853046262</v>
      </c>
      <c r="V8" s="74">
        <f>'DESC-rural-residential'!W8-'BDESC-rural-residential'!W8</f>
        <v>-16.184001473278883</v>
      </c>
      <c r="W8" s="74">
        <f>'DESC-rural-residential'!X8-'BDESC-rural-residential'!X8</f>
        <v>-17.210094416095153</v>
      </c>
      <c r="X8" s="74">
        <f>'DESC-rural-residential'!Y8-'BDESC-rural-residential'!Y8</f>
        <v>-18.222053847302419</v>
      </c>
      <c r="Y8" s="74">
        <f>'DESC-rural-residential'!Z8-'BDESC-rural-residential'!Z8</f>
        <v>-19.234013278509693</v>
      </c>
      <c r="Z8" s="74">
        <f>'DESC-rural-residential'!AA8-'BDESC-rural-residential'!AA8</f>
        <v>-19.827620766089304</v>
      </c>
      <c r="AA8" s="74">
        <f>'DESC-rural-residential'!AB8-'BDESC-rural-residential'!AB8</f>
        <v>-20.421228253668936</v>
      </c>
      <c r="AB8" s="74">
        <f>'DESC-rural-residential'!AC8-'BDESC-rural-residential'!AC8</f>
        <v>-21.095114087188023</v>
      </c>
      <c r="AC8" s="74">
        <f>'DESC-rural-residential'!AD8-'BDESC-rural-residential'!AD8</f>
        <v>-21.768999920707103</v>
      </c>
      <c r="AD8" s="74">
        <f>'DESC-rural-residential'!AE8-'BDESC-rural-residential'!AE8</f>
        <v>-22.867456442961576</v>
      </c>
      <c r="AE8" s="74">
        <f>'DESC-rural-residential'!AF8-'BDESC-rural-residential'!AF8</f>
        <v>-23.965912965216042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-9.2971377803544328</v>
      </c>
      <c r="E8" s="74">
        <f>'DESC-commercial'!F8-'BDESC-commercial'!F8</f>
        <v>-18.59427556070888</v>
      </c>
      <c r="F8" s="74">
        <f>'DESC-commercial'!G8-'BDESC-commercial'!G8</f>
        <v>-25.8443038921545</v>
      </c>
      <c r="G8" s="74">
        <f>'DESC-commercial'!H8-'BDESC-commercial'!H8</f>
        <v>-33.094332223600134</v>
      </c>
      <c r="H8" s="74">
        <f>'DESC-commercial'!I8-'BDESC-commercial'!I8</f>
        <v>-41.684945503888528</v>
      </c>
      <c r="I8" s="74">
        <f>'DESC-commercial'!J8-'BDESC-commercial'!J8</f>
        <v>-50.275558784176866</v>
      </c>
      <c r="J8" s="74">
        <f>'DESC-commercial'!K8-'BDESC-commercial'!K8</f>
        <v>-59.308202777327452</v>
      </c>
      <c r="K8" s="74">
        <f>'DESC-commercial'!L8-'BDESC-commercial'!L8</f>
        <v>-68.340846770477981</v>
      </c>
      <c r="L8" s="74">
        <f>'DESC-commercial'!M8-'BDESC-commercial'!M8</f>
        <v>-77.822767881618915</v>
      </c>
      <c r="M8" s="74">
        <f>'DESC-commercial'!N8-'BDESC-commercial'!N8</f>
        <v>-87.304688992759765</v>
      </c>
      <c r="N8" s="74">
        <f>'DESC-commercial'!O8-'BDESC-commercial'!O8</f>
        <v>-86.514830833711812</v>
      </c>
      <c r="O8" s="74">
        <f>'DESC-commercial'!P8-'BDESC-commercial'!P8</f>
        <v>-85.724972674663832</v>
      </c>
      <c r="P8" s="74">
        <f>'DESC-commercial'!Q8-'BDESC-commercial'!Q8</f>
        <v>-77.52566527133456</v>
      </c>
      <c r="Q8" s="74">
        <f>'DESC-commercial'!R8-'BDESC-commercial'!R8</f>
        <v>-69.326357868005289</v>
      </c>
      <c r="R8" s="74">
        <f>'DESC-commercial'!S8-'BDESC-commercial'!S8</f>
        <v>-76.340878032762248</v>
      </c>
      <c r="S8" s="74">
        <f>'DESC-commercial'!T8-'BDESC-commercial'!T8</f>
        <v>-83.35539819751915</v>
      </c>
      <c r="T8" s="74">
        <f>'DESC-commercial'!U8-'BDESC-commercial'!U8</f>
        <v>-90.250352677649516</v>
      </c>
      <c r="U8" s="74">
        <f>'DESC-commercial'!V8-'BDESC-commercial'!V8</f>
        <v>-97.145307157779882</v>
      </c>
      <c r="V8" s="74">
        <f>'DESC-commercial'!W8-'BDESC-commercial'!W8</f>
        <v>-103.7214198122395</v>
      </c>
      <c r="W8" s="74">
        <f>'DESC-commercial'!X8-'BDESC-commercial'!X8</f>
        <v>-110.29753246669907</v>
      </c>
      <c r="X8" s="74">
        <f>'DESC-commercial'!Y8-'BDESC-commercial'!Y8</f>
        <v>-116.78306505704796</v>
      </c>
      <c r="Y8" s="74">
        <f>'DESC-commercial'!Z8-'BDESC-commercial'!Z8</f>
        <v>-123.2685976473968</v>
      </c>
      <c r="Z8" s="74">
        <f>'DESC-commercial'!AA8-'BDESC-commercial'!AA8</f>
        <v>-127.07296034005913</v>
      </c>
      <c r="AA8" s="74">
        <f>'DESC-commercial'!AB8-'BDESC-commercial'!AB8</f>
        <v>-130.87732303272151</v>
      </c>
      <c r="AB8" s="74">
        <f>'DESC-commercial'!AC8-'BDESC-commercial'!AC8</f>
        <v>-135.19618048953521</v>
      </c>
      <c r="AC8" s="74">
        <f>'DESC-commercial'!AD8-'BDESC-commercial'!AD8</f>
        <v>-139.51503794634885</v>
      </c>
      <c r="AD8" s="74">
        <f>'DESC-commercial'!AE8-'BDESC-commercial'!AE8</f>
        <v>-146.5549205290564</v>
      </c>
      <c r="AE8" s="74">
        <f>'DESC-commercial'!AF8-'BDESC-commercial'!AF8</f>
        <v>-153.59480311176378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2025-01-29T23:37:27Z</dcterms:modified>
</cp:coreProperties>
</file>