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trans\BCDTRtSY\"/>
    </mc:Choice>
  </mc:AlternateContent>
  <xr:revisionPtr revIDLastSave="0" documentId="8_{D45CDA82-107B-437E-86F7-A27C057A990A}"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2" l="1"/>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4" i="63" l="1"/>
  <c r="D4" i="62"/>
  <c r="D2" i="63"/>
  <c r="D2" i="62"/>
  <c r="D3" i="24"/>
  <c r="J3" i="63"/>
  <c r="J3" i="24" s="1"/>
  <c r="R3" i="63"/>
  <c r="R3" i="24" s="1"/>
  <c r="Z3" i="63"/>
  <c r="Z3" i="24" s="1"/>
  <c r="P3" i="63"/>
  <c r="P3" i="24" s="1"/>
  <c r="K3" i="63"/>
  <c r="K3" i="24" s="1"/>
  <c r="S3" i="63"/>
  <c r="S3" i="24" s="1"/>
  <c r="AA3" i="63"/>
  <c r="AA3" i="24" s="1"/>
  <c r="G3" i="63"/>
  <c r="G3" i="24" s="1"/>
  <c r="O3" i="63"/>
  <c r="O3" i="24" s="1"/>
  <c r="AE3" i="63"/>
  <c r="AE3" i="24" s="1"/>
  <c r="L3" i="63"/>
  <c r="L3" i="24" s="1"/>
  <c r="T3" i="63"/>
  <c r="T3" i="24" s="1"/>
  <c r="AB3" i="63"/>
  <c r="AB3" i="24" s="1"/>
  <c r="E3" i="63"/>
  <c r="E3" i="24" s="1"/>
  <c r="U3" i="63"/>
  <c r="U3" i="24" s="1"/>
  <c r="AD3" i="63"/>
  <c r="AD3" i="24" s="1"/>
  <c r="H3" i="63"/>
  <c r="H3" i="24" s="1"/>
  <c r="M3" i="63"/>
  <c r="M3" i="24" s="1"/>
  <c r="AC3" i="63"/>
  <c r="AC3" i="24" s="1"/>
  <c r="X3" i="63"/>
  <c r="X3" i="24" s="1"/>
  <c r="AF3" i="63"/>
  <c r="AF3" i="24" s="1"/>
  <c r="I3" i="63"/>
  <c r="I3" i="24" s="1"/>
  <c r="Q3" i="63"/>
  <c r="Q3" i="24" s="1"/>
  <c r="Y3" i="63"/>
  <c r="Y3" i="24" s="1"/>
  <c r="F3" i="63"/>
  <c r="F3" i="24" s="1"/>
  <c r="N3" i="63"/>
  <c r="N3" i="24" s="1"/>
  <c r="V3" i="63"/>
  <c r="V3" i="24" s="1"/>
  <c r="W3" i="63"/>
  <c r="W3" i="24" s="1"/>
  <c r="J3" i="62"/>
  <c r="J3" i="23" s="1"/>
  <c r="R3" i="62"/>
  <c r="R3" i="23" s="1"/>
  <c r="Z3" i="62"/>
  <c r="Z3" i="23" s="1"/>
  <c r="W3" i="62"/>
  <c r="W3" i="23" s="1"/>
  <c r="X3" i="62"/>
  <c r="X3" i="23" s="1"/>
  <c r="Y3" i="62"/>
  <c r="Y3" i="23" s="1"/>
  <c r="D3" i="23"/>
  <c r="K3" i="62"/>
  <c r="K3" i="23" s="1"/>
  <c r="S3" i="62"/>
  <c r="S3" i="23" s="1"/>
  <c r="AA3" i="62"/>
  <c r="AA3" i="23" s="1"/>
  <c r="AE3" i="62"/>
  <c r="AE3" i="23" s="1"/>
  <c r="P3" i="62"/>
  <c r="P3" i="23" s="1"/>
  <c r="AF3" i="62"/>
  <c r="AF3" i="23" s="1"/>
  <c r="L3" i="62"/>
  <c r="L3" i="23" s="1"/>
  <c r="T3" i="62"/>
  <c r="T3" i="23" s="1"/>
  <c r="AB3" i="62"/>
  <c r="AB3" i="23" s="1"/>
  <c r="O3" i="62"/>
  <c r="O3" i="23" s="1"/>
  <c r="I3" i="62"/>
  <c r="I3" i="23" s="1"/>
  <c r="M3" i="62"/>
  <c r="M3" i="23" s="1"/>
  <c r="U3" i="62"/>
  <c r="U3" i="23" s="1"/>
  <c r="AC3" i="62"/>
  <c r="AC3" i="23" s="1"/>
  <c r="G3" i="62"/>
  <c r="G3" i="23" s="1"/>
  <c r="H3" i="62"/>
  <c r="H3" i="23" s="1"/>
  <c r="E3" i="62"/>
  <c r="E3" i="23" s="1"/>
  <c r="F3" i="62"/>
  <c r="F3" i="23" s="1"/>
  <c r="N3" i="62"/>
  <c r="N3" i="23" s="1"/>
  <c r="V3" i="62"/>
  <c r="V3" i="23" s="1"/>
  <c r="AD3" i="62"/>
  <c r="AD3" i="23" s="1"/>
  <c r="Q3" i="62"/>
  <c r="Q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2" i="62" l="1"/>
  <c r="F2" i="23" s="1"/>
  <c r="N2" i="62"/>
  <c r="N2" i="23" s="1"/>
  <c r="V2" i="62"/>
  <c r="V2" i="23" s="1"/>
  <c r="AD2" i="62"/>
  <c r="AD2" i="23" s="1"/>
  <c r="G2" i="62"/>
  <c r="G2" i="23" s="1"/>
  <c r="O2" i="62"/>
  <c r="O2" i="23" s="1"/>
  <c r="W2" i="62"/>
  <c r="W2" i="23" s="1"/>
  <c r="AE2" i="62"/>
  <c r="AE2" i="23" s="1"/>
  <c r="T2" i="62"/>
  <c r="T2" i="23" s="1"/>
  <c r="H2" i="62"/>
  <c r="H2" i="23" s="1"/>
  <c r="P2" i="62"/>
  <c r="P2" i="23" s="1"/>
  <c r="X2" i="62"/>
  <c r="X2" i="23" s="1"/>
  <c r="AF2" i="62"/>
  <c r="AF2" i="23" s="1"/>
  <c r="D2" i="23"/>
  <c r="I2" i="62"/>
  <c r="I2" i="23" s="1"/>
  <c r="Q2" i="62"/>
  <c r="Q2" i="23" s="1"/>
  <c r="Y2" i="62"/>
  <c r="Y2" i="23" s="1"/>
  <c r="E2" i="62"/>
  <c r="E2" i="23" s="1"/>
  <c r="K2" i="62"/>
  <c r="K2" i="23" s="1"/>
  <c r="AA2" i="62"/>
  <c r="AA2" i="23" s="1"/>
  <c r="L2" i="62"/>
  <c r="L2" i="23" s="1"/>
  <c r="AB2" i="62"/>
  <c r="AB2" i="23" s="1"/>
  <c r="U2" i="62"/>
  <c r="U2" i="23" s="1"/>
  <c r="AC2" i="62"/>
  <c r="AC2" i="23" s="1"/>
  <c r="J2" i="62"/>
  <c r="J2" i="23" s="1"/>
  <c r="R2" i="62"/>
  <c r="R2" i="23" s="1"/>
  <c r="Z2" i="62"/>
  <c r="Z2" i="23" s="1"/>
  <c r="S2" i="62"/>
  <c r="S2" i="23" s="1"/>
  <c r="M2" i="62"/>
  <c r="M2" i="23" s="1"/>
  <c r="G2" i="63"/>
  <c r="G2" i="24" s="1"/>
  <c r="O2" i="63"/>
  <c r="O2" i="24" s="1"/>
  <c r="W2" i="63"/>
  <c r="W2" i="24" s="1"/>
  <c r="AE2" i="63"/>
  <c r="AE2" i="24" s="1"/>
  <c r="H2" i="63"/>
  <c r="H2" i="24" s="1"/>
  <c r="P2" i="63"/>
  <c r="P2" i="24" s="1"/>
  <c r="X2" i="63"/>
  <c r="X2" i="24" s="1"/>
  <c r="AF2" i="63"/>
  <c r="AF2" i="24" s="1"/>
  <c r="L2" i="63"/>
  <c r="L2" i="24" s="1"/>
  <c r="M2" i="63"/>
  <c r="M2" i="24" s="1"/>
  <c r="N2" i="63"/>
  <c r="N2" i="24" s="1"/>
  <c r="D2" i="24"/>
  <c r="I2" i="63"/>
  <c r="I2" i="24" s="1"/>
  <c r="Q2" i="63"/>
  <c r="Q2" i="24" s="1"/>
  <c r="Y2" i="63"/>
  <c r="Y2" i="24" s="1"/>
  <c r="E2" i="63"/>
  <c r="E2" i="24" s="1"/>
  <c r="AB2" i="63"/>
  <c r="AB2" i="24" s="1"/>
  <c r="V2" i="63"/>
  <c r="V2" i="24" s="1"/>
  <c r="J2" i="63"/>
  <c r="J2" i="24" s="1"/>
  <c r="R2" i="63"/>
  <c r="R2" i="24" s="1"/>
  <c r="Z2" i="63"/>
  <c r="Z2" i="24" s="1"/>
  <c r="T2" i="63"/>
  <c r="T2" i="24" s="1"/>
  <c r="AC2" i="63"/>
  <c r="AC2" i="24" s="1"/>
  <c r="F2" i="63"/>
  <c r="F2" i="24" s="1"/>
  <c r="K2" i="63"/>
  <c r="K2" i="24" s="1"/>
  <c r="S2" i="63"/>
  <c r="S2" i="24" s="1"/>
  <c r="AA2" i="63"/>
  <c r="AA2" i="24" s="1"/>
  <c r="U2" i="63"/>
  <c r="U2" i="24" s="1"/>
  <c r="AD2" i="63"/>
  <c r="AD2" i="24" s="1"/>
  <c r="F4" i="62"/>
  <c r="F4" i="23" s="1"/>
  <c r="N4" i="62"/>
  <c r="N4" i="23" s="1"/>
  <c r="V4" i="62"/>
  <c r="V4" i="23" s="1"/>
  <c r="AD4" i="62"/>
  <c r="AD4" i="23" s="1"/>
  <c r="K4" i="62"/>
  <c r="K4" i="23" s="1"/>
  <c r="AC4" i="62"/>
  <c r="AC4" i="23" s="1"/>
  <c r="G4" i="62"/>
  <c r="G4" i="23" s="1"/>
  <c r="O4" i="62"/>
  <c r="O4" i="23" s="1"/>
  <c r="W4" i="62"/>
  <c r="W4" i="23" s="1"/>
  <c r="AE4" i="62"/>
  <c r="AE4" i="23" s="1"/>
  <c r="S4" i="62"/>
  <c r="S4" i="23" s="1"/>
  <c r="T4" i="62"/>
  <c r="T4" i="23" s="1"/>
  <c r="U4" i="62"/>
  <c r="U4" i="23" s="1"/>
  <c r="H4" i="62"/>
  <c r="H4" i="23" s="1"/>
  <c r="P4" i="62"/>
  <c r="P4" i="23" s="1"/>
  <c r="X4" i="62"/>
  <c r="X4" i="23" s="1"/>
  <c r="AF4" i="62"/>
  <c r="AF4" i="23" s="1"/>
  <c r="D4" i="23"/>
  <c r="AB4" i="62"/>
  <c r="AB4" i="23" s="1"/>
  <c r="I4" i="62"/>
  <c r="I4" i="23" s="1"/>
  <c r="Q4" i="62"/>
  <c r="Q4" i="23" s="1"/>
  <c r="Y4" i="62"/>
  <c r="Y4" i="23" s="1"/>
  <c r="E4" i="62"/>
  <c r="E4" i="23" s="1"/>
  <c r="M4" i="62"/>
  <c r="M4" i="23" s="1"/>
  <c r="J4" i="62"/>
  <c r="J4" i="23" s="1"/>
  <c r="R4" i="62"/>
  <c r="R4" i="23" s="1"/>
  <c r="Z4" i="62"/>
  <c r="Z4" i="23" s="1"/>
  <c r="AA4" i="62"/>
  <c r="AA4" i="23" s="1"/>
  <c r="L4" i="62"/>
  <c r="L4" i="23" s="1"/>
  <c r="AF4" i="63"/>
  <c r="AF4" i="24" s="1"/>
  <c r="AA4" i="63"/>
  <c r="AA4" i="24" s="1"/>
  <c r="D4" i="24"/>
  <c r="Y4" i="63"/>
  <c r="Y4" i="24" s="1"/>
  <c r="I4" i="63"/>
  <c r="I4" i="24" s="1"/>
  <c r="S4" i="63"/>
  <c r="S4" i="24" s="1"/>
  <c r="E4" i="63"/>
  <c r="E4" i="24" s="1"/>
  <c r="Q4" i="63"/>
  <c r="Q4" i="24" s="1"/>
  <c r="K4" i="63"/>
  <c r="K4" i="24" s="1"/>
  <c r="J4" i="63"/>
  <c r="J4" i="24" s="1"/>
  <c r="AC4" i="63"/>
  <c r="AC4" i="24" s="1"/>
  <c r="AE4" i="63"/>
  <c r="AE4" i="24" s="1"/>
  <c r="V4" i="63"/>
  <c r="V4" i="24" s="1"/>
  <c r="AD4" i="63"/>
  <c r="AD4" i="24" s="1"/>
  <c r="R4" i="63"/>
  <c r="R4" i="24" s="1"/>
  <c r="F4" i="63"/>
  <c r="F4" i="24" s="1"/>
  <c r="H4" i="63"/>
  <c r="H4" i="24" s="1"/>
  <c r="N4" i="63"/>
  <c r="N4" i="24" s="1"/>
  <c r="X4" i="63"/>
  <c r="X4" i="24" s="1"/>
  <c r="T4" i="63"/>
  <c r="T4" i="24" s="1"/>
  <c r="G4" i="63"/>
  <c r="G4" i="24" s="1"/>
  <c r="M4" i="63"/>
  <c r="M4" i="24" s="1"/>
  <c r="O4" i="63"/>
  <c r="O4" i="24" s="1"/>
  <c r="Z4" i="63"/>
  <c r="Z4" i="24" s="1"/>
  <c r="P4" i="63"/>
  <c r="P4" i="24" s="1"/>
  <c r="L4" i="63"/>
  <c r="L4" i="24" s="1"/>
  <c r="U4" i="63"/>
  <c r="U4" i="24" s="1"/>
  <c r="W4" i="63"/>
  <c r="W4" i="24" s="1"/>
  <c r="AB4" i="63"/>
  <c r="AB4"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<sst xmlns="http://schemas.openxmlformats.org/spreadsheetml/2006/main" count="53128" uniqueCount="4272">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</sst>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4233</v>
      </c>
      <c r="C1" s="104">
        <v>45660</v>
      </c>
      <c r="E1" s="106" t="s">
        <v>3851</v>
      </c>
      <c r="F1" s="106" t="s">
        <v>3851</v>
      </c>
    </row>
    <row r="2" spans="1:6">
      <c r="B2" t="str">
        <f>LOOKUP(B1,E2:F51,F2:F51)</f>
        <v>ME</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ME</v>
      </c>
    </row>
    <row r="2" spans="1:8">
      <c r="E2">
        <v>2021</v>
      </c>
      <c r="F2">
        <v>2022</v>
      </c>
      <c r="G2" t="s">
        <v>4265</v>
      </c>
      <c r="H2" t="s">
        <v>4266</v>
      </c>
    </row>
    <row r="3" spans="1:8">
      <c r="A3" t="s">
        <v>4105</v>
      </c>
      <c r="C3" t="s">
        <v>4195</v>
      </c>
      <c r="D3" t="s">
        <v>4196</v>
      </c>
      <c r="E3" s="107">
        <f>SUMIFS('SEDS 2022'!F:F,'SEDS 2022'!$C:$C,$A3,'SEDS 2022'!$B:$B,$A$1)</f>
        <v>105458</v>
      </c>
      <c r="F3" s="107">
        <f>SUMIFS('SEDS 2022'!G:G,'SEDS 2022'!$C:$C,$A3,'SEDS 2022'!$B:$B,$A$1)</f>
        <v>107626</v>
      </c>
      <c r="G3" s="82">
        <f>F3/E3</f>
        <v>1.0205579472396593</v>
      </c>
    </row>
    <row r="4" spans="1:8">
      <c r="A4" t="s">
        <v>3864</v>
      </c>
      <c r="C4" t="s">
        <v>4197</v>
      </c>
      <c r="D4" t="s">
        <v>4198</v>
      </c>
      <c r="E4" s="107">
        <f>SUMIFS('SEDS 2022'!F:F,'SEDS 2022'!$C:$C,$A4,'SEDS 2022'!$B:$B,$A$1)</f>
        <v>577</v>
      </c>
      <c r="F4" s="107">
        <f>SUMIFS('SEDS 2022'!G:G,'SEDS 2022'!$C:$C,$A4,'SEDS 2022'!$B:$B,$A$1)</f>
        <v>497</v>
      </c>
      <c r="G4" s="82">
        <f t="shared" ref="G4:G12" si="0">F4/E4</f>
        <v>0.86135181975736563</v>
      </c>
    </row>
    <row r="5" spans="1:8">
      <c r="A5" t="s">
        <v>3909</v>
      </c>
      <c r="C5" t="s">
        <v>4199</v>
      </c>
      <c r="D5" t="s">
        <v>4200</v>
      </c>
      <c r="E5" s="107">
        <f>SUMIFS('SEDS 2022'!F:F,'SEDS 2022'!$C:$C,$A5,'SEDS 2022'!$B:$B,$A$1)</f>
        <v>5445</v>
      </c>
      <c r="F5" s="107">
        <f>SUMIFS('SEDS 2022'!G:G,'SEDS 2022'!$C:$C,$A5,'SEDS 2022'!$B:$B,$A$1)</f>
        <v>5108</v>
      </c>
      <c r="G5" s="82">
        <f t="shared" si="0"/>
        <v>0.93810835629017442</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399</v>
      </c>
      <c r="F7" s="107">
        <f>SUMIFS('SEDS 2022'!G:G,'SEDS 2022'!$C:$C,$A7,'SEDS 2022'!$B:$B,$A$1)</f>
        <v>408</v>
      </c>
      <c r="G7" s="82">
        <f t="shared" si="0"/>
        <v>1.0225563909774436</v>
      </c>
    </row>
    <row r="8" spans="1:8">
      <c r="A8" t="s">
        <v>3973</v>
      </c>
      <c r="B8" t="s">
        <v>3859</v>
      </c>
      <c r="C8" t="s">
        <v>4205</v>
      </c>
      <c r="D8" t="s">
        <v>4206</v>
      </c>
      <c r="E8" s="107">
        <f>SUMIFS('SEDS 2022'!F:F,'SEDS 2022'!$C:$C,$A8,'SEDS 2022'!$B:$B,$A$1)</f>
        <v>2855</v>
      </c>
      <c r="F8" s="107">
        <f>SUMIFS('SEDS 2022'!G:G,'SEDS 2022'!$C:$C,$A8,'SEDS 2022'!$B:$B,$A$1)</f>
        <v>3886</v>
      </c>
      <c r="G8" s="82">
        <f t="shared" si="0"/>
        <v>1.3611208406304729</v>
      </c>
      <c r="H8" t="s">
        <v>122</v>
      </c>
    </row>
    <row r="9" spans="1:8">
      <c r="A9" t="s">
        <v>4055</v>
      </c>
      <c r="C9" t="s">
        <v>4207</v>
      </c>
      <c r="D9" t="s">
        <v>4208</v>
      </c>
      <c r="E9" s="107">
        <f>SUMIFS('SEDS 2022'!F:F,'SEDS 2022'!$C:$C,$A9,'SEDS 2022'!$B:$B,$A$1)</f>
        <v>20</v>
      </c>
      <c r="F9" s="107">
        <f>SUMIFS('SEDS 2022'!G:G,'SEDS 2022'!$C:$C,$A9,'SEDS 2022'!$B:$B,$A$1)</f>
        <v>32</v>
      </c>
      <c r="G9" s="82">
        <f t="shared" si="0"/>
        <v>1.6</v>
      </c>
    </row>
    <row r="10" spans="1:8">
      <c r="A10" t="s">
        <v>4004</v>
      </c>
      <c r="C10" t="s">
        <v>4209</v>
      </c>
      <c r="D10" t="s">
        <v>4210</v>
      </c>
      <c r="E10" s="107">
        <f>SUMIFS('SEDS 2022'!F:F,'SEDS 2022'!$C:$C,$A10,'SEDS 2022'!$B:$B,$A$1)</f>
        <v>1912</v>
      </c>
      <c r="F10" s="107">
        <f>SUMIFS('SEDS 2022'!G:G,'SEDS 2022'!$C:$C,$A10,'SEDS 2022'!$B:$B,$A$1)</f>
        <v>1967</v>
      </c>
      <c r="G10" s="82">
        <f t="shared" si="0"/>
        <v>1.028765690376569</v>
      </c>
    </row>
    <row r="11" spans="1:8">
      <c r="A11" t="s">
        <v>3892</v>
      </c>
      <c r="C11" t="s">
        <v>4211</v>
      </c>
      <c r="D11" t="s">
        <v>4212</v>
      </c>
      <c r="E11" s="107">
        <f>SUMIFS('SEDS 2022'!F:F,'SEDS 2022'!$C:$C,$A11,'SEDS 2022'!$B:$B,$A$1)</f>
        <v>23394</v>
      </c>
      <c r="F11" s="107">
        <f>SUMIFS('SEDS 2022'!G:G,'SEDS 2022'!$C:$C,$A11,'SEDS 2022'!$B:$B,$A$1)</f>
        <v>27356</v>
      </c>
      <c r="G11" s="82">
        <f t="shared" si="0"/>
        <v>1.1693596648713345</v>
      </c>
      <c r="H11" t="s">
        <v>124</v>
      </c>
    </row>
    <row r="12" spans="1:8">
      <c r="A12" t="s">
        <v>3993</v>
      </c>
      <c r="C12" t="s">
        <v>4213</v>
      </c>
      <c r="D12" t="s">
        <v>4214</v>
      </c>
      <c r="E12" s="107">
        <f>SUMIFS('SEDS 2022'!F:F,'SEDS 2022'!$C:$C,$A12,'SEDS 2022'!$B:$B,$A$1)</f>
        <v>75914</v>
      </c>
      <c r="F12" s="107">
        <f>SUMIFS('SEDS 2022'!G:G,'SEDS 2022'!$C:$C,$A12,'SEDS 2022'!$B:$B,$A$1)</f>
        <v>72992</v>
      </c>
      <c r="G12" s="82">
        <f t="shared" si="0"/>
        <v>0.96150907605975178</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0.96150907605975178</v>
      </c>
      <c r="E2">
        <f>$D$2*INDEX('AEO 2023 Table 7'!18:18,MATCH(E$1,'AEO 2023 Table 7'!1:1,0))/INDEX('AEO 2023 Table 7'!18:18,MATCH($D$1,'AEO 2023 Table 7'!1:1,0))</f>
        <v>0.98114330913163594</v>
      </c>
      <c r="F2">
        <f>$D$2*INDEX('AEO 2023 Table 7'!18:18,MATCH(F$1,'AEO 2023 Table 7'!1:1,0))/INDEX('AEO 2023 Table 7'!18:18,MATCH($D$1,'AEO 2023 Table 7'!1:1,0))</f>
        <v>0.98829476128642058</v>
      </c>
      <c r="G2">
        <f>$D$2*INDEX('AEO 2023 Table 7'!18:18,MATCH(G$1,'AEO 2023 Table 7'!1:1,0))/INDEX('AEO 2023 Table 7'!18:18,MATCH($D$1,'AEO 2023 Table 7'!1:1,0))</f>
        <v>0.99196505994217232</v>
      </c>
      <c r="H2">
        <f>$D$2*INDEX('AEO 2023 Table 7'!18:18,MATCH(H$1,'AEO 2023 Table 7'!1:1,0))/INDEX('AEO 2023 Table 7'!18:18,MATCH($D$1,'AEO 2023 Table 7'!1:1,0))</f>
        <v>0.99902528314303229</v>
      </c>
      <c r="I2">
        <f>$D$2*INDEX('AEO 2023 Table 7'!18:18,MATCH(I$1,'AEO 2023 Table 7'!1:1,0))/INDEX('AEO 2023 Table 7'!18:18,MATCH($D$1,'AEO 2023 Table 7'!1:1,0))</f>
        <v>1.0083912491260356</v>
      </c>
      <c r="J2">
        <f>$D$2*INDEX('AEO 2023 Table 7'!18:18,MATCH(J$1,'AEO 2023 Table 7'!1:1,0))/INDEX('AEO 2023 Table 7'!18:18,MATCH($D$1,'AEO 2023 Table 7'!1:1,0))</f>
        <v>1.0170563609924663</v>
      </c>
      <c r="K2">
        <f>$D$2*INDEX('AEO 2023 Table 7'!18:18,MATCH(K$1,'AEO 2023 Table 7'!1:1,0))/INDEX('AEO 2023 Table 7'!18:18,MATCH($D$1,'AEO 2023 Table 7'!1:1,0))</f>
        <v>1.0238247337153046</v>
      </c>
      <c r="L2">
        <f>$D$2*INDEX('AEO 2023 Table 7'!18:18,MATCH(L$1,'AEO 2023 Table 7'!1:1,0))/INDEX('AEO 2023 Table 7'!18:18,MATCH($D$1,'AEO 2023 Table 7'!1:1,0))</f>
        <v>1.0289886303360931</v>
      </c>
      <c r="M2">
        <f>$D$2*INDEX('AEO 2023 Table 7'!18:18,MATCH(M$1,'AEO 2023 Table 7'!1:1,0))/INDEX('AEO 2023 Table 7'!18:18,MATCH($D$1,'AEO 2023 Table 7'!1:1,0))</f>
        <v>1.0333615994024088</v>
      </c>
      <c r="N2">
        <f>$D$2*INDEX('AEO 2023 Table 7'!18:18,MATCH(N$1,'AEO 2023 Table 7'!1:1,0))/INDEX('AEO 2023 Table 7'!18:18,MATCH($D$1,'AEO 2023 Table 7'!1:1,0))</f>
        <v>1.037039824012093</v>
      </c>
      <c r="O2">
        <f>$D$2*INDEX('AEO 2023 Table 7'!18:18,MATCH(O$1,'AEO 2023 Table 7'!1:1,0))/INDEX('AEO 2023 Table 7'!18:18,MATCH($D$1,'AEO 2023 Table 7'!1:1,0))</f>
        <v>1.0423516686167273</v>
      </c>
      <c r="P2">
        <f>$D$2*INDEX('AEO 2023 Table 7'!18:18,MATCH(P$1,'AEO 2023 Table 7'!1:1,0))/INDEX('AEO 2023 Table 7'!18:18,MATCH($D$1,'AEO 2023 Table 7'!1:1,0))</f>
        <v>1.0491349020804803</v>
      </c>
      <c r="Q2">
        <f>$D$2*INDEX('AEO 2023 Table 7'!18:18,MATCH(Q$1,'AEO 2023 Table 7'!1:1,0))/INDEX('AEO 2023 Table 7'!18:18,MATCH($D$1,'AEO 2023 Table 7'!1:1,0))</f>
        <v>1.0553298936841282</v>
      </c>
      <c r="R2">
        <f>$D$2*INDEX('AEO 2023 Table 7'!18:18,MATCH(R$1,'AEO 2023 Table 7'!1:1,0))/INDEX('AEO 2023 Table 7'!18:18,MATCH($D$1,'AEO 2023 Table 7'!1:1,0))</f>
        <v>1.0603629322576642</v>
      </c>
      <c r="S2">
        <f>$D$2*INDEX('AEO 2023 Table 7'!18:18,MATCH(S$1,'AEO 2023 Table 7'!1:1,0))/INDEX('AEO 2023 Table 7'!18:18,MATCH($D$1,'AEO 2023 Table 7'!1:1,0))</f>
        <v>1.0662121614761437</v>
      </c>
      <c r="T2">
        <f>$D$2*INDEX('AEO 2023 Table 7'!18:18,MATCH(T$1,'AEO 2023 Table 7'!1:1,0))/INDEX('AEO 2023 Table 7'!18:18,MATCH($D$1,'AEO 2023 Table 7'!1:1,0))</f>
        <v>1.0728124412794893</v>
      </c>
      <c r="U2">
        <f>$D$2*INDEX('AEO 2023 Table 7'!18:18,MATCH(U$1,'AEO 2023 Table 7'!1:1,0))/INDEX('AEO 2023 Table 7'!18:18,MATCH($D$1,'AEO 2023 Table 7'!1:1,0))</f>
        <v>1.0794625049876065</v>
      </c>
      <c r="V2">
        <f>$D$2*INDEX('AEO 2023 Table 7'!18:18,MATCH(V$1,'AEO 2023 Table 7'!1:1,0))/INDEX('AEO 2023 Table 7'!18:18,MATCH($D$1,'AEO 2023 Table 7'!1:1,0))</f>
        <v>1.0870585440464331</v>
      </c>
      <c r="W2">
        <f>$D$2*INDEX('AEO 2023 Table 7'!18:18,MATCH(W$1,'AEO 2023 Table 7'!1:1,0))/INDEX('AEO 2023 Table 7'!18:18,MATCH($D$1,'AEO 2023 Table 7'!1:1,0))</f>
        <v>1.0948423252078414</v>
      </c>
      <c r="X2">
        <f>$D$2*INDEX('AEO 2023 Table 7'!18:18,MATCH(X$1,'AEO 2023 Table 7'!1:1,0))/INDEX('AEO 2023 Table 7'!18:18,MATCH($D$1,'AEO 2023 Table 7'!1:1,0))</f>
        <v>1.1029597326235741</v>
      </c>
      <c r="Y2">
        <f>$D$2*INDEX('AEO 2023 Table 7'!18:18,MATCH(Y$1,'AEO 2023 Table 7'!1:1,0))/INDEX('AEO 2023 Table 7'!18:18,MATCH($D$1,'AEO 2023 Table 7'!1:1,0))</f>
        <v>1.1108433291326392</v>
      </c>
      <c r="Z2">
        <f>$D$2*INDEX('AEO 2023 Table 7'!18:18,MATCH(Z$1,'AEO 2023 Table 7'!1:1,0))/INDEX('AEO 2023 Table 7'!18:18,MATCH($D$1,'AEO 2023 Table 7'!1:1,0))</f>
        <v>1.119007217577811</v>
      </c>
      <c r="AA2">
        <f>$D$2*INDEX('AEO 2023 Table 7'!18:18,MATCH(AA$1,'AEO 2023 Table 7'!1:1,0))/INDEX('AEO 2023 Table 7'!18:18,MATCH($D$1,'AEO 2023 Table 7'!1:1,0))</f>
        <v>1.1276860346691315</v>
      </c>
      <c r="AB2">
        <f>$D$2*INDEX('AEO 2023 Table 7'!18:18,MATCH(AB$1,'AEO 2023 Table 7'!1:1,0))/INDEX('AEO 2023 Table 7'!18:18,MATCH($D$1,'AEO 2023 Table 7'!1:1,0))</f>
        <v>1.1377698621925967</v>
      </c>
      <c r="AC2">
        <f>$D$2*INDEX('AEO 2023 Table 7'!18:18,MATCH(AC$1,'AEO 2023 Table 7'!1:1,0))/INDEX('AEO 2023 Table 7'!18:18,MATCH($D$1,'AEO 2023 Table 7'!1:1,0))</f>
        <v>1.1485954934673952</v>
      </c>
      <c r="AD2">
        <f>$D$2*INDEX('AEO 2023 Table 7'!18:18,MATCH(AD$1,'AEO 2023 Table 7'!1:1,0))/INDEX('AEO 2023 Table 7'!18:18,MATCH($D$1,'AEO 2023 Table 7'!1:1,0))</f>
        <v>1.1597643278808665</v>
      </c>
      <c r="AE2">
        <f>$D$2*INDEX('AEO 2023 Table 7'!18:18,MATCH(AE$1,'AEO 2023 Table 7'!1:1,0))/INDEX('AEO 2023 Table 7'!18:18,MATCH($D$1,'AEO 2023 Table 7'!1:1,0))</f>
        <v>1.1710801194494003</v>
      </c>
      <c r="AF2">
        <f>$D$2*INDEX('AEO 2023 Table 7'!18:18,MATCH(AF$1,'AEO 2023 Table 7'!1:1,0))/INDEX('AEO 2023 Table 7'!18:18,MATCH($D$1,'AEO 2023 Table 7'!1:1,0))</f>
        <v>1.1834293180473436</v>
      </c>
    </row>
    <row r="3" spans="1:32">
      <c r="A3" t="s">
        <v>124</v>
      </c>
      <c r="B3">
        <f>INDEX('AEO 2021 Table 7'!22:22,MATCH(B$1,'AEO 2021 Table 7'!1:1,0))/INDEX('AEO 2021 Table 7'!22:22,MATCH(B$1,'AEO 2021 Table 7'!1:1,0))</f>
        <v>1</v>
      </c>
      <c r="C3">
        <v>1</v>
      </c>
      <c r="D3" s="108">
        <f>'seds growth'!G11</f>
        <v>1.1693596648713345</v>
      </c>
      <c r="E3">
        <f>$D$3*INDEX('AEO 2023 Table 7'!22:22,MATCH(E$1,'AEO 2023 Table 7'!1:1,0))/INDEX('AEO 2023 Table 7'!22:22,MATCH($D$1,'AEO 2023 Table 7'!1:1,0))</f>
        <v>1.2453937054241544</v>
      </c>
      <c r="F3">
        <f>$D$3*INDEX('AEO 2023 Table 7'!22:22,MATCH(F$1,'AEO 2023 Table 7'!1:1,0))/INDEX('AEO 2023 Table 7'!22:22,MATCH($D$1,'AEO 2023 Table 7'!1:1,0))</f>
        <v>1.2886159706849964</v>
      </c>
      <c r="G3">
        <f>$D$3*INDEX('AEO 2023 Table 7'!22:22,MATCH(G$1,'AEO 2023 Table 7'!1:1,0))/INDEX('AEO 2023 Table 7'!22:22,MATCH($D$1,'AEO 2023 Table 7'!1:1,0))</f>
        <v>1.3154258908657668</v>
      </c>
      <c r="H3">
        <f>$D$3*INDEX('AEO 2023 Table 7'!22:22,MATCH(H$1,'AEO 2023 Table 7'!1:1,0))/INDEX('AEO 2023 Table 7'!22:22,MATCH($D$1,'AEO 2023 Table 7'!1:1,0))</f>
        <v>1.3349862983694694</v>
      </c>
      <c r="I3">
        <f>$D$3*INDEX('AEO 2023 Table 7'!22:22,MATCH(I$1,'AEO 2023 Table 7'!1:1,0))/INDEX('AEO 2023 Table 7'!22:22,MATCH($D$1,'AEO 2023 Table 7'!1:1,0))</f>
        <v>1.3496615536971071</v>
      </c>
      <c r="J3">
        <f>$D$3*INDEX('AEO 2023 Table 7'!22:22,MATCH(J$1,'AEO 2023 Table 7'!1:1,0))/INDEX('AEO 2023 Table 7'!22:22,MATCH($D$1,'AEO 2023 Table 7'!1:1,0))</f>
        <v>1.3608686537927468</v>
      </c>
      <c r="K3">
        <f>$D$3*INDEX('AEO 2023 Table 7'!22:22,MATCH(K$1,'AEO 2023 Table 7'!1:1,0))/INDEX('AEO 2023 Table 7'!22:22,MATCH($D$1,'AEO 2023 Table 7'!1:1,0))</f>
        <v>1.3692451453217331</v>
      </c>
      <c r="L3">
        <f>$D$3*INDEX('AEO 2023 Table 7'!22:22,MATCH(L$1,'AEO 2023 Table 7'!1:1,0))/INDEX('AEO 2023 Table 7'!22:22,MATCH($D$1,'AEO 2023 Table 7'!1:1,0))</f>
        <v>1.3754106020910806</v>
      </c>
      <c r="M3">
        <f>$D$3*INDEX('AEO 2023 Table 7'!22:22,MATCH(M$1,'AEO 2023 Table 7'!1:1,0))/INDEX('AEO 2023 Table 7'!22:22,MATCH($D$1,'AEO 2023 Table 7'!1:1,0))</f>
        <v>1.3796478117326887</v>
      </c>
      <c r="N3">
        <f>$D$3*INDEX('AEO 2023 Table 7'!22:22,MATCH(N$1,'AEO 2023 Table 7'!1:1,0))/INDEX('AEO 2023 Table 7'!22:22,MATCH($D$1,'AEO 2023 Table 7'!1:1,0))</f>
        <v>1.3830560840929949</v>
      </c>
      <c r="O3">
        <f>$D$3*INDEX('AEO 2023 Table 7'!22:22,MATCH(O$1,'AEO 2023 Table 7'!1:1,0))/INDEX('AEO 2023 Table 7'!22:22,MATCH($D$1,'AEO 2023 Table 7'!1:1,0))</f>
        <v>1.3860868997722955</v>
      </c>
      <c r="P3">
        <f>$D$3*INDEX('AEO 2023 Table 7'!22:22,MATCH(P$1,'AEO 2023 Table 7'!1:1,0))/INDEX('AEO 2023 Table 7'!22:22,MATCH($D$1,'AEO 2023 Table 7'!1:1,0))</f>
        <v>1.3890464371079929</v>
      </c>
      <c r="Q3">
        <f>$D$3*INDEX('AEO 2023 Table 7'!22:22,MATCH(Q$1,'AEO 2023 Table 7'!1:1,0))/INDEX('AEO 2023 Table 7'!22:22,MATCH($D$1,'AEO 2023 Table 7'!1:1,0))</f>
        <v>1.3914260648757486</v>
      </c>
      <c r="R3">
        <f>$D$3*INDEX('AEO 2023 Table 7'!22:22,MATCH(R$1,'AEO 2023 Table 7'!1:1,0))/INDEX('AEO 2023 Table 7'!22:22,MATCH($D$1,'AEO 2023 Table 7'!1:1,0))</f>
        <v>1.3934689197964281</v>
      </c>
      <c r="S3">
        <f>$D$3*INDEX('AEO 2023 Table 7'!22:22,MATCH(S$1,'AEO 2023 Table 7'!1:1,0))/INDEX('AEO 2023 Table 7'!22:22,MATCH($D$1,'AEO 2023 Table 7'!1:1,0))</f>
        <v>1.3952464668061559</v>
      </c>
      <c r="T3">
        <f>$D$3*INDEX('AEO 2023 Table 7'!22:22,MATCH(T$1,'AEO 2023 Table 7'!1:1,0))/INDEX('AEO 2023 Table 7'!22:22,MATCH($D$1,'AEO 2023 Table 7'!1:1,0))</f>
        <v>1.396070526025798</v>
      </c>
      <c r="U3">
        <f>$D$3*INDEX('AEO 2023 Table 7'!22:22,MATCH(U$1,'AEO 2023 Table 7'!1:1,0))/INDEX('AEO 2023 Table 7'!22:22,MATCH($D$1,'AEO 2023 Table 7'!1:1,0))</f>
        <v>1.3964061859817587</v>
      </c>
      <c r="V3">
        <f>$D$3*INDEX('AEO 2023 Table 7'!22:22,MATCH(V$1,'AEO 2023 Table 7'!1:1,0))/INDEX('AEO 2023 Table 7'!22:22,MATCH($D$1,'AEO 2023 Table 7'!1:1,0))</f>
        <v>1.3964023208509349</v>
      </c>
      <c r="W3">
        <f>$D$3*INDEX('AEO 2023 Table 7'!22:22,MATCH(W$1,'AEO 2023 Table 7'!1:1,0))/INDEX('AEO 2023 Table 7'!22:22,MATCH($D$1,'AEO 2023 Table 7'!1:1,0))</f>
        <v>1.3960531329370915</v>
      </c>
      <c r="X3">
        <f>$D$3*INDEX('AEO 2023 Table 7'!22:22,MATCH(X$1,'AEO 2023 Table 7'!1:1,0))/INDEX('AEO 2023 Table 7'!22:22,MATCH($D$1,'AEO 2023 Table 7'!1:1,0))</f>
        <v>1.3955244763366756</v>
      </c>
      <c r="Y3">
        <f>$D$3*INDEX('AEO 2023 Table 7'!22:22,MATCH(Y$1,'AEO 2023 Table 7'!1:1,0))/INDEX('AEO 2023 Table 7'!22:22,MATCH($D$1,'AEO 2023 Table 7'!1:1,0))</f>
        <v>1.3945021359057796</v>
      </c>
      <c r="Z3">
        <f>$D$3*INDEX('AEO 2023 Table 7'!22:22,MATCH(Z$1,'AEO 2023 Table 7'!1:1,0))/INDEX('AEO 2023 Table 7'!22:22,MATCH($D$1,'AEO 2023 Table 7'!1:1,0))</f>
        <v>1.3935071512714887</v>
      </c>
      <c r="AA3">
        <f>$D$3*INDEX('AEO 2023 Table 7'!22:22,MATCH(AA$1,'AEO 2023 Table 7'!1:1,0))/INDEX('AEO 2023 Table 7'!22:22,MATCH($D$1,'AEO 2023 Table 7'!1:1,0))</f>
        <v>1.3923201829235792</v>
      </c>
      <c r="AB3">
        <f>$D$3*INDEX('AEO 2023 Table 7'!22:22,MATCH(AB$1,'AEO 2023 Table 7'!1:1,0))/INDEX('AEO 2023 Table 7'!22:22,MATCH($D$1,'AEO 2023 Table 7'!1:1,0))</f>
        <v>1.3915263317005295</v>
      </c>
      <c r="AC3">
        <f>$D$3*INDEX('AEO 2023 Table 7'!22:22,MATCH(AC$1,'AEO 2023 Table 7'!1:1,0))/INDEX('AEO 2023 Table 7'!22:22,MATCH($D$1,'AEO 2023 Table 7'!1:1,0))</f>
        <v>1.3901551099006486</v>
      </c>
      <c r="AD3">
        <f>$D$3*INDEX('AEO 2023 Table 7'!22:22,MATCH(AD$1,'AEO 2023 Table 7'!1:1,0))/INDEX('AEO 2023 Table 7'!22:22,MATCH($D$1,'AEO 2023 Table 7'!1:1,0))</f>
        <v>1.3888994022002459</v>
      </c>
      <c r="AE3">
        <f>$D$3*INDEX('AEO 2023 Table 7'!22:22,MATCH(AE$1,'AEO 2023 Table 7'!1:1,0))/INDEX('AEO 2023 Table 7'!22:22,MATCH($D$1,'AEO 2023 Table 7'!1:1,0))</f>
        <v>1.3873977189070288</v>
      </c>
      <c r="AF3">
        <f>$D$3*INDEX('AEO 2023 Table 7'!22:22,MATCH(AF$1,'AEO 2023 Table 7'!1:1,0))/INDEX('AEO 2023 Table 7'!22:22,MATCH($D$1,'AEO 2023 Table 7'!1:1,0))</f>
        <v>1.3860887323774274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1.3611208406304729</v>
      </c>
      <c r="E4">
        <f>$D$4*'AEO 2023 Table 7'!G65/'AEO 2023 Table 7'!$F$65*'calibration multiplier'!$E$3</f>
        <v>1.4608493185825386</v>
      </c>
      <c r="F4">
        <f>$D$4*'AEO 2023 Table 7'!H65/'AEO 2023 Table 7'!$F$65*'calibration multiplier'!$E$3</f>
        <v>1.4817483010945527</v>
      </c>
      <c r="G4">
        <f>$D$4*'AEO 2023 Table 7'!I65/'AEO 2023 Table 7'!$F$65*'calibration multiplier'!$E$3</f>
        <v>1.4846173887832006</v>
      </c>
      <c r="H4">
        <f>$D$4*'AEO 2023 Table 7'!J65/'AEO 2023 Table 7'!$F$65*'calibration multiplier'!$E$3</f>
        <v>1.503453425374196</v>
      </c>
      <c r="I4">
        <f>$D$4*'AEO 2023 Table 7'!K65/'AEO 2023 Table 7'!$F$65*'calibration multiplier'!$E$3</f>
        <v>1.5220670445377367</v>
      </c>
      <c r="J4">
        <f>$D$4*'AEO 2023 Table 7'!L65/'AEO 2023 Table 7'!$F$65*'calibration multiplier'!$E$3</f>
        <v>1.5367937006241041</v>
      </c>
      <c r="K4">
        <f>$D$4*'AEO 2023 Table 7'!M65/'AEO 2023 Table 7'!$F$65*'calibration multiplier'!$E$3</f>
        <v>1.5477475161124503</v>
      </c>
      <c r="L4">
        <f>$D$4*'AEO 2023 Table 7'!N65/'AEO 2023 Table 7'!$F$65*'calibration multiplier'!$E$3</f>
        <v>1.5554350005591839</v>
      </c>
      <c r="M4">
        <f>$D$4*'AEO 2023 Table 7'!O65/'AEO 2023 Table 7'!$F$65*'calibration multiplier'!$E$3</f>
        <v>1.5631297694194803</v>
      </c>
      <c r="N4">
        <f>$D$4*'AEO 2023 Table 7'!P65/'AEO 2023 Table 7'!$F$65*'calibration multiplier'!$E$3</f>
        <v>1.5753452453369243</v>
      </c>
      <c r="O4">
        <f>$D$4*'AEO 2023 Table 7'!Q65/'AEO 2023 Table 7'!$F$65*'calibration multiplier'!$E$3</f>
        <v>1.5882197178680266</v>
      </c>
      <c r="P4">
        <f>$D$4*'AEO 2023 Table 7'!R65/'AEO 2023 Table 7'!$F$65*'calibration multiplier'!$E$3</f>
        <v>1.5998529263280079</v>
      </c>
      <c r="Q4">
        <f>$D$4*'AEO 2023 Table 7'!S65/'AEO 2023 Table 7'!$F$65*'calibration multiplier'!$E$3</f>
        <v>1.6137035102765416</v>
      </c>
      <c r="R4">
        <f>$D$4*'AEO 2023 Table 7'!T65/'AEO 2023 Table 7'!$F$65*'calibration multiplier'!$E$3</f>
        <v>1.6316236532688926</v>
      </c>
      <c r="S4">
        <f>$D$4*'AEO 2023 Table 7'!U65/'AEO 2023 Table 7'!$F$65*'calibration multiplier'!$E$3</f>
        <v>1.6530252603167477</v>
      </c>
      <c r="T4">
        <f>$D$4*'AEO 2023 Table 7'!V65/'AEO 2023 Table 7'!$F$65*'calibration multiplier'!$E$3</f>
        <v>1.6754986474134939</v>
      </c>
      <c r="U4">
        <f>$D$4*'AEO 2023 Table 7'!W65/'AEO 2023 Table 7'!$F$65*'calibration multiplier'!$E$3</f>
        <v>1.6989622291272257</v>
      </c>
      <c r="V4">
        <f>$D$4*'AEO 2023 Table 7'!X65/'AEO 2023 Table 7'!$F$65*'calibration multiplier'!$E$3</f>
        <v>1.7262331309965102</v>
      </c>
      <c r="W4">
        <f>$D$4*'AEO 2023 Table 7'!Y65/'AEO 2023 Table 7'!$F$65*'calibration multiplier'!$E$3</f>
        <v>1.7523399835784399</v>
      </c>
      <c r="X4">
        <f>$D$4*'AEO 2023 Table 7'!Z65/'AEO 2023 Table 7'!$F$65*'calibration multiplier'!$E$3</f>
        <v>1.778901383566696</v>
      </c>
      <c r="Y4">
        <f>$D$4*'AEO 2023 Table 7'!AA65/'AEO 2023 Table 7'!$F$65*'calibration multiplier'!$E$3</f>
        <v>1.8058668256939083</v>
      </c>
      <c r="Z4">
        <f>$D$4*'AEO 2023 Table 7'!AB65/'AEO 2023 Table 7'!$F$65*'calibration multiplier'!$E$3</f>
        <v>1.8327633087060589</v>
      </c>
      <c r="AA4">
        <f>$D$4*'AEO 2023 Table 7'!AC65/'AEO 2023 Table 7'!$F$65*'calibration multiplier'!$E$3</f>
        <v>1.8589430054236178</v>
      </c>
      <c r="AB4">
        <f>$D$4*'AEO 2023 Table 7'!AD65/'AEO 2023 Table 7'!$F$65*'calibration multiplier'!$E$3</f>
        <v>1.884445737307396</v>
      </c>
      <c r="AC4">
        <f>$D$4*'AEO 2023 Table 7'!AE65/'AEO 2023 Table 7'!$F$65*'calibration multiplier'!$E$3</f>
        <v>1.9117885120571678</v>
      </c>
      <c r="AD4">
        <f>$D$4*'AEO 2023 Table 7'!AF65/'AEO 2023 Table 7'!$F$65*'calibration multiplier'!$E$3</f>
        <v>1.9394042095017634</v>
      </c>
      <c r="AE4">
        <f>$D$4*'AEO 2023 Table 7'!AG65/'AEO 2023 Table 7'!$F$65*'calibration multiplier'!$E$3</f>
        <v>1.9666221779658237</v>
      </c>
      <c r="AF4">
        <f>$D$4*'AEO 2023 Table 7'!AH65/'AEO 2023 Table 7'!$F$65*'calibration multiplier'!$E$3</f>
        <v>1.9969773005376481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0.96150907605975178</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0.95945493439913387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0.9578402117607776</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0.96375357777627235</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0.97372011936638214</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0.98211554704466497</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0.98957666819412737</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0.99648318556526239</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1.0038723132022593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1.0125217164177052</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1.024727482415855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1.0363499072185294</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1.0471926076665987</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1.0590441211599921</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1.0698051530300483</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1.0826952829860137</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1.0956089622217577</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1.1077494549666287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1.1214545034934327</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1.1357406679911684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1.1503326083351151</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1.164575792357331</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1.1781578901349443</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1.1915627887019975</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1.2063622261680953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1.2217055506662664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1.2364149982683983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1.2521118416362764</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1.2702452572406162</v>
      </c>
    </row>
    <row r="3" spans="1:32">
      <c r="A3" t="s">
        <v>124</v>
      </c>
      <c r="B3">
        <v>1</v>
      </c>
      <c r="C3">
        <v>1</v>
      </c>
      <c r="D3" s="108">
        <f>'seds growth'!G11</f>
        <v>1.1693596648713345</v>
      </c>
      <c r="E3">
        <f>$D$3*INDEX('AEO 2023 Table 49'!50:50,MATCH(E1,'AEO 2023 Table 49'!13:13,0))/INDEX('AEO 2023 Table 49'!50:50,MATCH($D$1,'AEO 2023 Table 49'!13:13,0))</f>
        <v>1.1510593099155144</v>
      </c>
      <c r="F3">
        <f>$D$3*INDEX('AEO 2023 Table 49'!50:50,MATCH(F1,'AEO 2023 Table 49'!13:13,0))/INDEX('AEO 2023 Table 49'!50:50,MATCH($D$1,'AEO 2023 Table 49'!13:13,0))</f>
        <v>1.1366792760653244</v>
      </c>
      <c r="G3">
        <f>$D$3*INDEX('AEO 2023 Table 49'!50:50,MATCH(G1,'AEO 2023 Table 49'!13:13,0))/INDEX('AEO 2023 Table 49'!50:50,MATCH($D$1,'AEO 2023 Table 49'!13:13,0))</f>
        <v>1.1355424558775233</v>
      </c>
      <c r="H3">
        <f>$D$3*INDEX('AEO 2023 Table 49'!50:50,MATCH(H1,'AEO 2023 Table 49'!13:13,0))/INDEX('AEO 2023 Table 49'!50:50,MATCH($D$1,'AEO 2023 Table 49'!13:13,0))</f>
        <v>1.1426550645469988</v>
      </c>
      <c r="I3">
        <f>$D$3*INDEX('AEO 2023 Table 49'!50:50,MATCH(I1,'AEO 2023 Table 49'!13:13,0))/INDEX('AEO 2023 Table 49'!50:50,MATCH($D$1,'AEO 2023 Table 49'!13:13,0))</f>
        <v>1.1477152707707559</v>
      </c>
      <c r="J3">
        <f>$D$3*INDEX('AEO 2023 Table 49'!50:50,MATCH(J1,'AEO 2023 Table 49'!13:13,0))/INDEX('AEO 2023 Table 49'!50:50,MATCH($D$1,'AEO 2023 Table 49'!13:13,0))</f>
        <v>1.1513883020387283</v>
      </c>
      <c r="K3">
        <f>$D$3*INDEX('AEO 2023 Table 49'!50:50,MATCH(K1,'AEO 2023 Table 49'!13:13,0))/INDEX('AEO 2023 Table 49'!50:50,MATCH($D$1,'AEO 2023 Table 49'!13:13,0))</f>
        <v>1.1521243606940001</v>
      </c>
      <c r="L3">
        <f>$D$3*INDEX('AEO 2023 Table 49'!50:50,MATCH(L1,'AEO 2023 Table 49'!13:13,0))/INDEX('AEO 2023 Table 49'!50:50,MATCH($D$1,'AEO 2023 Table 49'!13:13,0))</f>
        <v>1.1523899775640167</v>
      </c>
      <c r="M3">
        <f>$D$3*INDEX('AEO 2023 Table 49'!50:50,MATCH(M1,'AEO 2023 Table 49'!13:13,0))/INDEX('AEO 2023 Table 49'!50:50,MATCH($D$1,'AEO 2023 Table 49'!13:13,0))</f>
        <v>1.1526930053488946</v>
      </c>
      <c r="N3">
        <f>$D$3*INDEX('AEO 2023 Table 49'!50:50,MATCH(N1,'AEO 2023 Table 49'!13:13,0))/INDEX('AEO 2023 Table 49'!50:50,MATCH($D$1,'AEO 2023 Table 49'!13:13,0))</f>
        <v>1.1552941178924667</v>
      </c>
      <c r="O3">
        <f>$D$3*INDEX('AEO 2023 Table 49'!50:50,MATCH(O1,'AEO 2023 Table 49'!13:13,0))/INDEX('AEO 2023 Table 49'!50:50,MATCH($D$1,'AEO 2023 Table 49'!13:13,0))</f>
        <v>1.1552743647292616</v>
      </c>
      <c r="P3">
        <f>$D$3*INDEX('AEO 2023 Table 49'!50:50,MATCH(P1,'AEO 2023 Table 49'!13:13,0))/INDEX('AEO 2023 Table 49'!50:50,MATCH($D$1,'AEO 2023 Table 49'!13:13,0))</f>
        <v>1.1521303717104154</v>
      </c>
      <c r="Q3">
        <f>$D$3*INDEX('AEO 2023 Table 49'!50:50,MATCH(Q1,'AEO 2023 Table 49'!13:13,0))/INDEX('AEO 2023 Table 49'!50:50,MATCH($D$1,'AEO 2023 Table 49'!13:13,0))</f>
        <v>1.1495053964950168</v>
      </c>
      <c r="R3">
        <f>$D$3*INDEX('AEO 2023 Table 49'!50:50,MATCH(R1,'AEO 2023 Table 49'!13:13,0))/INDEX('AEO 2023 Table 49'!50:50,MATCH($D$1,'AEO 2023 Table 49'!13:13,0))</f>
        <v>1.1448962604458601</v>
      </c>
      <c r="S3">
        <f>$D$3*INDEX('AEO 2023 Table 49'!50:50,MATCH(S1,'AEO 2023 Table 49'!13:13,0))/INDEX('AEO 2023 Table 49'!50:50,MATCH($D$1,'AEO 2023 Table 49'!13:13,0))</f>
        <v>1.1439972788513837</v>
      </c>
      <c r="T3">
        <f>$D$3*INDEX('AEO 2023 Table 49'!50:50,MATCH(T1,'AEO 2023 Table 49'!13:13,0))/INDEX('AEO 2023 Table 49'!50:50,MATCH($D$1,'AEO 2023 Table 49'!13:13,0))</f>
        <v>1.1439242647050585</v>
      </c>
      <c r="U3">
        <f>$D$3*INDEX('AEO 2023 Table 49'!50:50,MATCH(U1,'AEO 2023 Table 49'!13:13,0))/INDEX('AEO 2023 Table 49'!50:50,MATCH($D$1,'AEO 2023 Table 49'!13:13,0))</f>
        <v>1.1425827196813774</v>
      </c>
      <c r="V3">
        <f>$D$3*INDEX('AEO 2023 Table 49'!50:50,MATCH(V1,'AEO 2023 Table 49'!13:13,0))/INDEX('AEO 2023 Table 49'!50:50,MATCH($D$1,'AEO 2023 Table 49'!13:13,0))</f>
        <v>1.1424694298485798</v>
      </c>
      <c r="W3">
        <f>$D$3*INDEX('AEO 2023 Table 49'!50:50,MATCH(W1,'AEO 2023 Table 49'!13:13,0))/INDEX('AEO 2023 Table 49'!50:50,MATCH($D$1,'AEO 2023 Table 49'!13:13,0))</f>
        <v>1.141533800444344</v>
      </c>
      <c r="X3">
        <f>$D$3*INDEX('AEO 2023 Table 49'!50:50,MATCH(X1,'AEO 2023 Table 49'!13:13,0))/INDEX('AEO 2023 Table 49'!50:50,MATCH($D$1,'AEO 2023 Table 49'!13:13,0))</f>
        <v>1.1413369005632359</v>
      </c>
      <c r="Y3">
        <f>$D$3*INDEX('AEO 2023 Table 49'!50:50,MATCH(Y1,'AEO 2023 Table 49'!13:13,0))/INDEX('AEO 2023 Table 49'!50:50,MATCH($D$1,'AEO 2023 Table 49'!13:13,0))</f>
        <v>1.1404453686259406</v>
      </c>
      <c r="Z3">
        <f>$D$3*INDEX('AEO 2023 Table 49'!50:50,MATCH(Z1,'AEO 2023 Table 49'!13:13,0))/INDEX('AEO 2023 Table 49'!50:50,MATCH($D$1,'AEO 2023 Table 49'!13:13,0))</f>
        <v>1.1388105222799478</v>
      </c>
      <c r="AA3">
        <f>$D$3*INDEX('AEO 2023 Table 49'!50:50,MATCH(AA1,'AEO 2023 Table 49'!13:13,0))/INDEX('AEO 2023 Table 49'!50:50,MATCH($D$1,'AEO 2023 Table 49'!13:13,0))</f>
        <v>1.1363486639075093</v>
      </c>
      <c r="AB3">
        <f>$D$3*INDEX('AEO 2023 Table 49'!50:50,MATCH(AB1,'AEO 2023 Table 49'!13:13,0))/INDEX('AEO 2023 Table 49'!50:50,MATCH($D$1,'AEO 2023 Table 49'!13:13,0))</f>
        <v>1.1338172253617029</v>
      </c>
      <c r="AC3">
        <f>$D$3*INDEX('AEO 2023 Table 49'!50:50,MATCH(AC1,'AEO 2023 Table 49'!13:13,0))/INDEX('AEO 2023 Table 49'!50:50,MATCH($D$1,'AEO 2023 Table 49'!13:13,0))</f>
        <v>1.130549058879921</v>
      </c>
      <c r="AD3">
        <f>$D$3*INDEX('AEO 2023 Table 49'!50:50,MATCH(AD1,'AEO 2023 Table 49'!13:13,0))/INDEX('AEO 2023 Table 49'!50:50,MATCH($D$1,'AEO 2023 Table 49'!13:13,0))</f>
        <v>1.1268386166970874</v>
      </c>
      <c r="AE3">
        <f>$D$3*INDEX('AEO 2023 Table 49'!50:50,MATCH(AE1,'AEO 2023 Table 49'!13:13,0))/INDEX('AEO 2023 Table 49'!50:50,MATCH($D$1,'AEO 2023 Table 49'!13:13,0))</f>
        <v>1.1252642808326807</v>
      </c>
      <c r="AF3">
        <f>$D$3*INDEX('AEO 2023 Table 49'!50:50,MATCH(AF1,'AEO 2023 Table 49'!13:13,0))/INDEX('AEO 2023 Table 49'!50:50,MATCH($D$1,'AEO 2023 Table 49'!13:13,0))</f>
        <v>1.125078546054904</v>
      </c>
    </row>
    <row r="4" spans="1:32">
      <c r="A4" t="s">
        <v>122</v>
      </c>
      <c r="B4">
        <v>1</v>
      </c>
      <c r="C4">
        <v>1</v>
      </c>
      <c r="D4" s="108">
        <f>'seds growth'!G8</f>
        <v>1.3611208406304729</v>
      </c>
      <c r="E4">
        <f>$D$4*'AEO 2023 Table 7'!G65/'AEO 2023 Table 7'!$F$65</f>
        <v>1.4608493185825386</v>
      </c>
      <c r="F4">
        <f>$D$4*'AEO 2023 Table 7'!H65/'AEO 2023 Table 7'!$F$65</f>
        <v>1.4817483010945527</v>
      </c>
      <c r="G4">
        <f>$D$4*'AEO 2023 Table 7'!I65/'AEO 2023 Table 7'!$F$65</f>
        <v>1.4846173887832006</v>
      </c>
      <c r="H4">
        <f>$D$4*'AEO 2023 Table 7'!J65/'AEO 2023 Table 7'!$F$65</f>
        <v>1.503453425374196</v>
      </c>
      <c r="I4">
        <f>$D$4*'AEO 2023 Table 7'!K65/'AEO 2023 Table 7'!$F$65</f>
        <v>1.5220670445377367</v>
      </c>
      <c r="J4">
        <f>$D$4*'AEO 2023 Table 7'!L65/'AEO 2023 Table 7'!$F$65</f>
        <v>1.5367937006241041</v>
      </c>
      <c r="K4">
        <f>$D$4*'AEO 2023 Table 7'!M65/'AEO 2023 Table 7'!$F$65</f>
        <v>1.5477475161124503</v>
      </c>
      <c r="L4">
        <f>$D$4*'AEO 2023 Table 7'!N65/'AEO 2023 Table 7'!$F$65</f>
        <v>1.5554350005591839</v>
      </c>
      <c r="M4">
        <f>$D$4*'AEO 2023 Table 7'!O65/'AEO 2023 Table 7'!$F$65</f>
        <v>1.5631297694194803</v>
      </c>
      <c r="N4">
        <f>$D$4*'AEO 2023 Table 7'!P65/'AEO 2023 Table 7'!$F$65</f>
        <v>1.5753452453369243</v>
      </c>
      <c r="O4">
        <f>$D$4*'AEO 2023 Table 7'!Q65/'AEO 2023 Table 7'!$F$65</f>
        <v>1.5882197178680266</v>
      </c>
      <c r="P4">
        <f>$D$4*'AEO 2023 Table 7'!R65/'AEO 2023 Table 7'!$F$65</f>
        <v>1.5998529263280079</v>
      </c>
      <c r="Q4">
        <f>$D$4*'AEO 2023 Table 7'!S65/'AEO 2023 Table 7'!$F$65</f>
        <v>1.6137035102765416</v>
      </c>
      <c r="R4">
        <f>$D$4*'AEO 2023 Table 7'!T65/'AEO 2023 Table 7'!$F$65</f>
        <v>1.6316236532688926</v>
      </c>
      <c r="S4">
        <f>$D$4*'AEO 2023 Table 7'!U65/'AEO 2023 Table 7'!$F$65</f>
        <v>1.6530252603167477</v>
      </c>
      <c r="T4">
        <f>$D$4*'AEO 2023 Table 7'!V65/'AEO 2023 Table 7'!$F$65</f>
        <v>1.6754986474134939</v>
      </c>
      <c r="U4">
        <f>$D$4*'AEO 2023 Table 7'!W65/'AEO 2023 Table 7'!$F$65</f>
        <v>1.6989622291272257</v>
      </c>
      <c r="V4">
        <f>$D$4*'AEO 2023 Table 7'!X65/'AEO 2023 Table 7'!$F$65</f>
        <v>1.7262331309965102</v>
      </c>
      <c r="W4">
        <f>$D$4*'AEO 2023 Table 7'!Y65/'AEO 2023 Table 7'!$F$65</f>
        <v>1.7523399835784399</v>
      </c>
      <c r="X4">
        <f>$D$4*'AEO 2023 Table 7'!Z65/'AEO 2023 Table 7'!$F$65</f>
        <v>1.778901383566696</v>
      </c>
      <c r="Y4">
        <f>$D$4*'AEO 2023 Table 7'!AA65/'AEO 2023 Table 7'!$F$65</f>
        <v>1.8058668256939083</v>
      </c>
      <c r="Z4">
        <f>$D$4*'AEO 2023 Table 7'!AB65/'AEO 2023 Table 7'!$F$65</f>
        <v>1.8327633087060589</v>
      </c>
      <c r="AA4">
        <f>$D$4*'AEO 2023 Table 7'!AC65/'AEO 2023 Table 7'!$F$65</f>
        <v>1.8589430054236178</v>
      </c>
      <c r="AB4">
        <f>$D$4*'AEO 2023 Table 7'!AD65/'AEO 2023 Table 7'!$F$65</f>
        <v>1.884445737307396</v>
      </c>
      <c r="AC4">
        <f>$D$4*'AEO 2023 Table 7'!AE65/'AEO 2023 Table 7'!$F$65</f>
        <v>1.9117885120571678</v>
      </c>
      <c r="AD4">
        <f>$D$4*'AEO 2023 Table 7'!AF65/'AEO 2023 Table 7'!$F$65</f>
        <v>1.9394042095017634</v>
      </c>
      <c r="AE4">
        <f>$D$4*'AEO 2023 Table 7'!AG65/'AEO 2023 Table 7'!$F$65</f>
        <v>1.9666221779658237</v>
      </c>
      <c r="AF4">
        <f>$D$4*'AEO 2023 Table 7'!AH65/'AEO 2023 Table 7'!$F$65</f>
        <v>1.9969773005376481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0.96150907605975178</v>
      </c>
      <c r="E2" s="108">
        <f>'growth rates from 2022 psgr'!E2</f>
        <v>0.98114330913163594</v>
      </c>
      <c r="F2" s="108">
        <f>'growth rates from 2022 psgr'!F2</f>
        <v>0.98829476128642058</v>
      </c>
      <c r="G2" s="108">
        <f>'growth rates from 2022 psgr'!G2</f>
        <v>0.99196505994217232</v>
      </c>
      <c r="H2" s="108">
        <f>'growth rates from 2022 psgr'!H2</f>
        <v>0.99902528314303229</v>
      </c>
      <c r="I2" s="108">
        <f>'growth rates from 2022 psgr'!I2</f>
        <v>1.0083912491260356</v>
      </c>
      <c r="J2" s="108">
        <f>'growth rates from 2022 psgr'!J2</f>
        <v>1.0170563609924663</v>
      </c>
      <c r="K2" s="108">
        <f>'growth rates from 2022 psgr'!K2</f>
        <v>1.0238247337153046</v>
      </c>
      <c r="L2" s="108">
        <f>'growth rates from 2022 psgr'!L2</f>
        <v>1.0289886303360931</v>
      </c>
      <c r="M2" s="108">
        <f>'growth rates from 2022 psgr'!M2</f>
        <v>1.0333615994024088</v>
      </c>
      <c r="N2" s="108">
        <f>'growth rates from 2022 psgr'!N2</f>
        <v>1.037039824012093</v>
      </c>
      <c r="O2" s="108">
        <f>'growth rates from 2022 psgr'!O2</f>
        <v>1.0423516686167273</v>
      </c>
      <c r="P2" s="108">
        <f>'growth rates from 2022 psgr'!P2</f>
        <v>1.0491349020804803</v>
      </c>
      <c r="Q2" s="108">
        <f>'growth rates from 2022 psgr'!Q2</f>
        <v>1.0553298936841282</v>
      </c>
      <c r="R2" s="108">
        <f>'growth rates from 2022 psgr'!R2</f>
        <v>1.0603629322576642</v>
      </c>
      <c r="S2" s="108">
        <f>'growth rates from 2022 psgr'!S2</f>
        <v>1.0662121614761437</v>
      </c>
      <c r="T2" s="108">
        <f>'growth rates from 2022 psgr'!T2</f>
        <v>1.0728124412794893</v>
      </c>
      <c r="U2" s="108">
        <f>'growth rates from 2022 psgr'!U2</f>
        <v>1.0794625049876065</v>
      </c>
      <c r="V2" s="108">
        <f>'growth rates from 2022 psgr'!V2</f>
        <v>1.0870585440464331</v>
      </c>
      <c r="W2" s="108">
        <f>'growth rates from 2022 psgr'!W2</f>
        <v>1.0948423252078414</v>
      </c>
      <c r="X2" s="108">
        <f>'growth rates from 2022 psgr'!X2</f>
        <v>1.1029597326235741</v>
      </c>
      <c r="Y2" s="108">
        <f>'growth rates from 2022 psgr'!Y2</f>
        <v>1.1108433291326392</v>
      </c>
      <c r="Z2" s="108">
        <f>'growth rates from 2022 psgr'!Z2</f>
        <v>1.119007217577811</v>
      </c>
      <c r="AA2" s="108">
        <f>'growth rates from 2022 psgr'!AA2</f>
        <v>1.1276860346691315</v>
      </c>
      <c r="AB2" s="108">
        <f>'growth rates from 2022 psgr'!AB2</f>
        <v>1.1377698621925967</v>
      </c>
      <c r="AC2" s="108">
        <f>'growth rates from 2022 psgr'!AC2</f>
        <v>1.1485954934673952</v>
      </c>
      <c r="AD2" s="108">
        <f>'growth rates from 2022 psgr'!AD2</f>
        <v>1.1597643278808665</v>
      </c>
      <c r="AE2" s="108">
        <f>'growth rates from 2022 psgr'!AE2</f>
        <v>1.1710801194494003</v>
      </c>
      <c r="AF2" s="108">
        <f>'growth rates from 2022 psgr'!AF2</f>
        <v>1.1834293180473436</v>
      </c>
    </row>
    <row r="3" spans="1:32">
      <c r="A3" t="s">
        <v>124</v>
      </c>
      <c r="B3">
        <f>INDEX('AEO 2021 Table 7'!22:22,MATCH(B$1,'AEO 2021 Table 7'!1:1,0))/INDEX('AEO 2021 Table 7'!22:22,MATCH(B$1,'AEO 2021 Table 7'!1:1,0))</f>
        <v>1</v>
      </c>
      <c r="C3">
        <v>1</v>
      </c>
      <c r="D3" s="108">
        <f>'growth rates from 2022 psgr'!D3</f>
        <v>1.1693596648713345</v>
      </c>
      <c r="E3" s="108">
        <f>'growth rates from 2022 psgr'!E3</f>
        <v>1.2453937054241544</v>
      </c>
      <c r="F3" s="108">
        <f>'growth rates from 2022 psgr'!F3</f>
        <v>1.2886159706849964</v>
      </c>
      <c r="G3" s="108">
        <f>'growth rates from 2022 psgr'!G3</f>
        <v>1.3154258908657668</v>
      </c>
      <c r="H3" s="108">
        <f>'growth rates from 2022 psgr'!H3</f>
        <v>1.3349862983694694</v>
      </c>
      <c r="I3" s="108">
        <f>'growth rates from 2022 psgr'!I3</f>
        <v>1.3496615536971071</v>
      </c>
      <c r="J3" s="108">
        <f>'growth rates from 2022 psgr'!J3</f>
        <v>1.3608686537927468</v>
      </c>
      <c r="K3" s="108">
        <f>'growth rates from 2022 psgr'!K3</f>
        <v>1.3692451453217331</v>
      </c>
      <c r="L3" s="108">
        <f>'growth rates from 2022 psgr'!L3</f>
        <v>1.3754106020910806</v>
      </c>
      <c r="M3" s="108">
        <f>'growth rates from 2022 psgr'!M3</f>
        <v>1.3796478117326887</v>
      </c>
      <c r="N3" s="108">
        <f>'growth rates from 2022 psgr'!N3</f>
        <v>1.3830560840929949</v>
      </c>
      <c r="O3" s="108">
        <f>'growth rates from 2022 psgr'!O3</f>
        <v>1.3860868997722955</v>
      </c>
      <c r="P3" s="108">
        <f>'growth rates from 2022 psgr'!P3</f>
        <v>1.3890464371079929</v>
      </c>
      <c r="Q3" s="108">
        <f>'growth rates from 2022 psgr'!Q3</f>
        <v>1.3914260648757486</v>
      </c>
      <c r="R3" s="108">
        <f>'growth rates from 2022 psgr'!R3</f>
        <v>1.3934689197964281</v>
      </c>
      <c r="S3" s="108">
        <f>'growth rates from 2022 psgr'!S3</f>
        <v>1.3952464668061559</v>
      </c>
      <c r="T3" s="108">
        <f>'growth rates from 2022 psgr'!T3</f>
        <v>1.396070526025798</v>
      </c>
      <c r="U3" s="108">
        <f>'growth rates from 2022 psgr'!U3</f>
        <v>1.3964061859817587</v>
      </c>
      <c r="V3" s="108">
        <f>'growth rates from 2022 psgr'!V3</f>
        <v>1.3964023208509349</v>
      </c>
      <c r="W3" s="108">
        <f>'growth rates from 2022 psgr'!W3</f>
        <v>1.3960531329370915</v>
      </c>
      <c r="X3" s="108">
        <f>'growth rates from 2022 psgr'!X3</f>
        <v>1.3955244763366756</v>
      </c>
      <c r="Y3" s="108">
        <f>'growth rates from 2022 psgr'!Y3</f>
        <v>1.3945021359057796</v>
      </c>
      <c r="Z3" s="108">
        <f>'growth rates from 2022 psgr'!Z3</f>
        <v>1.3935071512714887</v>
      </c>
      <c r="AA3" s="108">
        <f>'growth rates from 2022 psgr'!AA3</f>
        <v>1.3923201829235792</v>
      </c>
      <c r="AB3" s="108">
        <f>'growth rates from 2022 psgr'!AB3</f>
        <v>1.3915263317005295</v>
      </c>
      <c r="AC3" s="108">
        <f>'growth rates from 2022 psgr'!AC3</f>
        <v>1.3901551099006486</v>
      </c>
      <c r="AD3" s="108">
        <f>'growth rates from 2022 psgr'!AD3</f>
        <v>1.3888994022002459</v>
      </c>
      <c r="AE3" s="108">
        <f>'growth rates from 2022 psgr'!AE3</f>
        <v>1.3873977189070288</v>
      </c>
      <c r="AF3" s="108">
        <f>'growth rates from 2022 psgr'!AF3</f>
        <v>1.3860887323774274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1.3611208406304729</v>
      </c>
      <c r="E4" s="108">
        <f>'growth rates from 2022 psgr'!E4</f>
        <v>1.4608493185825386</v>
      </c>
      <c r="F4" s="108">
        <f>'growth rates from 2022 psgr'!F4</f>
        <v>1.4817483010945527</v>
      </c>
      <c r="G4" s="108">
        <f>'growth rates from 2022 psgr'!G4</f>
        <v>1.4846173887832006</v>
      </c>
      <c r="H4" s="108">
        <f>'growth rates from 2022 psgr'!H4</f>
        <v>1.503453425374196</v>
      </c>
      <c r="I4" s="108">
        <f>'growth rates from 2022 psgr'!I4</f>
        <v>1.5220670445377367</v>
      </c>
      <c r="J4" s="108">
        <f>'growth rates from 2022 psgr'!J4</f>
        <v>1.5367937006241041</v>
      </c>
      <c r="K4" s="108">
        <f>'growth rates from 2022 psgr'!K4</f>
        <v>1.5477475161124503</v>
      </c>
      <c r="L4" s="108">
        <f>'growth rates from 2022 psgr'!L4</f>
        <v>1.5554350005591839</v>
      </c>
      <c r="M4" s="108">
        <f>'growth rates from 2022 psgr'!M4</f>
        <v>1.5631297694194803</v>
      </c>
      <c r="N4" s="108">
        <f>'growth rates from 2022 psgr'!N4</f>
        <v>1.5753452453369243</v>
      </c>
      <c r="O4" s="108">
        <f>'growth rates from 2022 psgr'!O4</f>
        <v>1.5882197178680266</v>
      </c>
      <c r="P4" s="108">
        <f>'growth rates from 2022 psgr'!P4</f>
        <v>1.5998529263280079</v>
      </c>
      <c r="Q4" s="108">
        <f>'growth rates from 2022 psgr'!Q4</f>
        <v>1.6137035102765416</v>
      </c>
      <c r="R4" s="108">
        <f>'growth rates from 2022 psgr'!R4</f>
        <v>1.6316236532688926</v>
      </c>
      <c r="S4" s="108">
        <f>'growth rates from 2022 psgr'!S4</f>
        <v>1.6530252603167477</v>
      </c>
      <c r="T4" s="108">
        <f>'growth rates from 2022 psgr'!T4</f>
        <v>1.6754986474134939</v>
      </c>
      <c r="U4" s="108">
        <f>'growth rates from 2022 psgr'!U4</f>
        <v>1.6989622291272257</v>
      </c>
      <c r="V4" s="108">
        <f>'growth rates from 2022 psgr'!V4</f>
        <v>1.7262331309965102</v>
      </c>
      <c r="W4" s="108">
        <f>'growth rates from 2022 psgr'!W4</f>
        <v>1.7523399835784399</v>
      </c>
      <c r="X4" s="108">
        <f>'growth rates from 2022 psgr'!X4</f>
        <v>1.778901383566696</v>
      </c>
      <c r="Y4" s="108">
        <f>'growth rates from 2022 psgr'!Y4</f>
        <v>1.8058668256939083</v>
      </c>
      <c r="Z4" s="108">
        <f>'growth rates from 2022 psgr'!Z4</f>
        <v>1.8327633087060589</v>
      </c>
      <c r="AA4" s="108">
        <f>'growth rates from 2022 psgr'!AA4</f>
        <v>1.8589430054236178</v>
      </c>
      <c r="AB4" s="108">
        <f>'growth rates from 2022 psgr'!AB4</f>
        <v>1.884445737307396</v>
      </c>
      <c r="AC4" s="108">
        <f>'growth rates from 2022 psgr'!AC4</f>
        <v>1.9117885120571678</v>
      </c>
      <c r="AD4" s="108">
        <f>'growth rates from 2022 psgr'!AD4</f>
        <v>1.9394042095017634</v>
      </c>
      <c r="AE4" s="108">
        <f>'growth rates from 2022 psgr'!AE4</f>
        <v>1.9666221779658237</v>
      </c>
      <c r="AF4" s="108">
        <f>'growth rates from 2022 psgr'!AF4</f>
        <v>1.9969773005376481</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0.96150907605975178</v>
      </c>
      <c r="E2" s="108">
        <f>'growth rates from 2022 frgt'!E2</f>
        <v>0.95945493439913387</v>
      </c>
      <c r="F2" s="108">
        <f>'growth rates from 2022 frgt'!F2</f>
        <v>0.9578402117607776</v>
      </c>
      <c r="G2" s="108">
        <f>'growth rates from 2022 frgt'!G2</f>
        <v>0.96375357777627235</v>
      </c>
      <c r="H2" s="108">
        <f>'growth rates from 2022 frgt'!H2</f>
        <v>0.97372011936638214</v>
      </c>
      <c r="I2" s="108">
        <f>'growth rates from 2022 frgt'!I2</f>
        <v>0.98211554704466497</v>
      </c>
      <c r="J2" s="108">
        <f>'growth rates from 2022 frgt'!J2</f>
        <v>0.98957666819412737</v>
      </c>
      <c r="K2" s="108">
        <f>'growth rates from 2022 frgt'!K2</f>
        <v>0.99648318556526239</v>
      </c>
      <c r="L2" s="108">
        <f>'growth rates from 2022 frgt'!L2</f>
        <v>1.0038723132022593</v>
      </c>
      <c r="M2" s="108">
        <f>'growth rates from 2022 frgt'!M2</f>
        <v>1.0125217164177052</v>
      </c>
      <c r="N2" s="108">
        <f>'growth rates from 2022 frgt'!N2</f>
        <v>1.024727482415855</v>
      </c>
      <c r="O2" s="108">
        <f>'growth rates from 2022 frgt'!O2</f>
        <v>1.0363499072185294</v>
      </c>
      <c r="P2" s="108">
        <f>'growth rates from 2022 frgt'!P2</f>
        <v>1.0471926076665987</v>
      </c>
      <c r="Q2" s="108">
        <f>'growth rates from 2022 frgt'!Q2</f>
        <v>1.0590441211599921</v>
      </c>
      <c r="R2" s="108">
        <f>'growth rates from 2022 frgt'!R2</f>
        <v>1.0698051530300483</v>
      </c>
      <c r="S2" s="108">
        <f>'growth rates from 2022 frgt'!S2</f>
        <v>1.0826952829860137</v>
      </c>
      <c r="T2" s="108">
        <f>'growth rates from 2022 frgt'!T2</f>
        <v>1.0956089622217577</v>
      </c>
      <c r="U2" s="108">
        <f>'growth rates from 2022 frgt'!U2</f>
        <v>1.1077494549666287</v>
      </c>
      <c r="V2" s="108">
        <f>'growth rates from 2022 frgt'!V2</f>
        <v>1.1214545034934327</v>
      </c>
      <c r="W2" s="108">
        <f>'growth rates from 2022 frgt'!W2</f>
        <v>1.1357406679911684</v>
      </c>
      <c r="X2" s="108">
        <f>'growth rates from 2022 frgt'!X2</f>
        <v>1.1503326083351151</v>
      </c>
      <c r="Y2" s="108">
        <f>'growth rates from 2022 frgt'!Y2</f>
        <v>1.164575792357331</v>
      </c>
      <c r="Z2" s="108">
        <f>'growth rates from 2022 frgt'!Z2</f>
        <v>1.1781578901349443</v>
      </c>
      <c r="AA2" s="108">
        <f>'growth rates from 2022 frgt'!AA2</f>
        <v>1.1915627887019975</v>
      </c>
      <c r="AB2" s="108">
        <f>'growth rates from 2022 frgt'!AB2</f>
        <v>1.2063622261680953</v>
      </c>
      <c r="AC2" s="108">
        <f>'growth rates from 2022 frgt'!AC2</f>
        <v>1.2217055506662664</v>
      </c>
      <c r="AD2" s="108">
        <f>'growth rates from 2022 frgt'!AD2</f>
        <v>1.2364149982683983</v>
      </c>
      <c r="AE2" s="108">
        <f>'growth rates from 2022 frgt'!AE2</f>
        <v>1.2521118416362764</v>
      </c>
      <c r="AF2" s="108">
        <f>'growth rates from 2022 frgt'!AF2</f>
        <v>1.2702452572406162</v>
      </c>
    </row>
    <row r="3" spans="1:32">
      <c r="A3" t="s">
        <v>124</v>
      </c>
      <c r="B3">
        <v>1</v>
      </c>
      <c r="C3">
        <v>1</v>
      </c>
      <c r="D3" s="108">
        <f>'growth rates from 2022 frgt'!D3</f>
        <v>1.1693596648713345</v>
      </c>
      <c r="E3" s="108">
        <f>'growth rates from 2022 frgt'!E3</f>
        <v>1.1510593099155144</v>
      </c>
      <c r="F3" s="108">
        <f>'growth rates from 2022 frgt'!F3</f>
        <v>1.1366792760653244</v>
      </c>
      <c r="G3" s="108">
        <f>'growth rates from 2022 frgt'!G3</f>
        <v>1.1355424558775233</v>
      </c>
      <c r="H3" s="108">
        <f>'growth rates from 2022 frgt'!H3</f>
        <v>1.1426550645469988</v>
      </c>
      <c r="I3" s="108">
        <f>'growth rates from 2022 frgt'!I3</f>
        <v>1.1477152707707559</v>
      </c>
      <c r="J3" s="108">
        <f>'growth rates from 2022 frgt'!J3</f>
        <v>1.1513883020387283</v>
      </c>
      <c r="K3" s="108">
        <f>'growth rates from 2022 frgt'!K3</f>
        <v>1.1521243606940001</v>
      </c>
      <c r="L3" s="108">
        <f>'growth rates from 2022 frgt'!L3</f>
        <v>1.1523899775640167</v>
      </c>
      <c r="M3" s="108">
        <f>'growth rates from 2022 frgt'!M3</f>
        <v>1.1526930053488946</v>
      </c>
      <c r="N3" s="108">
        <f>'growth rates from 2022 frgt'!N3</f>
        <v>1.1552941178924667</v>
      </c>
      <c r="O3" s="108">
        <f>'growth rates from 2022 frgt'!O3</f>
        <v>1.1552743647292616</v>
      </c>
      <c r="P3" s="108">
        <f>'growth rates from 2022 frgt'!P3</f>
        <v>1.1521303717104154</v>
      </c>
      <c r="Q3" s="108">
        <f>'growth rates from 2022 frgt'!Q3</f>
        <v>1.1495053964950168</v>
      </c>
      <c r="R3" s="108">
        <f>'growth rates from 2022 frgt'!R3</f>
        <v>1.1448962604458601</v>
      </c>
      <c r="S3" s="108">
        <f>'growth rates from 2022 frgt'!S3</f>
        <v>1.1439972788513837</v>
      </c>
      <c r="T3" s="108">
        <f>'growth rates from 2022 frgt'!T3</f>
        <v>1.1439242647050585</v>
      </c>
      <c r="U3" s="108">
        <f>'growth rates from 2022 frgt'!U3</f>
        <v>1.1425827196813774</v>
      </c>
      <c r="V3" s="108">
        <f>'growth rates from 2022 frgt'!V3</f>
        <v>1.1424694298485798</v>
      </c>
      <c r="W3" s="108">
        <f>'growth rates from 2022 frgt'!W3</f>
        <v>1.141533800444344</v>
      </c>
      <c r="X3" s="108">
        <f>'growth rates from 2022 frgt'!X3</f>
        <v>1.1413369005632359</v>
      </c>
      <c r="Y3" s="108">
        <f>'growth rates from 2022 frgt'!Y3</f>
        <v>1.1404453686259406</v>
      </c>
      <c r="Z3" s="108">
        <f>'growth rates from 2022 frgt'!Z3</f>
        <v>1.1388105222799478</v>
      </c>
      <c r="AA3" s="108">
        <f>'growth rates from 2022 frgt'!AA3</f>
        <v>1.1363486639075093</v>
      </c>
      <c r="AB3" s="108">
        <f>'growth rates from 2022 frgt'!AB3</f>
        <v>1.1338172253617029</v>
      </c>
      <c r="AC3" s="108">
        <f>'growth rates from 2022 frgt'!AC3</f>
        <v>1.130549058879921</v>
      </c>
      <c r="AD3" s="108">
        <f>'growth rates from 2022 frgt'!AD3</f>
        <v>1.1268386166970874</v>
      </c>
      <c r="AE3" s="108">
        <f>'growth rates from 2022 frgt'!AE3</f>
        <v>1.1252642808326807</v>
      </c>
      <c r="AF3" s="108">
        <f>'growth rates from 2022 frgt'!AF3</f>
        <v>1.125078546054904</v>
      </c>
    </row>
    <row r="4" spans="1:32">
      <c r="A4" t="s">
        <v>122</v>
      </c>
      <c r="B4">
        <v>1</v>
      </c>
      <c r="C4">
        <v>1</v>
      </c>
      <c r="D4" s="108">
        <f>'growth rates from 2022 frgt'!D4</f>
        <v>1.3611208406304729</v>
      </c>
      <c r="E4" s="108">
        <f>'growth rates from 2022 frgt'!E4</f>
        <v>1.4608493185825386</v>
      </c>
      <c r="F4" s="108">
        <f>'growth rates from 2022 frgt'!F4</f>
        <v>1.4817483010945527</v>
      </c>
      <c r="G4" s="108">
        <f>'growth rates from 2022 frgt'!G4</f>
        <v>1.4846173887832006</v>
      </c>
      <c r="H4" s="108">
        <f>'growth rates from 2022 frgt'!H4</f>
        <v>1.503453425374196</v>
      </c>
      <c r="I4" s="108">
        <f>'growth rates from 2022 frgt'!I4</f>
        <v>1.5220670445377367</v>
      </c>
      <c r="J4" s="108">
        <f>'growth rates from 2022 frgt'!J4</f>
        <v>1.5367937006241041</v>
      </c>
      <c r="K4" s="108">
        <f>'growth rates from 2022 frgt'!K4</f>
        <v>1.5477475161124503</v>
      </c>
      <c r="L4" s="108">
        <f>'growth rates from 2022 frgt'!L4</f>
        <v>1.5554350005591839</v>
      </c>
      <c r="M4" s="108">
        <f>'growth rates from 2022 frgt'!M4</f>
        <v>1.5631297694194803</v>
      </c>
      <c r="N4" s="108">
        <f>'growth rates from 2022 frgt'!N4</f>
        <v>1.5753452453369243</v>
      </c>
      <c r="O4" s="108">
        <f>'growth rates from 2022 frgt'!O4</f>
        <v>1.5882197178680266</v>
      </c>
      <c r="P4" s="108">
        <f>'growth rates from 2022 frgt'!P4</f>
        <v>1.5998529263280079</v>
      </c>
      <c r="Q4" s="108">
        <f>'growth rates from 2022 frgt'!Q4</f>
        <v>1.6137035102765416</v>
      </c>
      <c r="R4" s="108">
        <f>'growth rates from 2022 frgt'!R4</f>
        <v>1.6316236532688926</v>
      </c>
      <c r="S4" s="108">
        <f>'growth rates from 2022 frgt'!S4</f>
        <v>1.6530252603167477</v>
      </c>
      <c r="T4" s="108">
        <f>'growth rates from 2022 frgt'!T4</f>
        <v>1.6754986474134939</v>
      </c>
      <c r="U4" s="108">
        <f>'growth rates from 2022 frgt'!U4</f>
        <v>1.6989622291272257</v>
      </c>
      <c r="V4" s="108">
        <f>'growth rates from 2022 frgt'!V4</f>
        <v>1.7262331309965102</v>
      </c>
      <c r="W4" s="108">
        <f>'growth rates from 2022 frgt'!W4</f>
        <v>1.7523399835784399</v>
      </c>
      <c r="X4" s="108">
        <f>'growth rates from 2022 frgt'!X4</f>
        <v>1.778901383566696</v>
      </c>
      <c r="Y4" s="108">
        <f>'growth rates from 2022 frgt'!Y4</f>
        <v>1.8058668256939083</v>
      </c>
      <c r="Z4" s="108">
        <f>'growth rates from 2022 frgt'!Z4</f>
        <v>1.8327633087060589</v>
      </c>
      <c r="AA4" s="108">
        <f>'growth rates from 2022 frgt'!AA4</f>
        <v>1.8589430054236178</v>
      </c>
      <c r="AB4" s="108">
        <f>'growth rates from 2022 frgt'!AB4</f>
        <v>1.884445737307396</v>
      </c>
      <c r="AC4" s="108">
        <f>'growth rates from 2022 frgt'!AC4</f>
        <v>1.9117885120571678</v>
      </c>
      <c r="AD4" s="108">
        <f>'growth rates from 2022 frgt'!AD4</f>
        <v>1.9394042095017634</v>
      </c>
      <c r="AE4" s="108">
        <f>'growth rates from 2022 frgt'!AE4</f>
        <v>1.9666221779658237</v>
      </c>
      <c r="AF4" s="108">
        <f>'growth rates from 2022 frgt'!AF4</f>
        <v>1.9969773005376481</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2025-01-03T23:21:04Z</dcterms:modified>
</cp:coreProperties>
</file>