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trans\BCDTRtSY\"/>
    </mc:Choice>
  </mc:AlternateContent>
  <xr:revisionPtr revIDLastSave="0" documentId="8_{269AD887-95B1-46AE-9968-CB2A4C954529}"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D3" i="62" l="1"/>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4"/>
  <c r="J3" i="63"/>
  <c r="J3" i="24" s="1"/>
  <c r="R3" i="63"/>
  <c r="R3" i="24" s="1"/>
  <c r="Z3" i="63"/>
  <c r="Z3" i="24" s="1"/>
  <c r="K3" i="63"/>
  <c r="K3" i="24" s="1"/>
  <c r="S3" i="63"/>
  <c r="S3" i="24" s="1"/>
  <c r="AA3" i="63"/>
  <c r="AA3" i="24" s="1"/>
  <c r="L3" i="63"/>
  <c r="L3" i="24" s="1"/>
  <c r="T3" i="63"/>
  <c r="T3" i="24" s="1"/>
  <c r="AB3" i="63"/>
  <c r="AB3" i="24" s="1"/>
  <c r="I3" i="63"/>
  <c r="I3" i="24" s="1"/>
  <c r="Y3" i="63"/>
  <c r="Y3" i="24" s="1"/>
  <c r="E3" i="63"/>
  <c r="E3" i="24" s="1"/>
  <c r="M3" i="63"/>
  <c r="M3" i="24" s="1"/>
  <c r="U3" i="63"/>
  <c r="U3" i="24" s="1"/>
  <c r="AC3" i="63"/>
  <c r="AC3" i="24" s="1"/>
  <c r="W3" i="63"/>
  <c r="W3" i="24" s="1"/>
  <c r="F3" i="63"/>
  <c r="F3" i="24" s="1"/>
  <c r="N3" i="63"/>
  <c r="N3" i="24" s="1"/>
  <c r="V3" i="63"/>
  <c r="V3" i="24" s="1"/>
  <c r="AD3" i="63"/>
  <c r="AD3" i="24" s="1"/>
  <c r="G3" i="63"/>
  <c r="G3" i="24" s="1"/>
  <c r="O3" i="63"/>
  <c r="O3" i="24" s="1"/>
  <c r="AE3" i="63"/>
  <c r="AE3" i="24" s="1"/>
  <c r="Q3" i="63"/>
  <c r="Q3" i="24" s="1"/>
  <c r="H3" i="63"/>
  <c r="H3" i="24" s="1"/>
  <c r="P3" i="63"/>
  <c r="P3" i="24" s="1"/>
  <c r="X3" i="63"/>
  <c r="X3" i="24" s="1"/>
  <c r="AF3" i="63"/>
  <c r="AF3" i="24" s="1"/>
  <c r="J3" i="62"/>
  <c r="J3" i="23" s="1"/>
  <c r="R3" i="62"/>
  <c r="R3" i="23" s="1"/>
  <c r="Z3" i="62"/>
  <c r="Z3" i="23" s="1"/>
  <c r="D3" i="23"/>
  <c r="K3" i="62"/>
  <c r="K3" i="23" s="1"/>
  <c r="S3" i="62"/>
  <c r="S3" i="23" s="1"/>
  <c r="AA3" i="62"/>
  <c r="AA3" i="23" s="1"/>
  <c r="W3" i="62"/>
  <c r="W3" i="23" s="1"/>
  <c r="Q3" i="62"/>
  <c r="Q3" i="23" s="1"/>
  <c r="L3" i="62"/>
  <c r="L3" i="23" s="1"/>
  <c r="T3" i="62"/>
  <c r="T3" i="23" s="1"/>
  <c r="AB3" i="62"/>
  <c r="AB3" i="23" s="1"/>
  <c r="O3" i="62"/>
  <c r="O3" i="23" s="1"/>
  <c r="AE3" i="62"/>
  <c r="AE3" i="23" s="1"/>
  <c r="M3" i="62"/>
  <c r="M3" i="23" s="1"/>
  <c r="U3" i="62"/>
  <c r="U3" i="23" s="1"/>
  <c r="AC3" i="62"/>
  <c r="AC3" i="23" s="1"/>
  <c r="Y3" i="62"/>
  <c r="Y3" i="23" s="1"/>
  <c r="F3" i="62"/>
  <c r="F3" i="23" s="1"/>
  <c r="N3" i="62"/>
  <c r="N3" i="23" s="1"/>
  <c r="V3" i="62"/>
  <c r="V3" i="23" s="1"/>
  <c r="AD3" i="62"/>
  <c r="AD3" i="23" s="1"/>
  <c r="G3" i="62"/>
  <c r="G3" i="23" s="1"/>
  <c r="H3" i="62"/>
  <c r="H3" i="23" s="1"/>
  <c r="P3" i="62"/>
  <c r="P3" i="23" s="1"/>
  <c r="X3" i="62"/>
  <c r="X3" i="23" s="1"/>
  <c r="AF3" i="62"/>
  <c r="AF3" i="23" s="1"/>
  <c r="I3" i="62"/>
  <c r="I3" i="23" s="1"/>
  <c r="E3" i="62"/>
  <c r="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D4" i="24"/>
  <c r="Y4" i="63"/>
  <c r="Y4" i="24" s="1"/>
  <c r="S4" i="63"/>
  <c r="S4" i="24" s="1"/>
  <c r="I4" i="63"/>
  <c r="I4" i="24" s="1"/>
  <c r="Q4" i="63"/>
  <c r="Q4" i="24" s="1"/>
  <c r="E4" i="63"/>
  <c r="E4" i="24" s="1"/>
  <c r="K4" i="63"/>
  <c r="K4" i="24" s="1"/>
  <c r="J4" i="63"/>
  <c r="J4" i="24" s="1"/>
  <c r="AC4" i="63"/>
  <c r="AC4" i="24" s="1"/>
  <c r="AE4" i="63"/>
  <c r="AE4" i="24" s="1"/>
  <c r="F4" i="63"/>
  <c r="F4" i="24" s="1"/>
  <c r="H4" i="63"/>
  <c r="H4" i="24" s="1"/>
  <c r="N4" i="63"/>
  <c r="N4" i="24" s="1"/>
  <c r="P4" i="63"/>
  <c r="P4" i="24" s="1"/>
  <c r="AB4" i="63"/>
  <c r="AB4" i="24" s="1"/>
  <c r="G4" i="63"/>
  <c r="G4" i="24" s="1"/>
  <c r="R4" i="63"/>
  <c r="R4" i="24" s="1"/>
  <c r="M4" i="63"/>
  <c r="M4" i="24" s="1"/>
  <c r="O4" i="63"/>
  <c r="O4" i="24" s="1"/>
  <c r="Z4" i="63"/>
  <c r="Z4" i="24" s="1"/>
  <c r="U4" i="63"/>
  <c r="U4" i="24" s="1"/>
  <c r="W4" i="63"/>
  <c r="W4" i="24" s="1"/>
  <c r="L4" i="63"/>
  <c r="L4" i="24" s="1"/>
  <c r="V4" i="63"/>
  <c r="V4" i="24" s="1"/>
  <c r="X4" i="63"/>
  <c r="X4" i="24" s="1"/>
  <c r="T4" i="63"/>
  <c r="T4" i="24" s="1"/>
  <c r="AD4" i="63"/>
  <c r="AD4" i="24" s="1"/>
  <c r="F4" i="62"/>
  <c r="F4" i="23" s="1"/>
  <c r="N4" i="62"/>
  <c r="N4" i="23" s="1"/>
  <c r="V4" i="62"/>
  <c r="V4" i="23" s="1"/>
  <c r="AD4" i="62"/>
  <c r="AD4" i="23" s="1"/>
  <c r="G4" i="62"/>
  <c r="G4" i="23" s="1"/>
  <c r="O4" i="62"/>
  <c r="O4" i="23" s="1"/>
  <c r="W4" i="62"/>
  <c r="W4" i="23" s="1"/>
  <c r="AE4" i="62"/>
  <c r="AE4" i="23" s="1"/>
  <c r="S4" i="62"/>
  <c r="S4" i="23" s="1"/>
  <c r="H4" i="62"/>
  <c r="H4" i="23" s="1"/>
  <c r="P4" i="62"/>
  <c r="P4" i="23" s="1"/>
  <c r="X4" i="62"/>
  <c r="X4" i="23" s="1"/>
  <c r="AF4" i="62"/>
  <c r="AF4" i="23" s="1"/>
  <c r="D4" i="23"/>
  <c r="K4" i="62"/>
  <c r="K4" i="23" s="1"/>
  <c r="I4" i="62"/>
  <c r="I4" i="23" s="1"/>
  <c r="Q4" i="62"/>
  <c r="Q4" i="23" s="1"/>
  <c r="Y4" i="62"/>
  <c r="Y4" i="23" s="1"/>
  <c r="E4" i="62"/>
  <c r="E4" i="23" s="1"/>
  <c r="J4" i="62"/>
  <c r="J4" i="23" s="1"/>
  <c r="R4" i="62"/>
  <c r="R4" i="23" s="1"/>
  <c r="Z4" i="62"/>
  <c r="Z4" i="23" s="1"/>
  <c r="AA4" i="62"/>
  <c r="AA4" i="23" s="1"/>
  <c r="L4" i="62"/>
  <c r="L4" i="23" s="1"/>
  <c r="T4" i="62"/>
  <c r="T4" i="23" s="1"/>
  <c r="AB4" i="62"/>
  <c r="AB4" i="23" s="1"/>
  <c r="M4" i="62"/>
  <c r="M4" i="23" s="1"/>
  <c r="U4" i="62"/>
  <c r="U4" i="23" s="1"/>
  <c r="AC4" i="62"/>
  <c r="AC4" i="23" s="1"/>
  <c r="F2" i="62"/>
  <c r="F2" i="23" s="1"/>
  <c r="N2" i="62"/>
  <c r="N2" i="23" s="1"/>
  <c r="V2" i="62"/>
  <c r="V2" i="23" s="1"/>
  <c r="AD2" i="62"/>
  <c r="AD2" i="23" s="1"/>
  <c r="G2" i="62"/>
  <c r="G2" i="23" s="1"/>
  <c r="O2" i="62"/>
  <c r="O2" i="23" s="1"/>
  <c r="W2" i="62"/>
  <c r="W2" i="23" s="1"/>
  <c r="AE2" i="62"/>
  <c r="AE2" i="23" s="1"/>
  <c r="H2" i="62"/>
  <c r="H2" i="23" s="1"/>
  <c r="P2" i="62"/>
  <c r="P2" i="23" s="1"/>
  <c r="X2" i="62"/>
  <c r="X2" i="23" s="1"/>
  <c r="AF2" i="62"/>
  <c r="AF2" i="23" s="1"/>
  <c r="K2" i="62"/>
  <c r="K2" i="23" s="1"/>
  <c r="AA2" i="62"/>
  <c r="AA2" i="23" s="1"/>
  <c r="D2" i="23"/>
  <c r="I2" i="62"/>
  <c r="I2" i="23" s="1"/>
  <c r="Q2" i="62"/>
  <c r="Q2" i="23" s="1"/>
  <c r="Y2" i="62"/>
  <c r="Y2" i="23" s="1"/>
  <c r="E2" i="62"/>
  <c r="E2" i="23" s="1"/>
  <c r="J2" i="62"/>
  <c r="J2" i="23" s="1"/>
  <c r="R2" i="62"/>
  <c r="R2" i="23" s="1"/>
  <c r="Z2" i="62"/>
  <c r="Z2" i="23" s="1"/>
  <c r="S2" i="62"/>
  <c r="S2" i="23" s="1"/>
  <c r="L2" i="62"/>
  <c r="L2" i="23" s="1"/>
  <c r="T2" i="62"/>
  <c r="T2" i="23" s="1"/>
  <c r="AB2" i="62"/>
  <c r="AB2" i="23" s="1"/>
  <c r="M2" i="62"/>
  <c r="M2" i="23" s="1"/>
  <c r="U2" i="62"/>
  <c r="U2" i="23" s="1"/>
  <c r="AC2" i="62"/>
  <c r="AC2" i="23" s="1"/>
  <c r="G2" i="63"/>
  <c r="G2" i="24" s="1"/>
  <c r="O2" i="63"/>
  <c r="O2" i="24" s="1"/>
  <c r="W2" i="63"/>
  <c r="W2" i="24" s="1"/>
  <c r="AE2" i="63"/>
  <c r="AE2" i="24" s="1"/>
  <c r="H2" i="63"/>
  <c r="H2" i="24" s="1"/>
  <c r="P2" i="63"/>
  <c r="P2" i="24" s="1"/>
  <c r="X2" i="63"/>
  <c r="X2" i="24" s="1"/>
  <c r="AF2" i="63"/>
  <c r="AF2" i="24" s="1"/>
  <c r="T2" i="63"/>
  <c r="T2" i="24" s="1"/>
  <c r="D2" i="24"/>
  <c r="I2" i="63"/>
  <c r="I2" i="24" s="1"/>
  <c r="Q2" i="63"/>
  <c r="Q2" i="24" s="1"/>
  <c r="Y2" i="63"/>
  <c r="Y2" i="24" s="1"/>
  <c r="E2" i="63"/>
  <c r="E2" i="24" s="1"/>
  <c r="AB2" i="63"/>
  <c r="AB2" i="24" s="1"/>
  <c r="N2" i="63"/>
  <c r="N2" i="24" s="1"/>
  <c r="J2" i="63"/>
  <c r="J2" i="24" s="1"/>
  <c r="R2" i="63"/>
  <c r="R2" i="24" s="1"/>
  <c r="Z2" i="63"/>
  <c r="Z2" i="24" s="1"/>
  <c r="V2" i="63"/>
  <c r="V2" i="24" s="1"/>
  <c r="K2" i="63"/>
  <c r="K2" i="24" s="1"/>
  <c r="S2" i="63"/>
  <c r="S2" i="24" s="1"/>
  <c r="AA2" i="63"/>
  <c r="AA2" i="24" s="1"/>
  <c r="L2" i="63"/>
  <c r="L2" i="24" s="1"/>
  <c r="AD2" i="63"/>
  <c r="AD2" i="24" s="1"/>
  <c r="M2" i="63"/>
  <c r="M2" i="24" s="1"/>
  <c r="U2" i="63"/>
  <c r="U2" i="24" s="1"/>
  <c r="AC2" i="63"/>
  <c r="AC2" i="24" s="1"/>
  <c r="F2" i="63"/>
  <c r="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<sst xmlns="http://schemas.openxmlformats.org/spreadsheetml/2006/main" count="53128" uniqueCount="4272">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</sst>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4234</v>
      </c>
      <c r="C1" s="104">
        <v>45660</v>
      </c>
      <c r="E1" s="106" t="s">
        <v>3851</v>
      </c>
      <c r="F1" s="106" t="s">
        <v>3851</v>
      </c>
    </row>
    <row r="2" spans="1:6">
      <c r="B2" t="str">
        <f>LOOKUP(B1,E2:F51,F2:F51)</f>
        <v>MD</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MD</v>
      </c>
    </row>
    <row r="2" spans="1:8">
      <c r="E2">
        <v>2021</v>
      </c>
      <c r="F2">
        <v>2022</v>
      </c>
      <c r="G2" t="s">
        <v>4265</v>
      </c>
      <c r="H2" t="s">
        <v>4266</v>
      </c>
    </row>
    <row r="3" spans="1:8">
      <c r="A3" t="s">
        <v>4105</v>
      </c>
      <c r="C3" t="s">
        <v>4195</v>
      </c>
      <c r="D3" t="s">
        <v>4196</v>
      </c>
      <c r="E3" s="107">
        <f>SUMIFS('SEDS 2022'!F:F,'SEDS 2022'!$C:$C,$A3,'SEDS 2022'!$B:$B,$A$1)</f>
        <v>416938</v>
      </c>
      <c r="F3" s="107">
        <f>SUMIFS('SEDS 2022'!G:G,'SEDS 2022'!$C:$C,$A3,'SEDS 2022'!$B:$B,$A$1)</f>
        <v>392499</v>
      </c>
      <c r="G3" s="82">
        <f>F3/E3</f>
        <v>0.94138457036777645</v>
      </c>
    </row>
    <row r="4" spans="1:8">
      <c r="A4" t="s">
        <v>3864</v>
      </c>
      <c r="C4" t="s">
        <v>4197</v>
      </c>
      <c r="D4" t="s">
        <v>4198</v>
      </c>
      <c r="E4" s="107">
        <f>SUMIFS('SEDS 2022'!F:F,'SEDS 2022'!$C:$C,$A4,'SEDS 2022'!$B:$B,$A$1)</f>
        <v>899</v>
      </c>
      <c r="F4" s="107">
        <f>SUMIFS('SEDS 2022'!G:G,'SEDS 2022'!$C:$C,$A4,'SEDS 2022'!$B:$B,$A$1)</f>
        <v>694</v>
      </c>
      <c r="G4" s="82">
        <f t="shared" ref="G4:G12" si="0">F4/E4</f>
        <v>0.77196885428253614</v>
      </c>
    </row>
    <row r="5" spans="1:8">
      <c r="A5" t="s">
        <v>3909</v>
      </c>
      <c r="C5" t="s">
        <v>4199</v>
      </c>
      <c r="D5" t="s">
        <v>4200</v>
      </c>
      <c r="E5" s="107">
        <f>SUMIFS('SEDS 2022'!F:F,'SEDS 2022'!$C:$C,$A5,'SEDS 2022'!$B:$B,$A$1)</f>
        <v>20524</v>
      </c>
      <c r="F5" s="107">
        <f>SUMIFS('SEDS 2022'!G:G,'SEDS 2022'!$C:$C,$A5,'SEDS 2022'!$B:$B,$A$1)</f>
        <v>18968</v>
      </c>
      <c r="G5" s="82">
        <f t="shared" si="0"/>
        <v>0.92418631845644128</v>
      </c>
    </row>
    <row r="6" spans="1:8">
      <c r="A6" t="s">
        <v>3916</v>
      </c>
      <c r="C6" t="s">
        <v>4201</v>
      </c>
      <c r="D6" t="s">
        <v>4202</v>
      </c>
      <c r="E6" s="107">
        <f>SUMIFS('SEDS 2022'!F:F,'SEDS 2022'!$C:$C,$A6,'SEDS 2022'!$B:$B,$A$1)</f>
        <v>1440</v>
      </c>
      <c r="F6" s="107">
        <f>SUMIFS('SEDS 2022'!G:G,'SEDS 2022'!$C:$C,$A6,'SEDS 2022'!$B:$B,$A$1)</f>
        <v>1339</v>
      </c>
      <c r="G6" s="82">
        <f t="shared" si="0"/>
        <v>0.92986111111111114</v>
      </c>
    </row>
    <row r="7" spans="1:8">
      <c r="A7" t="s">
        <v>4070</v>
      </c>
      <c r="C7" t="s">
        <v>4203</v>
      </c>
      <c r="D7" t="s">
        <v>4204</v>
      </c>
      <c r="E7" s="107">
        <f>SUMIFS('SEDS 2022'!F:F,'SEDS 2022'!$C:$C,$A7,'SEDS 2022'!$B:$B,$A$1)</f>
        <v>569</v>
      </c>
      <c r="F7" s="107">
        <f>SUMIFS('SEDS 2022'!G:G,'SEDS 2022'!$C:$C,$A7,'SEDS 2022'!$B:$B,$A$1)</f>
        <v>584</v>
      </c>
      <c r="G7" s="82">
        <f t="shared" si="0"/>
        <v>1.0263620386643233</v>
      </c>
    </row>
    <row r="8" spans="1:8">
      <c r="A8" t="s">
        <v>3973</v>
      </c>
      <c r="B8" t="s">
        <v>3859</v>
      </c>
      <c r="C8" t="s">
        <v>4205</v>
      </c>
      <c r="D8" t="s">
        <v>4206</v>
      </c>
      <c r="E8" s="107">
        <f>SUMIFS('SEDS 2022'!F:F,'SEDS 2022'!$C:$C,$A8,'SEDS 2022'!$B:$B,$A$1)</f>
        <v>31526</v>
      </c>
      <c r="F8" s="107">
        <f>SUMIFS('SEDS 2022'!G:G,'SEDS 2022'!$C:$C,$A8,'SEDS 2022'!$B:$B,$A$1)</f>
        <v>35413</v>
      </c>
      <c r="G8" s="82">
        <f t="shared" si="0"/>
        <v>1.123295058047326</v>
      </c>
      <c r="H8" t="s">
        <v>122</v>
      </c>
    </row>
    <row r="9" spans="1:8">
      <c r="A9" t="s">
        <v>4055</v>
      </c>
      <c r="C9" t="s">
        <v>4207</v>
      </c>
      <c r="D9" t="s">
        <v>4208</v>
      </c>
      <c r="E9" s="107">
        <f>SUMIFS('SEDS 2022'!F:F,'SEDS 2022'!$C:$C,$A9,'SEDS 2022'!$B:$B,$A$1)</f>
        <v>112</v>
      </c>
      <c r="F9" s="107">
        <f>SUMIFS('SEDS 2022'!G:G,'SEDS 2022'!$C:$C,$A9,'SEDS 2022'!$B:$B,$A$1)</f>
        <v>172</v>
      </c>
      <c r="G9" s="82">
        <f t="shared" si="0"/>
        <v>1.5357142857142858</v>
      </c>
    </row>
    <row r="10" spans="1:8">
      <c r="A10" t="s">
        <v>4004</v>
      </c>
      <c r="C10" t="s">
        <v>4209</v>
      </c>
      <c r="D10" t="s">
        <v>4210</v>
      </c>
      <c r="E10" s="107">
        <f>SUMIFS('SEDS 2022'!F:F,'SEDS 2022'!$C:$C,$A10,'SEDS 2022'!$B:$B,$A$1)</f>
        <v>28818</v>
      </c>
      <c r="F10" s="107">
        <f>SUMIFS('SEDS 2022'!G:G,'SEDS 2022'!$C:$C,$A10,'SEDS 2022'!$B:$B,$A$1)</f>
        <v>30465</v>
      </c>
      <c r="G10" s="82">
        <f t="shared" si="0"/>
        <v>1.0571517801374142</v>
      </c>
    </row>
    <row r="11" spans="1:8">
      <c r="A11" t="s">
        <v>3892</v>
      </c>
      <c r="C11" t="s">
        <v>4211</v>
      </c>
      <c r="D11" t="s">
        <v>4212</v>
      </c>
      <c r="E11" s="107">
        <f>SUMIFS('SEDS 2022'!F:F,'SEDS 2022'!$C:$C,$A11,'SEDS 2022'!$B:$B,$A$1)</f>
        <v>70328</v>
      </c>
      <c r="F11" s="107">
        <f>SUMIFS('SEDS 2022'!G:G,'SEDS 2022'!$C:$C,$A11,'SEDS 2022'!$B:$B,$A$1)</f>
        <v>64105</v>
      </c>
      <c r="G11" s="82">
        <f t="shared" si="0"/>
        <v>0.91151461722215898</v>
      </c>
      <c r="H11" t="s">
        <v>124</v>
      </c>
    </row>
    <row r="12" spans="1:8">
      <c r="A12" t="s">
        <v>3993</v>
      </c>
      <c r="C12" t="s">
        <v>4213</v>
      </c>
      <c r="D12" t="s">
        <v>4214</v>
      </c>
      <c r="E12" s="107">
        <f>SUMIFS('SEDS 2022'!F:F,'SEDS 2022'!$C:$C,$A12,'SEDS 2022'!$B:$B,$A$1)</f>
        <v>281646</v>
      </c>
      <c r="F12" s="107">
        <f>SUMIFS('SEDS 2022'!G:G,'SEDS 2022'!$C:$C,$A12,'SEDS 2022'!$B:$B,$A$1)</f>
        <v>258080</v>
      </c>
      <c r="G12" s="82">
        <f t="shared" si="0"/>
        <v>0.91632758853312313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0.91632758853312313</v>
      </c>
      <c r="E2">
        <f>$D$2*INDEX('AEO 2023 Table 7'!18:18,MATCH(E$1,'AEO 2023 Table 7'!1:1,0))/INDEX('AEO 2023 Table 7'!18:18,MATCH($D$1,'AEO 2023 Table 7'!1:1,0))</f>
        <v>0.93503920539813001</v>
      </c>
      <c r="F2">
        <f>$D$2*INDEX('AEO 2023 Table 7'!18:18,MATCH(F$1,'AEO 2023 Table 7'!1:1,0))/INDEX('AEO 2023 Table 7'!18:18,MATCH($D$1,'AEO 2023 Table 7'!1:1,0))</f>
        <v>0.94185460950680289</v>
      </c>
      <c r="G2">
        <f>$D$2*INDEX('AEO 2023 Table 7'!18:18,MATCH(G$1,'AEO 2023 Table 7'!1:1,0))/INDEX('AEO 2023 Table 7'!18:18,MATCH($D$1,'AEO 2023 Table 7'!1:1,0))</f>
        <v>0.94535244015672637</v>
      </c>
      <c r="H2">
        <f>$D$2*INDEX('AEO 2023 Table 7'!18:18,MATCH(H$1,'AEO 2023 Table 7'!1:1,0))/INDEX('AEO 2023 Table 7'!18:18,MATCH($D$1,'AEO 2023 Table 7'!1:1,0))</f>
        <v>0.95208090217672248</v>
      </c>
      <c r="I2">
        <f>$D$2*INDEX('AEO 2023 Table 7'!18:18,MATCH(I$1,'AEO 2023 Table 7'!1:1,0))/INDEX('AEO 2023 Table 7'!18:18,MATCH($D$1,'AEO 2023 Table 7'!1:1,0))</f>
        <v>0.96100675970337091</v>
      </c>
      <c r="J2">
        <f>$D$2*INDEX('AEO 2023 Table 7'!18:18,MATCH(J$1,'AEO 2023 Table 7'!1:1,0))/INDEX('AEO 2023 Table 7'!18:18,MATCH($D$1,'AEO 2023 Table 7'!1:1,0))</f>
        <v>0.96926469637670365</v>
      </c>
      <c r="K2">
        <f>$D$2*INDEX('AEO 2023 Table 7'!18:18,MATCH(K$1,'AEO 2023 Table 7'!1:1,0))/INDEX('AEO 2023 Table 7'!18:18,MATCH($D$1,'AEO 2023 Table 7'!1:1,0))</f>
        <v>0.97571502202607541</v>
      </c>
      <c r="L2">
        <f>$D$2*INDEX('AEO 2023 Table 7'!18:18,MATCH(L$1,'AEO 2023 Table 7'!1:1,0))/INDEX('AEO 2023 Table 7'!18:18,MATCH($D$1,'AEO 2023 Table 7'!1:1,0))</f>
        <v>0.98063626619919564</v>
      </c>
      <c r="M2">
        <f>$D$2*INDEX('AEO 2023 Table 7'!18:18,MATCH(M$1,'AEO 2023 Table 7'!1:1,0))/INDEX('AEO 2023 Table 7'!18:18,MATCH($D$1,'AEO 2023 Table 7'!1:1,0))</f>
        <v>0.98480374864843878</v>
      </c>
      <c r="N2">
        <f>$D$2*INDEX('AEO 2023 Table 7'!18:18,MATCH(N$1,'AEO 2023 Table 7'!1:1,0))/INDEX('AEO 2023 Table 7'!18:18,MATCH($D$1,'AEO 2023 Table 7'!1:1,0))</f>
        <v>0.98830913281026833</v>
      </c>
      <c r="O2">
        <f>$D$2*INDEX('AEO 2023 Table 7'!18:18,MATCH(O$1,'AEO 2023 Table 7'!1:1,0))/INDEX('AEO 2023 Table 7'!18:18,MATCH($D$1,'AEO 2023 Table 7'!1:1,0))</f>
        <v>0.99337137286438604</v>
      </c>
      <c r="P2">
        <f>$D$2*INDEX('AEO 2023 Table 7'!18:18,MATCH(P$1,'AEO 2023 Table 7'!1:1,0))/INDEX('AEO 2023 Table 7'!18:18,MATCH($D$1,'AEO 2023 Table 7'!1:1,0))</f>
        <v>0.99983586094573573</v>
      </c>
      <c r="Q2">
        <f>$D$2*INDEX('AEO 2023 Table 7'!18:18,MATCH(Q$1,'AEO 2023 Table 7'!1:1,0))/INDEX('AEO 2023 Table 7'!18:18,MATCH($D$1,'AEO 2023 Table 7'!1:1,0))</f>
        <v>1.005739748759688</v>
      </c>
      <c r="R2">
        <f>$D$2*INDEX('AEO 2023 Table 7'!18:18,MATCH(R$1,'AEO 2023 Table 7'!1:1,0))/INDEX('AEO 2023 Table 7'!18:18,MATCH($D$1,'AEO 2023 Table 7'!1:1,0))</f>
        <v>1.010536283929155</v>
      </c>
      <c r="S2">
        <f>$D$2*INDEX('AEO 2023 Table 7'!18:18,MATCH(S$1,'AEO 2023 Table 7'!1:1,0))/INDEX('AEO 2023 Table 7'!18:18,MATCH($D$1,'AEO 2023 Table 7'!1:1,0))</f>
        <v>1.0161106567957237</v>
      </c>
      <c r="T2">
        <f>$D$2*INDEX('AEO 2023 Table 7'!18:18,MATCH(T$1,'AEO 2023 Table 7'!1:1,0))/INDEX('AEO 2023 Table 7'!18:18,MATCH($D$1,'AEO 2023 Table 7'!1:1,0))</f>
        <v>1.0224007882426653</v>
      </c>
      <c r="U2">
        <f>$D$2*INDEX('AEO 2023 Table 7'!18:18,MATCH(U$1,'AEO 2023 Table 7'!1:1,0))/INDEX('AEO 2023 Table 7'!18:18,MATCH($D$1,'AEO 2023 Table 7'!1:1,0))</f>
        <v>1.0287383642395789</v>
      </c>
      <c r="V2">
        <f>$D$2*INDEX('AEO 2023 Table 7'!18:18,MATCH(V$1,'AEO 2023 Table 7'!1:1,0))/INDEX('AEO 2023 Table 7'!18:18,MATCH($D$1,'AEO 2023 Table 7'!1:1,0))</f>
        <v>1.0359774640322732</v>
      </c>
      <c r="W2">
        <f>$D$2*INDEX('AEO 2023 Table 7'!18:18,MATCH(W$1,'AEO 2023 Table 7'!1:1,0))/INDEX('AEO 2023 Table 7'!18:18,MATCH($D$1,'AEO 2023 Table 7'!1:1,0))</f>
        <v>1.0433954838917756</v>
      </c>
      <c r="X2">
        <f>$D$2*INDEX('AEO 2023 Table 7'!18:18,MATCH(X$1,'AEO 2023 Table 7'!1:1,0))/INDEX('AEO 2023 Table 7'!18:18,MATCH($D$1,'AEO 2023 Table 7'!1:1,0))</f>
        <v>1.0511314528468276</v>
      </c>
      <c r="Y2">
        <f>$D$2*INDEX('AEO 2023 Table 7'!18:18,MATCH(Y$1,'AEO 2023 Table 7'!1:1,0))/INDEX('AEO 2023 Table 7'!18:18,MATCH($D$1,'AEO 2023 Table 7'!1:1,0))</f>
        <v>1.0586445977125252</v>
      </c>
      <c r="Z2">
        <f>$D$2*INDEX('AEO 2023 Table 7'!18:18,MATCH(Z$1,'AEO 2023 Table 7'!1:1,0))/INDEX('AEO 2023 Table 7'!18:18,MATCH($D$1,'AEO 2023 Table 7'!1:1,0))</f>
        <v>1.0664248635449329</v>
      </c>
      <c r="AA2">
        <f>$D$2*INDEX('AEO 2023 Table 7'!18:18,MATCH(AA$1,'AEO 2023 Table 7'!1:1,0))/INDEX('AEO 2023 Table 7'!18:18,MATCH($D$1,'AEO 2023 Table 7'!1:1,0))</f>
        <v>1.0746958614321287</v>
      </c>
      <c r="AB2">
        <f>$D$2*INDEX('AEO 2023 Table 7'!18:18,MATCH(AB$1,'AEO 2023 Table 7'!1:1,0))/INDEX('AEO 2023 Table 7'!18:18,MATCH($D$1,'AEO 2023 Table 7'!1:1,0))</f>
        <v>1.0843058480540193</v>
      </c>
      <c r="AC2">
        <f>$D$2*INDEX('AEO 2023 Table 7'!18:18,MATCH(AC$1,'AEO 2023 Table 7'!1:1,0))/INDEX('AEO 2023 Table 7'!18:18,MATCH($D$1,'AEO 2023 Table 7'!1:1,0))</f>
        <v>1.0946227809331517</v>
      </c>
      <c r="AD2">
        <f>$D$2*INDEX('AEO 2023 Table 7'!18:18,MATCH(AD$1,'AEO 2023 Table 7'!1:1,0))/INDEX('AEO 2023 Table 7'!18:18,MATCH($D$1,'AEO 2023 Table 7'!1:1,0))</f>
        <v>1.1052667897726332</v>
      </c>
      <c r="AE2">
        <f>$D$2*INDEX('AEO 2023 Table 7'!18:18,MATCH(AE$1,'AEO 2023 Table 7'!1:1,0))/INDEX('AEO 2023 Table 7'!18:18,MATCH($D$1,'AEO 2023 Table 7'!1:1,0))</f>
        <v>1.1160508502235551</v>
      </c>
      <c r="AF2">
        <f>$D$2*INDEX('AEO 2023 Table 7'!18:18,MATCH(AF$1,'AEO 2023 Table 7'!1:1,0))/INDEX('AEO 2023 Table 7'!18:18,MATCH($D$1,'AEO 2023 Table 7'!1:1,0))</f>
        <v>1.1278197577183677</v>
      </c>
    </row>
    <row r="3" spans="1:32">
      <c r="A3" t="s">
        <v>124</v>
      </c>
      <c r="B3">
        <f>INDEX('AEO 2021 Table 7'!22:22,MATCH(B$1,'AEO 2021 Table 7'!1:1,0))/INDEX('AEO 2021 Table 7'!22:22,MATCH(B$1,'AEO 2021 Table 7'!1:1,0))</f>
        <v>1</v>
      </c>
      <c r="C3">
        <v>1</v>
      </c>
      <c r="D3" s="108">
        <f>'seds growth'!G11</f>
        <v>0.91151461722215898</v>
      </c>
      <c r="E3">
        <f>$D$3*INDEX('AEO 2023 Table 7'!22:22,MATCH(E$1,'AEO 2023 Table 7'!1:1,0))/INDEX('AEO 2023 Table 7'!22:22,MATCH($D$1,'AEO 2023 Table 7'!1:1,0))</f>
        <v>0.97078307110540762</v>
      </c>
      <c r="F3">
        <f>$D$3*INDEX('AEO 2023 Table 7'!22:22,MATCH(F$1,'AEO 2023 Table 7'!1:1,0))/INDEX('AEO 2023 Table 7'!22:22,MATCH($D$1,'AEO 2023 Table 7'!1:1,0))</f>
        <v>1.0044747809858283</v>
      </c>
      <c r="G3">
        <f>$D$3*INDEX('AEO 2023 Table 7'!22:22,MATCH(G$1,'AEO 2023 Table 7'!1:1,0))/INDEX('AEO 2023 Table 7'!22:22,MATCH($D$1,'AEO 2023 Table 7'!1:1,0))</f>
        <v>1.0253730853018237</v>
      </c>
      <c r="H3">
        <f>$D$3*INDEX('AEO 2023 Table 7'!22:22,MATCH(H$1,'AEO 2023 Table 7'!1:1,0))/INDEX('AEO 2023 Table 7'!22:22,MATCH($D$1,'AEO 2023 Table 7'!1:1,0))</f>
        <v>1.0406204021830749</v>
      </c>
      <c r="I3">
        <f>$D$3*INDEX('AEO 2023 Table 7'!22:22,MATCH(I$1,'AEO 2023 Table 7'!1:1,0))/INDEX('AEO 2023 Table 7'!22:22,MATCH($D$1,'AEO 2023 Table 7'!1:1,0))</f>
        <v>1.0520597481297995</v>
      </c>
      <c r="J3">
        <f>$D$3*INDEX('AEO 2023 Table 7'!22:22,MATCH(J$1,'AEO 2023 Table 7'!1:1,0))/INDEX('AEO 2023 Table 7'!22:22,MATCH($D$1,'AEO 2023 Table 7'!1:1,0))</f>
        <v>1.0607956707554287</v>
      </c>
      <c r="K3">
        <f>$D$3*INDEX('AEO 2023 Table 7'!22:22,MATCH(K$1,'AEO 2023 Table 7'!1:1,0))/INDEX('AEO 2023 Table 7'!22:22,MATCH($D$1,'AEO 2023 Table 7'!1:1,0))</f>
        <v>1.0673251370086951</v>
      </c>
      <c r="L3">
        <f>$D$3*INDEX('AEO 2023 Table 7'!22:22,MATCH(L$1,'AEO 2023 Table 7'!1:1,0))/INDEX('AEO 2023 Table 7'!22:22,MATCH($D$1,'AEO 2023 Table 7'!1:1,0))</f>
        <v>1.0721311040143469</v>
      </c>
      <c r="M3">
        <f>$D$3*INDEX('AEO 2023 Table 7'!22:22,MATCH(M$1,'AEO 2023 Table 7'!1:1,0))/INDEX('AEO 2023 Table 7'!22:22,MATCH($D$1,'AEO 2023 Table 7'!1:1,0))</f>
        <v>1.075434004431205</v>
      </c>
      <c r="N3">
        <f>$D$3*INDEX('AEO 2023 Table 7'!22:22,MATCH(N$1,'AEO 2023 Table 7'!1:1,0))/INDEX('AEO 2023 Table 7'!22:22,MATCH($D$1,'AEO 2023 Table 7'!1:1,0))</f>
        <v>1.0780907491173963</v>
      </c>
      <c r="O3">
        <f>$D$3*INDEX('AEO 2023 Table 7'!22:22,MATCH(O$1,'AEO 2023 Table 7'!1:1,0))/INDEX('AEO 2023 Table 7'!22:22,MATCH($D$1,'AEO 2023 Table 7'!1:1,0))</f>
        <v>1.080453266721501</v>
      </c>
      <c r="P3">
        <f>$D$3*INDEX('AEO 2023 Table 7'!22:22,MATCH(P$1,'AEO 2023 Table 7'!1:1,0))/INDEX('AEO 2023 Table 7'!22:22,MATCH($D$1,'AEO 2023 Table 7'!1:1,0))</f>
        <v>1.0827602229324453</v>
      </c>
      <c r="Q3">
        <f>$D$3*INDEX('AEO 2023 Table 7'!22:22,MATCH(Q$1,'AEO 2023 Table 7'!1:1,0))/INDEX('AEO 2023 Table 7'!22:22,MATCH($D$1,'AEO 2023 Table 7'!1:1,0))</f>
        <v>1.0846151402508875</v>
      </c>
      <c r="R3">
        <f>$D$3*INDEX('AEO 2023 Table 7'!22:22,MATCH(R$1,'AEO 2023 Table 7'!1:1,0))/INDEX('AEO 2023 Table 7'!22:22,MATCH($D$1,'AEO 2023 Table 7'!1:1,0))</f>
        <v>1.0862075434925949</v>
      </c>
      <c r="S3">
        <f>$D$3*INDEX('AEO 2023 Table 7'!22:22,MATCH(S$1,'AEO 2023 Table 7'!1:1,0))/INDEX('AEO 2023 Table 7'!22:22,MATCH($D$1,'AEO 2023 Table 7'!1:1,0))</f>
        <v>1.0875931394994018</v>
      </c>
      <c r="T3">
        <f>$D$3*INDEX('AEO 2023 Table 7'!22:22,MATCH(T$1,'AEO 2023 Table 7'!1:1,0))/INDEX('AEO 2023 Table 7'!22:22,MATCH($D$1,'AEO 2023 Table 7'!1:1,0))</f>
        <v>1.0882354927861837</v>
      </c>
      <c r="U3">
        <f>$D$3*INDEX('AEO 2023 Table 7'!22:22,MATCH(U$1,'AEO 2023 Table 7'!1:1,0))/INDEX('AEO 2023 Table 7'!22:22,MATCH($D$1,'AEO 2023 Table 7'!1:1,0))</f>
        <v>1.0884971393654745</v>
      </c>
      <c r="V3">
        <f>$D$3*INDEX('AEO 2023 Table 7'!22:22,MATCH(V$1,'AEO 2023 Table 7'!1:1,0))/INDEX('AEO 2023 Table 7'!22:22,MATCH($D$1,'AEO 2023 Table 7'!1:1,0))</f>
        <v>1.0884941265001011</v>
      </c>
      <c r="W3">
        <f>$D$3*INDEX('AEO 2023 Table 7'!22:22,MATCH(W$1,'AEO 2023 Table 7'!1:1,0))/INDEX('AEO 2023 Table 7'!22:22,MATCH($D$1,'AEO 2023 Table 7'!1:1,0))</f>
        <v>1.0882219348920039</v>
      </c>
      <c r="X3">
        <f>$D$3*INDEX('AEO 2023 Table 7'!22:22,MATCH(X$1,'AEO 2023 Table 7'!1:1,0))/INDEX('AEO 2023 Table 7'!22:22,MATCH($D$1,'AEO 2023 Table 7'!1:1,0))</f>
        <v>1.0878098476332707</v>
      </c>
      <c r="Y3">
        <f>$D$3*INDEX('AEO 2023 Table 7'!22:22,MATCH(Y$1,'AEO 2023 Table 7'!1:1,0))/INDEX('AEO 2023 Table 7'!22:22,MATCH($D$1,'AEO 2023 Table 7'!1:1,0))</f>
        <v>1.0870129343528374</v>
      </c>
      <c r="Z3">
        <f>$D$3*INDEX('AEO 2023 Table 7'!22:22,MATCH(Z$1,'AEO 2023 Table 7'!1:1,0))/INDEX('AEO 2023 Table 7'!22:22,MATCH($D$1,'AEO 2023 Table 7'!1:1,0))</f>
        <v>1.0862373448868134</v>
      </c>
      <c r="AA3">
        <f>$D$3*INDEX('AEO 2023 Table 7'!22:22,MATCH(AA$1,'AEO 2023 Table 7'!1:1,0))/INDEX('AEO 2023 Table 7'!22:22,MATCH($D$1,'AEO 2023 Table 7'!1:1,0))</f>
        <v>1.0853121043198586</v>
      </c>
      <c r="AB3">
        <f>$D$3*INDEX('AEO 2023 Table 7'!22:22,MATCH(AB$1,'AEO 2023 Table 7'!1:1,0))/INDEX('AEO 2023 Table 7'!22:22,MATCH($D$1,'AEO 2023 Table 7'!1:1,0))</f>
        <v>1.0846932981343478</v>
      </c>
      <c r="AC3">
        <f>$D$3*INDEX('AEO 2023 Table 7'!22:22,MATCH(AC$1,'AEO 2023 Table 7'!1:1,0))/INDEX('AEO 2023 Table 7'!22:22,MATCH($D$1,'AEO 2023 Table 7'!1:1,0))</f>
        <v>1.0836244321972086</v>
      </c>
      <c r="AD3">
        <f>$D$3*INDEX('AEO 2023 Table 7'!22:22,MATCH(AD$1,'AEO 2023 Table 7'!1:1,0))/INDEX('AEO 2023 Table 7'!22:22,MATCH($D$1,'AEO 2023 Table 7'!1:1,0))</f>
        <v>1.0826456093779679</v>
      </c>
      <c r="AE3">
        <f>$D$3*INDEX('AEO 2023 Table 7'!22:22,MATCH(AE$1,'AEO 2023 Table 7'!1:1,0))/INDEX('AEO 2023 Table 7'!22:22,MATCH($D$1,'AEO 2023 Table 7'!1:1,0))</f>
        <v>1.0814750488452887</v>
      </c>
      <c r="AF3">
        <f>$D$3*INDEX('AEO 2023 Table 7'!22:22,MATCH(AF$1,'AEO 2023 Table 7'!1:1,0))/INDEX('AEO 2023 Table 7'!22:22,MATCH($D$1,'AEO 2023 Table 7'!1:1,0))</f>
        <v>1.0804546952352556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1.123295058047326</v>
      </c>
      <c r="E4">
        <f>$D$4*'AEO 2023 Table 7'!G65/'AEO 2023 Table 7'!$F$65*'calibration multiplier'!$E$3</f>
        <v>1.2055981887364773</v>
      </c>
      <c r="F4">
        <f>$D$4*'AEO 2023 Table 7'!H65/'AEO 2023 Table 7'!$F$65*'calibration multiplier'!$E$3</f>
        <v>1.2228455359764834</v>
      </c>
      <c r="G4">
        <f>$D$4*'AEO 2023 Table 7'!I65/'AEO 2023 Table 7'!$F$65*'calibration multiplier'!$E$3</f>
        <v>1.2252133140058536</v>
      </c>
      <c r="H4">
        <f>$D$4*'AEO 2023 Table 7'!J65/'AEO 2023 Table 7'!$F$65*'calibration multiplier'!$E$3</f>
        <v>1.2407581695280592</v>
      </c>
      <c r="I4">
        <f>$D$4*'AEO 2023 Table 7'!K65/'AEO 2023 Table 7'!$F$65*'calibration multiplier'!$E$3</f>
        <v>1.2561194701522531</v>
      </c>
      <c r="J4">
        <f>$D$4*'AEO 2023 Table 7'!L65/'AEO 2023 Table 7'!$F$65*'calibration multiplier'!$E$3</f>
        <v>1.2682729685849983</v>
      </c>
      <c r="K4">
        <f>$D$4*'AEO 2023 Table 7'!M65/'AEO 2023 Table 7'!$F$65*'calibration multiplier'!$E$3</f>
        <v>1.2773128469246187</v>
      </c>
      <c r="L4">
        <f>$D$4*'AEO 2023 Table 7'!N65/'AEO 2023 Table 7'!$F$65*'calibration multiplier'!$E$3</f>
        <v>1.2836571133777219</v>
      </c>
      <c r="M4">
        <f>$D$4*'AEO 2023 Table 7'!O65/'AEO 2023 Table 7'!$F$65*'calibration multiplier'!$E$3</f>
        <v>1.2900073914541226</v>
      </c>
      <c r="N4">
        <f>$D$4*'AEO 2023 Table 7'!P65/'AEO 2023 Table 7'!$F$65*'calibration multiplier'!$E$3</f>
        <v>1.3000884829488384</v>
      </c>
      <c r="O4">
        <f>$D$4*'AEO 2023 Table 7'!Q65/'AEO 2023 Table 7'!$F$65*'calibration multiplier'!$E$3</f>
        <v>1.3107134259645188</v>
      </c>
      <c r="P4">
        <f>$D$4*'AEO 2023 Table 7'!R65/'AEO 2023 Table 7'!$F$65*'calibration multiplier'!$E$3</f>
        <v>1.3203139883703361</v>
      </c>
      <c r="Q4">
        <f>$D$4*'AEO 2023 Table 7'!S65/'AEO 2023 Table 7'!$F$65*'calibration multiplier'!$E$3</f>
        <v>1.3317444889078569</v>
      </c>
      <c r="R4">
        <f>$D$4*'AEO 2023 Table 7'!T65/'AEO 2023 Table 7'!$F$65*'calibration multiplier'!$E$3</f>
        <v>1.346533482994146</v>
      </c>
      <c r="S4">
        <f>$D$4*'AEO 2023 Table 7'!U65/'AEO 2023 Table 7'!$F$65*'calibration multiplier'!$E$3</f>
        <v>1.3641956322416671</v>
      </c>
      <c r="T4">
        <f>$D$4*'AEO 2023 Table 7'!V65/'AEO 2023 Table 7'!$F$65*'calibration multiplier'!$E$3</f>
        <v>1.3827422916636667</v>
      </c>
      <c r="U4">
        <f>$D$4*'AEO 2023 Table 7'!W65/'AEO 2023 Table 7'!$F$65*'calibration multiplier'!$E$3</f>
        <v>1.4021061310792153</v>
      </c>
      <c r="V4">
        <f>$D$4*'AEO 2023 Table 7'!X65/'AEO 2023 Table 7'!$F$65*'calibration multiplier'!$E$3</f>
        <v>1.4246120456048288</v>
      </c>
      <c r="W4">
        <f>$D$4*'AEO 2023 Table 7'!Y65/'AEO 2023 Table 7'!$F$65*'calibration multiplier'!$E$3</f>
        <v>1.4461573027275307</v>
      </c>
      <c r="X4">
        <f>$D$4*'AEO 2023 Table 7'!Z65/'AEO 2023 Table 7'!$F$65*'calibration multiplier'!$E$3</f>
        <v>1.4680776851439854</v>
      </c>
      <c r="Y4">
        <f>$D$4*'AEO 2023 Table 7'!AA65/'AEO 2023 Table 7'!$F$65*'calibration multiplier'!$E$3</f>
        <v>1.4903315122659979</v>
      </c>
      <c r="Z4">
        <f>$D$4*'AEO 2023 Table 7'!AB65/'AEO 2023 Table 7'!$F$65*'calibration multiplier'!$E$3</f>
        <v>1.5125284293541295</v>
      </c>
      <c r="AA4">
        <f>$D$4*'AEO 2023 Table 7'!AC65/'AEO 2023 Table 7'!$F$65*'calibration multiplier'!$E$3</f>
        <v>1.5341338027098044</v>
      </c>
      <c r="AB4">
        <f>$D$4*'AEO 2023 Table 7'!AD65/'AEO 2023 Table 7'!$F$65*'calibration multiplier'!$E$3</f>
        <v>1.5551804958737159</v>
      </c>
      <c r="AC4">
        <f>$D$4*'AEO 2023 Table 7'!AE65/'AEO 2023 Table 7'!$F$65*'calibration multiplier'!$E$3</f>
        <v>1.5777457250825293</v>
      </c>
      <c r="AD4">
        <f>$D$4*'AEO 2023 Table 7'!AF65/'AEO 2023 Table 7'!$F$65*'calibration multiplier'!$E$3</f>
        <v>1.600536189777549</v>
      </c>
      <c r="AE4">
        <f>$D$4*'AEO 2023 Table 7'!AG65/'AEO 2023 Table 7'!$F$65*'calibration multiplier'!$E$3</f>
        <v>1.6229984198405354</v>
      </c>
      <c r="AF4">
        <f>$D$4*'AEO 2023 Table 7'!AH65/'AEO 2023 Table 7'!$F$65*'calibration multiplier'!$E$3</f>
        <v>1.6480496556702333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0.91632758853312313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0.91436997136523024</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0.91283112483928963</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0.91846662070303875</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0.92796483267905649</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0.935965757673619</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0.94307627937421235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0.94965825822956429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0.95670016940602443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0.96494313558075817</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0.97657535039990262</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0.98765163533315103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0.99798483530197679</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1.0092794440064234</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1.0195348130186697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1.0318192334079521</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1.0441260964920442</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1.0556961052600324</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1.0687571510473064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1.0823720060596413</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1.0962782684551895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1.1098521626524185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1.122796035168717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1.1355710350978032</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1.1496750442877417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1.1642973831585364</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1.1783156311246932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1.1932748769487815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1.2105562000338286</v>
      </c>
    </row>
    <row r="3" spans="1:32">
      <c r="A3" t="s">
        <v>124</v>
      </c>
      <c r="B3">
        <v>1</v>
      </c>
      <c r="C3">
        <v>1</v>
      </c>
      <c r="D3" s="108">
        <f>'seds growth'!G11</f>
        <v>0.91151461722215898</v>
      </c>
      <c r="E3">
        <f>$D$3*INDEX('AEO 2023 Table 49'!50:50,MATCH(E1,'AEO 2023 Table 49'!13:13,0))/INDEX('AEO 2023 Table 49'!50:50,MATCH($D$1,'AEO 2023 Table 49'!13:13,0))</f>
        <v>0.89724950996414576</v>
      </c>
      <c r="F3">
        <f>$D$3*INDEX('AEO 2023 Table 49'!50:50,MATCH(F1,'AEO 2023 Table 49'!13:13,0))/INDEX('AEO 2023 Table 49'!50:50,MATCH($D$1,'AEO 2023 Table 49'!13:13,0))</f>
        <v>0.88604028884564578</v>
      </c>
      <c r="G3">
        <f>$D$3*INDEX('AEO 2023 Table 49'!50:50,MATCH(G1,'AEO 2023 Table 49'!13:13,0))/INDEX('AEO 2023 Table 49'!50:50,MATCH($D$1,'AEO 2023 Table 49'!13:13,0))</f>
        <v>0.88515413871625204</v>
      </c>
      <c r="H3">
        <f>$D$3*INDEX('AEO 2023 Table 49'!50:50,MATCH(H1,'AEO 2023 Table 49'!13:13,0))/INDEX('AEO 2023 Table 49'!50:50,MATCH($D$1,'AEO 2023 Table 49'!13:13,0))</f>
        <v>0.89069840962243318</v>
      </c>
      <c r="I3">
        <f>$D$3*INDEX('AEO 2023 Table 49'!50:50,MATCH(I1,'AEO 2023 Table 49'!13:13,0))/INDEX('AEO 2023 Table 49'!50:50,MATCH($D$1,'AEO 2023 Table 49'!13:13,0))</f>
        <v>0.89464283500127539</v>
      </c>
      <c r="J3">
        <f>$D$3*INDEX('AEO 2023 Table 49'!50:50,MATCH(J1,'AEO 2023 Table 49'!13:13,0))/INDEX('AEO 2023 Table 49'!50:50,MATCH($D$1,'AEO 2023 Table 49'!13:13,0))</f>
        <v>0.89750595897489005</v>
      </c>
      <c r="K3">
        <f>$D$3*INDEX('AEO 2023 Table 49'!50:50,MATCH(K1,'AEO 2023 Table 49'!13:13,0))/INDEX('AEO 2023 Table 49'!50:50,MATCH($D$1,'AEO 2023 Table 49'!13:13,0))</f>
        <v>0.89807971591517821</v>
      </c>
      <c r="L3">
        <f>$D$3*INDEX('AEO 2023 Table 49'!50:50,MATCH(L1,'AEO 2023 Table 49'!13:13,0))/INDEX('AEO 2023 Table 49'!50:50,MATCH($D$1,'AEO 2023 Table 49'!13:13,0))</f>
        <v>0.89828676398334273</v>
      </c>
      <c r="M3">
        <f>$D$3*INDEX('AEO 2023 Table 49'!50:50,MATCH(M1,'AEO 2023 Table 49'!13:13,0))/INDEX('AEO 2023 Table 49'!50:50,MATCH($D$1,'AEO 2023 Table 49'!13:13,0))</f>
        <v>0.8985229738199213</v>
      </c>
      <c r="N3">
        <f>$D$3*INDEX('AEO 2023 Table 49'!50:50,MATCH(N1,'AEO 2023 Table 49'!13:13,0))/INDEX('AEO 2023 Table 49'!50:50,MATCH($D$1,'AEO 2023 Table 49'!13:13,0))</f>
        <v>0.90055053828595455</v>
      </c>
      <c r="O3">
        <f>$D$3*INDEX('AEO 2023 Table 49'!50:50,MATCH(O1,'AEO 2023 Table 49'!13:13,0))/INDEX('AEO 2023 Table 49'!50:50,MATCH($D$1,'AEO 2023 Table 49'!13:13,0))</f>
        <v>0.90053514071620855</v>
      </c>
      <c r="P3">
        <f>$D$3*INDEX('AEO 2023 Table 49'!50:50,MATCH(P1,'AEO 2023 Table 49'!13:13,0))/INDEX('AEO 2023 Table 49'!50:50,MATCH($D$1,'AEO 2023 Table 49'!13:13,0))</f>
        <v>0.89808440149609192</v>
      </c>
      <c r="Q3">
        <f>$D$3*INDEX('AEO 2023 Table 49'!50:50,MATCH(Q1,'AEO 2023 Table 49'!13:13,0))/INDEX('AEO 2023 Table 49'!50:50,MATCH($D$1,'AEO 2023 Table 49'!13:13,0))</f>
        <v>0.89603823610270561</v>
      </c>
      <c r="R3">
        <f>$D$3*INDEX('AEO 2023 Table 49'!50:50,MATCH(R1,'AEO 2023 Table 49'!13:13,0))/INDEX('AEO 2023 Table 49'!50:50,MATCH($D$1,'AEO 2023 Table 49'!13:13,0))</f>
        <v>0.89244541944604905</v>
      </c>
      <c r="S3">
        <f>$D$3*INDEX('AEO 2023 Table 49'!50:50,MATCH(S1,'AEO 2023 Table 49'!13:13,0))/INDEX('AEO 2023 Table 49'!50:50,MATCH($D$1,'AEO 2023 Table 49'!13:13,0))</f>
        <v>0.89174466424763099</v>
      </c>
      <c r="T3">
        <f>$D$3*INDEX('AEO 2023 Table 49'!50:50,MATCH(T1,'AEO 2023 Table 49'!13:13,0))/INDEX('AEO 2023 Table 49'!50:50,MATCH($D$1,'AEO 2023 Table 49'!13:13,0))</f>
        <v>0.89168774979809173</v>
      </c>
      <c r="U3">
        <f>$D$3*INDEX('AEO 2023 Table 49'!50:50,MATCH(U1,'AEO 2023 Table 49'!13:13,0))/INDEX('AEO 2023 Table 49'!50:50,MATCH($D$1,'AEO 2023 Table 49'!13:13,0))</f>
        <v>0.89064201687649203</v>
      </c>
      <c r="V3">
        <f>$D$3*INDEX('AEO 2023 Table 49'!50:50,MATCH(V1,'AEO 2023 Table 49'!13:13,0))/INDEX('AEO 2023 Table 49'!50:50,MATCH($D$1,'AEO 2023 Table 49'!13:13,0))</f>
        <v>0.89055370757210961</v>
      </c>
      <c r="W3">
        <f>$D$3*INDEX('AEO 2023 Table 49'!50:50,MATCH(W1,'AEO 2023 Table 49'!13:13,0))/INDEX('AEO 2023 Table 49'!50:50,MATCH($D$1,'AEO 2023 Table 49'!13:13,0))</f>
        <v>0.88982438544489428</v>
      </c>
      <c r="X3">
        <f>$D$3*INDEX('AEO 2023 Table 49'!50:50,MATCH(X1,'AEO 2023 Table 49'!13:13,0))/INDEX('AEO 2023 Table 49'!50:50,MATCH($D$1,'AEO 2023 Table 49'!13:13,0))</f>
        <v>0.88967090219662515</v>
      </c>
      <c r="Y3">
        <f>$D$3*INDEX('AEO 2023 Table 49'!50:50,MATCH(Y1,'AEO 2023 Table 49'!13:13,0))/INDEX('AEO 2023 Table 49'!50:50,MATCH($D$1,'AEO 2023 Table 49'!13:13,0))</f>
        <v>0.88897595399807017</v>
      </c>
      <c r="Z3">
        <f>$D$3*INDEX('AEO 2023 Table 49'!50:50,MATCH(Z1,'AEO 2023 Table 49'!13:13,0))/INDEX('AEO 2023 Table 49'!50:50,MATCH($D$1,'AEO 2023 Table 49'!13:13,0))</f>
        <v>0.88770159300713547</v>
      </c>
      <c r="AA3">
        <f>$D$3*INDEX('AEO 2023 Table 49'!50:50,MATCH(AA1,'AEO 2023 Table 49'!13:13,0))/INDEX('AEO 2023 Table 49'!50:50,MATCH($D$1,'AEO 2023 Table 49'!13:13,0))</f>
        <v>0.88578257701965013</v>
      </c>
      <c r="AB3">
        <f>$D$3*INDEX('AEO 2023 Table 49'!50:50,MATCH(AB1,'AEO 2023 Table 49'!13:13,0))/INDEX('AEO 2023 Table 49'!50:50,MATCH($D$1,'AEO 2023 Table 49'!13:13,0))</f>
        <v>0.88380932336090001</v>
      </c>
      <c r="AC3">
        <f>$D$3*INDEX('AEO 2023 Table 49'!50:50,MATCH(AC1,'AEO 2023 Table 49'!13:13,0))/INDEX('AEO 2023 Table 49'!50:50,MATCH($D$1,'AEO 2023 Table 49'!13:13,0))</f>
        <v>0.88126179105826374</v>
      </c>
      <c r="AD3">
        <f>$D$3*INDEX('AEO 2023 Table 49'!50:50,MATCH(AD1,'AEO 2023 Table 49'!13:13,0))/INDEX('AEO 2023 Table 49'!50:50,MATCH($D$1,'AEO 2023 Table 49'!13:13,0))</f>
        <v>0.87836950531623537</v>
      </c>
      <c r="AE3">
        <f>$D$3*INDEX('AEO 2023 Table 49'!50:50,MATCH(AE1,'AEO 2023 Table 49'!13:13,0))/INDEX('AEO 2023 Table 49'!50:50,MATCH($D$1,'AEO 2023 Table 49'!13:13,0))</f>
        <v>0.87714231218145089</v>
      </c>
      <c r="AF3">
        <f>$D$3*INDEX('AEO 2023 Table 49'!50:50,MATCH(AF1,'AEO 2023 Table 49'!13:13,0))/INDEX('AEO 2023 Table 49'!50:50,MATCH($D$1,'AEO 2023 Table 49'!13:13,0))</f>
        <v>0.87699753211937426</v>
      </c>
    </row>
    <row r="4" spans="1:32">
      <c r="A4" t="s">
        <v>122</v>
      </c>
      <c r="B4">
        <v>1</v>
      </c>
      <c r="C4">
        <v>1</v>
      </c>
      <c r="D4" s="108">
        <f>'seds growth'!G8</f>
        <v>1.123295058047326</v>
      </c>
      <c r="E4">
        <f>$D$4*'AEO 2023 Table 7'!G65/'AEO 2023 Table 7'!$F$65</f>
        <v>1.2055981887364773</v>
      </c>
      <c r="F4">
        <f>$D$4*'AEO 2023 Table 7'!H65/'AEO 2023 Table 7'!$F$65</f>
        <v>1.2228455359764834</v>
      </c>
      <c r="G4">
        <f>$D$4*'AEO 2023 Table 7'!I65/'AEO 2023 Table 7'!$F$65</f>
        <v>1.2252133140058536</v>
      </c>
      <c r="H4">
        <f>$D$4*'AEO 2023 Table 7'!J65/'AEO 2023 Table 7'!$F$65</f>
        <v>1.2407581695280592</v>
      </c>
      <c r="I4">
        <f>$D$4*'AEO 2023 Table 7'!K65/'AEO 2023 Table 7'!$F$65</f>
        <v>1.2561194701522531</v>
      </c>
      <c r="J4">
        <f>$D$4*'AEO 2023 Table 7'!L65/'AEO 2023 Table 7'!$F$65</f>
        <v>1.2682729685849983</v>
      </c>
      <c r="K4">
        <f>$D$4*'AEO 2023 Table 7'!M65/'AEO 2023 Table 7'!$F$65</f>
        <v>1.2773128469246187</v>
      </c>
      <c r="L4">
        <f>$D$4*'AEO 2023 Table 7'!N65/'AEO 2023 Table 7'!$F$65</f>
        <v>1.2836571133777219</v>
      </c>
      <c r="M4">
        <f>$D$4*'AEO 2023 Table 7'!O65/'AEO 2023 Table 7'!$F$65</f>
        <v>1.2900073914541226</v>
      </c>
      <c r="N4">
        <f>$D$4*'AEO 2023 Table 7'!P65/'AEO 2023 Table 7'!$F$65</f>
        <v>1.3000884829488384</v>
      </c>
      <c r="O4">
        <f>$D$4*'AEO 2023 Table 7'!Q65/'AEO 2023 Table 7'!$F$65</f>
        <v>1.3107134259645188</v>
      </c>
      <c r="P4">
        <f>$D$4*'AEO 2023 Table 7'!R65/'AEO 2023 Table 7'!$F$65</f>
        <v>1.3203139883703361</v>
      </c>
      <c r="Q4">
        <f>$D$4*'AEO 2023 Table 7'!S65/'AEO 2023 Table 7'!$F$65</f>
        <v>1.3317444889078569</v>
      </c>
      <c r="R4">
        <f>$D$4*'AEO 2023 Table 7'!T65/'AEO 2023 Table 7'!$F$65</f>
        <v>1.346533482994146</v>
      </c>
      <c r="S4">
        <f>$D$4*'AEO 2023 Table 7'!U65/'AEO 2023 Table 7'!$F$65</f>
        <v>1.3641956322416671</v>
      </c>
      <c r="T4">
        <f>$D$4*'AEO 2023 Table 7'!V65/'AEO 2023 Table 7'!$F$65</f>
        <v>1.3827422916636667</v>
      </c>
      <c r="U4">
        <f>$D$4*'AEO 2023 Table 7'!W65/'AEO 2023 Table 7'!$F$65</f>
        <v>1.4021061310792153</v>
      </c>
      <c r="V4">
        <f>$D$4*'AEO 2023 Table 7'!X65/'AEO 2023 Table 7'!$F$65</f>
        <v>1.4246120456048288</v>
      </c>
      <c r="W4">
        <f>$D$4*'AEO 2023 Table 7'!Y65/'AEO 2023 Table 7'!$F$65</f>
        <v>1.4461573027275307</v>
      </c>
      <c r="X4">
        <f>$D$4*'AEO 2023 Table 7'!Z65/'AEO 2023 Table 7'!$F$65</f>
        <v>1.4680776851439854</v>
      </c>
      <c r="Y4">
        <f>$D$4*'AEO 2023 Table 7'!AA65/'AEO 2023 Table 7'!$F$65</f>
        <v>1.4903315122659979</v>
      </c>
      <c r="Z4">
        <f>$D$4*'AEO 2023 Table 7'!AB65/'AEO 2023 Table 7'!$F$65</f>
        <v>1.5125284293541295</v>
      </c>
      <c r="AA4">
        <f>$D$4*'AEO 2023 Table 7'!AC65/'AEO 2023 Table 7'!$F$65</f>
        <v>1.5341338027098044</v>
      </c>
      <c r="AB4">
        <f>$D$4*'AEO 2023 Table 7'!AD65/'AEO 2023 Table 7'!$F$65</f>
        <v>1.5551804958737159</v>
      </c>
      <c r="AC4">
        <f>$D$4*'AEO 2023 Table 7'!AE65/'AEO 2023 Table 7'!$F$65</f>
        <v>1.5777457250825293</v>
      </c>
      <c r="AD4">
        <f>$D$4*'AEO 2023 Table 7'!AF65/'AEO 2023 Table 7'!$F$65</f>
        <v>1.600536189777549</v>
      </c>
      <c r="AE4">
        <f>$D$4*'AEO 2023 Table 7'!AG65/'AEO 2023 Table 7'!$F$65</f>
        <v>1.6229984198405354</v>
      </c>
      <c r="AF4">
        <f>$D$4*'AEO 2023 Table 7'!AH65/'AEO 2023 Table 7'!$F$65</f>
        <v>1.6480496556702333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0.91632758853312313</v>
      </c>
      <c r="E2" s="108">
        <f>'growth rates from 2022 psgr'!E2</f>
        <v>0.93503920539813001</v>
      </c>
      <c r="F2" s="108">
        <f>'growth rates from 2022 psgr'!F2</f>
        <v>0.94185460950680289</v>
      </c>
      <c r="G2" s="108">
        <f>'growth rates from 2022 psgr'!G2</f>
        <v>0.94535244015672637</v>
      </c>
      <c r="H2" s="108">
        <f>'growth rates from 2022 psgr'!H2</f>
        <v>0.95208090217672248</v>
      </c>
      <c r="I2" s="108">
        <f>'growth rates from 2022 psgr'!I2</f>
        <v>0.96100675970337091</v>
      </c>
      <c r="J2" s="108">
        <f>'growth rates from 2022 psgr'!J2</f>
        <v>0.96926469637670365</v>
      </c>
      <c r="K2" s="108">
        <f>'growth rates from 2022 psgr'!K2</f>
        <v>0.97571502202607541</v>
      </c>
      <c r="L2" s="108">
        <f>'growth rates from 2022 psgr'!L2</f>
        <v>0.98063626619919564</v>
      </c>
      <c r="M2" s="108">
        <f>'growth rates from 2022 psgr'!M2</f>
        <v>0.98480374864843878</v>
      </c>
      <c r="N2" s="108">
        <f>'growth rates from 2022 psgr'!N2</f>
        <v>0.98830913281026833</v>
      </c>
      <c r="O2" s="108">
        <f>'growth rates from 2022 psgr'!O2</f>
        <v>0.99337137286438604</v>
      </c>
      <c r="P2" s="108">
        <f>'growth rates from 2022 psgr'!P2</f>
        <v>0.99983586094573573</v>
      </c>
      <c r="Q2" s="108">
        <f>'growth rates from 2022 psgr'!Q2</f>
        <v>1.005739748759688</v>
      </c>
      <c r="R2" s="108">
        <f>'growth rates from 2022 psgr'!R2</f>
        <v>1.010536283929155</v>
      </c>
      <c r="S2" s="108">
        <f>'growth rates from 2022 psgr'!S2</f>
        <v>1.0161106567957237</v>
      </c>
      <c r="T2" s="108">
        <f>'growth rates from 2022 psgr'!T2</f>
        <v>1.0224007882426653</v>
      </c>
      <c r="U2" s="108">
        <f>'growth rates from 2022 psgr'!U2</f>
        <v>1.0287383642395789</v>
      </c>
      <c r="V2" s="108">
        <f>'growth rates from 2022 psgr'!V2</f>
        <v>1.0359774640322732</v>
      </c>
      <c r="W2" s="108">
        <f>'growth rates from 2022 psgr'!W2</f>
        <v>1.0433954838917756</v>
      </c>
      <c r="X2" s="108">
        <f>'growth rates from 2022 psgr'!X2</f>
        <v>1.0511314528468276</v>
      </c>
      <c r="Y2" s="108">
        <f>'growth rates from 2022 psgr'!Y2</f>
        <v>1.0586445977125252</v>
      </c>
      <c r="Z2" s="108">
        <f>'growth rates from 2022 psgr'!Z2</f>
        <v>1.0664248635449329</v>
      </c>
      <c r="AA2" s="108">
        <f>'growth rates from 2022 psgr'!AA2</f>
        <v>1.0746958614321287</v>
      </c>
      <c r="AB2" s="108">
        <f>'growth rates from 2022 psgr'!AB2</f>
        <v>1.0843058480540193</v>
      </c>
      <c r="AC2" s="108">
        <f>'growth rates from 2022 psgr'!AC2</f>
        <v>1.0946227809331517</v>
      </c>
      <c r="AD2" s="108">
        <f>'growth rates from 2022 psgr'!AD2</f>
        <v>1.1052667897726332</v>
      </c>
      <c r="AE2" s="108">
        <f>'growth rates from 2022 psgr'!AE2</f>
        <v>1.1160508502235551</v>
      </c>
      <c r="AF2" s="108">
        <f>'growth rates from 2022 psgr'!AF2</f>
        <v>1.1278197577183677</v>
      </c>
    </row>
    <row r="3" spans="1:32">
      <c r="A3" t="s">
        <v>124</v>
      </c>
      <c r="B3">
        <f>INDEX('AEO 2021 Table 7'!22:22,MATCH(B$1,'AEO 2021 Table 7'!1:1,0))/INDEX('AEO 2021 Table 7'!22:22,MATCH(B$1,'AEO 2021 Table 7'!1:1,0))</f>
        <v>1</v>
      </c>
      <c r="C3">
        <v>1</v>
      </c>
      <c r="D3" s="108">
        <f>'growth rates from 2022 psgr'!D3</f>
        <v>0.91151461722215898</v>
      </c>
      <c r="E3" s="108">
        <f>'growth rates from 2022 psgr'!E3</f>
        <v>0.97078307110540762</v>
      </c>
      <c r="F3" s="108">
        <f>'growth rates from 2022 psgr'!F3</f>
        <v>1.0044747809858283</v>
      </c>
      <c r="G3" s="108">
        <f>'growth rates from 2022 psgr'!G3</f>
        <v>1.0253730853018237</v>
      </c>
      <c r="H3" s="108">
        <f>'growth rates from 2022 psgr'!H3</f>
        <v>1.0406204021830749</v>
      </c>
      <c r="I3" s="108">
        <f>'growth rates from 2022 psgr'!I3</f>
        <v>1.0520597481297995</v>
      </c>
      <c r="J3" s="108">
        <f>'growth rates from 2022 psgr'!J3</f>
        <v>1.0607956707554287</v>
      </c>
      <c r="K3" s="108">
        <f>'growth rates from 2022 psgr'!K3</f>
        <v>1.0673251370086951</v>
      </c>
      <c r="L3" s="108">
        <f>'growth rates from 2022 psgr'!L3</f>
        <v>1.0721311040143469</v>
      </c>
      <c r="M3" s="108">
        <f>'growth rates from 2022 psgr'!M3</f>
        <v>1.075434004431205</v>
      </c>
      <c r="N3" s="108">
        <f>'growth rates from 2022 psgr'!N3</f>
        <v>1.0780907491173963</v>
      </c>
      <c r="O3" s="108">
        <f>'growth rates from 2022 psgr'!O3</f>
        <v>1.080453266721501</v>
      </c>
      <c r="P3" s="108">
        <f>'growth rates from 2022 psgr'!P3</f>
        <v>1.0827602229324453</v>
      </c>
      <c r="Q3" s="108">
        <f>'growth rates from 2022 psgr'!Q3</f>
        <v>1.0846151402508875</v>
      </c>
      <c r="R3" s="108">
        <f>'growth rates from 2022 psgr'!R3</f>
        <v>1.0862075434925949</v>
      </c>
      <c r="S3" s="108">
        <f>'growth rates from 2022 psgr'!S3</f>
        <v>1.0875931394994018</v>
      </c>
      <c r="T3" s="108">
        <f>'growth rates from 2022 psgr'!T3</f>
        <v>1.0882354927861837</v>
      </c>
      <c r="U3" s="108">
        <f>'growth rates from 2022 psgr'!U3</f>
        <v>1.0884971393654745</v>
      </c>
      <c r="V3" s="108">
        <f>'growth rates from 2022 psgr'!V3</f>
        <v>1.0884941265001011</v>
      </c>
      <c r="W3" s="108">
        <f>'growth rates from 2022 psgr'!W3</f>
        <v>1.0882219348920039</v>
      </c>
      <c r="X3" s="108">
        <f>'growth rates from 2022 psgr'!X3</f>
        <v>1.0878098476332707</v>
      </c>
      <c r="Y3" s="108">
        <f>'growth rates from 2022 psgr'!Y3</f>
        <v>1.0870129343528374</v>
      </c>
      <c r="Z3" s="108">
        <f>'growth rates from 2022 psgr'!Z3</f>
        <v>1.0862373448868134</v>
      </c>
      <c r="AA3" s="108">
        <f>'growth rates from 2022 psgr'!AA3</f>
        <v>1.0853121043198586</v>
      </c>
      <c r="AB3" s="108">
        <f>'growth rates from 2022 psgr'!AB3</f>
        <v>1.0846932981343478</v>
      </c>
      <c r="AC3" s="108">
        <f>'growth rates from 2022 psgr'!AC3</f>
        <v>1.0836244321972086</v>
      </c>
      <c r="AD3" s="108">
        <f>'growth rates from 2022 psgr'!AD3</f>
        <v>1.0826456093779679</v>
      </c>
      <c r="AE3" s="108">
        <f>'growth rates from 2022 psgr'!AE3</f>
        <v>1.0814750488452887</v>
      </c>
      <c r="AF3" s="108">
        <f>'growth rates from 2022 psgr'!AF3</f>
        <v>1.0804546952352556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1.123295058047326</v>
      </c>
      <c r="E4" s="108">
        <f>'growth rates from 2022 psgr'!E4</f>
        <v>1.2055981887364773</v>
      </c>
      <c r="F4" s="108">
        <f>'growth rates from 2022 psgr'!F4</f>
        <v>1.2228455359764834</v>
      </c>
      <c r="G4" s="108">
        <f>'growth rates from 2022 psgr'!G4</f>
        <v>1.2252133140058536</v>
      </c>
      <c r="H4" s="108">
        <f>'growth rates from 2022 psgr'!H4</f>
        <v>1.2407581695280592</v>
      </c>
      <c r="I4" s="108">
        <f>'growth rates from 2022 psgr'!I4</f>
        <v>1.2561194701522531</v>
      </c>
      <c r="J4" s="108">
        <f>'growth rates from 2022 psgr'!J4</f>
        <v>1.2682729685849983</v>
      </c>
      <c r="K4" s="108">
        <f>'growth rates from 2022 psgr'!K4</f>
        <v>1.2773128469246187</v>
      </c>
      <c r="L4" s="108">
        <f>'growth rates from 2022 psgr'!L4</f>
        <v>1.2836571133777219</v>
      </c>
      <c r="M4" s="108">
        <f>'growth rates from 2022 psgr'!M4</f>
        <v>1.2900073914541226</v>
      </c>
      <c r="N4" s="108">
        <f>'growth rates from 2022 psgr'!N4</f>
        <v>1.3000884829488384</v>
      </c>
      <c r="O4" s="108">
        <f>'growth rates from 2022 psgr'!O4</f>
        <v>1.3107134259645188</v>
      </c>
      <c r="P4" s="108">
        <f>'growth rates from 2022 psgr'!P4</f>
        <v>1.3203139883703361</v>
      </c>
      <c r="Q4" s="108">
        <f>'growth rates from 2022 psgr'!Q4</f>
        <v>1.3317444889078569</v>
      </c>
      <c r="R4" s="108">
        <f>'growth rates from 2022 psgr'!R4</f>
        <v>1.346533482994146</v>
      </c>
      <c r="S4" s="108">
        <f>'growth rates from 2022 psgr'!S4</f>
        <v>1.3641956322416671</v>
      </c>
      <c r="T4" s="108">
        <f>'growth rates from 2022 psgr'!T4</f>
        <v>1.3827422916636667</v>
      </c>
      <c r="U4" s="108">
        <f>'growth rates from 2022 psgr'!U4</f>
        <v>1.4021061310792153</v>
      </c>
      <c r="V4" s="108">
        <f>'growth rates from 2022 psgr'!V4</f>
        <v>1.4246120456048288</v>
      </c>
      <c r="W4" s="108">
        <f>'growth rates from 2022 psgr'!W4</f>
        <v>1.4461573027275307</v>
      </c>
      <c r="X4" s="108">
        <f>'growth rates from 2022 psgr'!X4</f>
        <v>1.4680776851439854</v>
      </c>
      <c r="Y4" s="108">
        <f>'growth rates from 2022 psgr'!Y4</f>
        <v>1.4903315122659979</v>
      </c>
      <c r="Z4" s="108">
        <f>'growth rates from 2022 psgr'!Z4</f>
        <v>1.5125284293541295</v>
      </c>
      <c r="AA4" s="108">
        <f>'growth rates from 2022 psgr'!AA4</f>
        <v>1.5341338027098044</v>
      </c>
      <c r="AB4" s="108">
        <f>'growth rates from 2022 psgr'!AB4</f>
        <v>1.5551804958737159</v>
      </c>
      <c r="AC4" s="108">
        <f>'growth rates from 2022 psgr'!AC4</f>
        <v>1.5777457250825293</v>
      </c>
      <c r="AD4" s="108">
        <f>'growth rates from 2022 psgr'!AD4</f>
        <v>1.600536189777549</v>
      </c>
      <c r="AE4" s="108">
        <f>'growth rates from 2022 psgr'!AE4</f>
        <v>1.6229984198405354</v>
      </c>
      <c r="AF4" s="108">
        <f>'growth rates from 2022 psgr'!AF4</f>
        <v>1.6480496556702333</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0.91632758853312313</v>
      </c>
      <c r="E2" s="108">
        <f>'growth rates from 2022 frgt'!E2</f>
        <v>0.91436997136523024</v>
      </c>
      <c r="F2" s="108">
        <f>'growth rates from 2022 frgt'!F2</f>
        <v>0.91283112483928963</v>
      </c>
      <c r="G2" s="108">
        <f>'growth rates from 2022 frgt'!G2</f>
        <v>0.91846662070303875</v>
      </c>
      <c r="H2" s="108">
        <f>'growth rates from 2022 frgt'!H2</f>
        <v>0.92796483267905649</v>
      </c>
      <c r="I2" s="108">
        <f>'growth rates from 2022 frgt'!I2</f>
        <v>0.935965757673619</v>
      </c>
      <c r="J2" s="108">
        <f>'growth rates from 2022 frgt'!J2</f>
        <v>0.94307627937421235</v>
      </c>
      <c r="K2" s="108">
        <f>'growth rates from 2022 frgt'!K2</f>
        <v>0.94965825822956429</v>
      </c>
      <c r="L2" s="108">
        <f>'growth rates from 2022 frgt'!L2</f>
        <v>0.95670016940602443</v>
      </c>
      <c r="M2" s="108">
        <f>'growth rates from 2022 frgt'!M2</f>
        <v>0.96494313558075817</v>
      </c>
      <c r="N2" s="108">
        <f>'growth rates from 2022 frgt'!N2</f>
        <v>0.97657535039990262</v>
      </c>
      <c r="O2" s="108">
        <f>'growth rates from 2022 frgt'!O2</f>
        <v>0.98765163533315103</v>
      </c>
      <c r="P2" s="108">
        <f>'growth rates from 2022 frgt'!P2</f>
        <v>0.99798483530197679</v>
      </c>
      <c r="Q2" s="108">
        <f>'growth rates from 2022 frgt'!Q2</f>
        <v>1.0092794440064234</v>
      </c>
      <c r="R2" s="108">
        <f>'growth rates from 2022 frgt'!R2</f>
        <v>1.0195348130186697</v>
      </c>
      <c r="S2" s="108">
        <f>'growth rates from 2022 frgt'!S2</f>
        <v>1.0318192334079521</v>
      </c>
      <c r="T2" s="108">
        <f>'growth rates from 2022 frgt'!T2</f>
        <v>1.0441260964920442</v>
      </c>
      <c r="U2" s="108">
        <f>'growth rates from 2022 frgt'!U2</f>
        <v>1.0556961052600324</v>
      </c>
      <c r="V2" s="108">
        <f>'growth rates from 2022 frgt'!V2</f>
        <v>1.0687571510473064</v>
      </c>
      <c r="W2" s="108">
        <f>'growth rates from 2022 frgt'!W2</f>
        <v>1.0823720060596413</v>
      </c>
      <c r="X2" s="108">
        <f>'growth rates from 2022 frgt'!X2</f>
        <v>1.0962782684551895</v>
      </c>
      <c r="Y2" s="108">
        <f>'growth rates from 2022 frgt'!Y2</f>
        <v>1.1098521626524185</v>
      </c>
      <c r="Z2" s="108">
        <f>'growth rates from 2022 frgt'!Z2</f>
        <v>1.122796035168717</v>
      </c>
      <c r="AA2" s="108">
        <f>'growth rates from 2022 frgt'!AA2</f>
        <v>1.1355710350978032</v>
      </c>
      <c r="AB2" s="108">
        <f>'growth rates from 2022 frgt'!AB2</f>
        <v>1.1496750442877417</v>
      </c>
      <c r="AC2" s="108">
        <f>'growth rates from 2022 frgt'!AC2</f>
        <v>1.1642973831585364</v>
      </c>
      <c r="AD2" s="108">
        <f>'growth rates from 2022 frgt'!AD2</f>
        <v>1.1783156311246932</v>
      </c>
      <c r="AE2" s="108">
        <f>'growth rates from 2022 frgt'!AE2</f>
        <v>1.1932748769487815</v>
      </c>
      <c r="AF2" s="108">
        <f>'growth rates from 2022 frgt'!AF2</f>
        <v>1.2105562000338286</v>
      </c>
    </row>
    <row r="3" spans="1:32">
      <c r="A3" t="s">
        <v>124</v>
      </c>
      <c r="B3">
        <v>1</v>
      </c>
      <c r="C3">
        <v>1</v>
      </c>
      <c r="D3" s="108">
        <f>'growth rates from 2022 frgt'!D3</f>
        <v>0.91151461722215898</v>
      </c>
      <c r="E3" s="108">
        <f>'growth rates from 2022 frgt'!E3</f>
        <v>0.89724950996414576</v>
      </c>
      <c r="F3" s="108">
        <f>'growth rates from 2022 frgt'!F3</f>
        <v>0.88604028884564578</v>
      </c>
      <c r="G3" s="108">
        <f>'growth rates from 2022 frgt'!G3</f>
        <v>0.88515413871625204</v>
      </c>
      <c r="H3" s="108">
        <f>'growth rates from 2022 frgt'!H3</f>
        <v>0.89069840962243318</v>
      </c>
      <c r="I3" s="108">
        <f>'growth rates from 2022 frgt'!I3</f>
        <v>0.89464283500127539</v>
      </c>
      <c r="J3" s="108">
        <f>'growth rates from 2022 frgt'!J3</f>
        <v>0.89750595897489005</v>
      </c>
      <c r="K3" s="108">
        <f>'growth rates from 2022 frgt'!K3</f>
        <v>0.89807971591517821</v>
      </c>
      <c r="L3" s="108">
        <f>'growth rates from 2022 frgt'!L3</f>
        <v>0.89828676398334273</v>
      </c>
      <c r="M3" s="108">
        <f>'growth rates from 2022 frgt'!M3</f>
        <v>0.8985229738199213</v>
      </c>
      <c r="N3" s="108">
        <f>'growth rates from 2022 frgt'!N3</f>
        <v>0.90055053828595455</v>
      </c>
      <c r="O3" s="108">
        <f>'growth rates from 2022 frgt'!O3</f>
        <v>0.90053514071620855</v>
      </c>
      <c r="P3" s="108">
        <f>'growth rates from 2022 frgt'!P3</f>
        <v>0.89808440149609192</v>
      </c>
      <c r="Q3" s="108">
        <f>'growth rates from 2022 frgt'!Q3</f>
        <v>0.89603823610270561</v>
      </c>
      <c r="R3" s="108">
        <f>'growth rates from 2022 frgt'!R3</f>
        <v>0.89244541944604905</v>
      </c>
      <c r="S3" s="108">
        <f>'growth rates from 2022 frgt'!S3</f>
        <v>0.89174466424763099</v>
      </c>
      <c r="T3" s="108">
        <f>'growth rates from 2022 frgt'!T3</f>
        <v>0.89168774979809173</v>
      </c>
      <c r="U3" s="108">
        <f>'growth rates from 2022 frgt'!U3</f>
        <v>0.89064201687649203</v>
      </c>
      <c r="V3" s="108">
        <f>'growth rates from 2022 frgt'!V3</f>
        <v>0.89055370757210961</v>
      </c>
      <c r="W3" s="108">
        <f>'growth rates from 2022 frgt'!W3</f>
        <v>0.88982438544489428</v>
      </c>
      <c r="X3" s="108">
        <f>'growth rates from 2022 frgt'!X3</f>
        <v>0.88967090219662515</v>
      </c>
      <c r="Y3" s="108">
        <f>'growth rates from 2022 frgt'!Y3</f>
        <v>0.88897595399807017</v>
      </c>
      <c r="Z3" s="108">
        <f>'growth rates from 2022 frgt'!Z3</f>
        <v>0.88770159300713547</v>
      </c>
      <c r="AA3" s="108">
        <f>'growth rates from 2022 frgt'!AA3</f>
        <v>0.88578257701965013</v>
      </c>
      <c r="AB3" s="108">
        <f>'growth rates from 2022 frgt'!AB3</f>
        <v>0.88380932336090001</v>
      </c>
      <c r="AC3" s="108">
        <f>'growth rates from 2022 frgt'!AC3</f>
        <v>0.88126179105826374</v>
      </c>
      <c r="AD3" s="108">
        <f>'growth rates from 2022 frgt'!AD3</f>
        <v>0.87836950531623537</v>
      </c>
      <c r="AE3" s="108">
        <f>'growth rates from 2022 frgt'!AE3</f>
        <v>0.87714231218145089</v>
      </c>
      <c r="AF3" s="108">
        <f>'growth rates from 2022 frgt'!AF3</f>
        <v>0.87699753211937426</v>
      </c>
    </row>
    <row r="4" spans="1:32">
      <c r="A4" t="s">
        <v>122</v>
      </c>
      <c r="B4">
        <v>1</v>
      </c>
      <c r="C4">
        <v>1</v>
      </c>
      <c r="D4" s="108">
        <f>'growth rates from 2022 frgt'!D4</f>
        <v>1.123295058047326</v>
      </c>
      <c r="E4" s="108">
        <f>'growth rates from 2022 frgt'!E4</f>
        <v>1.2055981887364773</v>
      </c>
      <c r="F4" s="108">
        <f>'growth rates from 2022 frgt'!F4</f>
        <v>1.2228455359764834</v>
      </c>
      <c r="G4" s="108">
        <f>'growth rates from 2022 frgt'!G4</f>
        <v>1.2252133140058536</v>
      </c>
      <c r="H4" s="108">
        <f>'growth rates from 2022 frgt'!H4</f>
        <v>1.2407581695280592</v>
      </c>
      <c r="I4" s="108">
        <f>'growth rates from 2022 frgt'!I4</f>
        <v>1.2561194701522531</v>
      </c>
      <c r="J4" s="108">
        <f>'growth rates from 2022 frgt'!J4</f>
        <v>1.2682729685849983</v>
      </c>
      <c r="K4" s="108">
        <f>'growth rates from 2022 frgt'!K4</f>
        <v>1.2773128469246187</v>
      </c>
      <c r="L4" s="108">
        <f>'growth rates from 2022 frgt'!L4</f>
        <v>1.2836571133777219</v>
      </c>
      <c r="M4" s="108">
        <f>'growth rates from 2022 frgt'!M4</f>
        <v>1.2900073914541226</v>
      </c>
      <c r="N4" s="108">
        <f>'growth rates from 2022 frgt'!N4</f>
        <v>1.3000884829488384</v>
      </c>
      <c r="O4" s="108">
        <f>'growth rates from 2022 frgt'!O4</f>
        <v>1.3107134259645188</v>
      </c>
      <c r="P4" s="108">
        <f>'growth rates from 2022 frgt'!P4</f>
        <v>1.3203139883703361</v>
      </c>
      <c r="Q4" s="108">
        <f>'growth rates from 2022 frgt'!Q4</f>
        <v>1.3317444889078569</v>
      </c>
      <c r="R4" s="108">
        <f>'growth rates from 2022 frgt'!R4</f>
        <v>1.346533482994146</v>
      </c>
      <c r="S4" s="108">
        <f>'growth rates from 2022 frgt'!S4</f>
        <v>1.3641956322416671</v>
      </c>
      <c r="T4" s="108">
        <f>'growth rates from 2022 frgt'!T4</f>
        <v>1.3827422916636667</v>
      </c>
      <c r="U4" s="108">
        <f>'growth rates from 2022 frgt'!U4</f>
        <v>1.4021061310792153</v>
      </c>
      <c r="V4" s="108">
        <f>'growth rates from 2022 frgt'!V4</f>
        <v>1.4246120456048288</v>
      </c>
      <c r="W4" s="108">
        <f>'growth rates from 2022 frgt'!W4</f>
        <v>1.4461573027275307</v>
      </c>
      <c r="X4" s="108">
        <f>'growth rates from 2022 frgt'!X4</f>
        <v>1.4680776851439854</v>
      </c>
      <c r="Y4" s="108">
        <f>'growth rates from 2022 frgt'!Y4</f>
        <v>1.4903315122659979</v>
      </c>
      <c r="Z4" s="108">
        <f>'growth rates from 2022 frgt'!Z4</f>
        <v>1.5125284293541295</v>
      </c>
      <c r="AA4" s="108">
        <f>'growth rates from 2022 frgt'!AA4</f>
        <v>1.5341338027098044</v>
      </c>
      <c r="AB4" s="108">
        <f>'growth rates from 2022 frgt'!AB4</f>
        <v>1.5551804958737159</v>
      </c>
      <c r="AC4" s="108">
        <f>'growth rates from 2022 frgt'!AC4</f>
        <v>1.5777457250825293</v>
      </c>
      <c r="AD4" s="108">
        <f>'growth rates from 2022 frgt'!AD4</f>
        <v>1.600536189777549</v>
      </c>
      <c r="AE4" s="108">
        <f>'growth rates from 2022 frgt'!AE4</f>
        <v>1.6229984198405354</v>
      </c>
      <c r="AF4" s="108">
        <f>'growth rates from 2022 frgt'!AF4</f>
        <v>1.6480496556702333</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2025-01-03T23:20:56Z</dcterms:modified>
</cp:coreProperties>
</file>