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bldgs\CiDESCTY\"/>
    </mc:Choice>
  </mc:AlternateContent>
  <xr:revisionPtr revIDLastSave="0" documentId="8_{D8F4205C-BAAC-465C-A344-5C49D34C5EDB}"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R8" i="23" s="1"/>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M8" i="19"/>
  <c r="L8" i="19"/>
  <c r="E8" i="19"/>
  <c r="Z8" i="18"/>
  <c r="R8" i="18"/>
  <c r="C8" i="18"/>
  <c r="B8" i="18"/>
  <c r="Z8" i="17"/>
  <c r="K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I8" i="17"/>
  <c r="S8" i="18"/>
  <c r="J8" i="17"/>
  <c r="T8" i="18"/>
  <c r="H8" i="25"/>
  <c r="X8" i="25"/>
  <c r="R8" i="25"/>
  <c r="N64" i="22"/>
  <c r="AD64" i="22"/>
  <c r="AD65" i="22"/>
  <c r="N85" i="22"/>
  <c r="H66" i="22"/>
  <c r="N67" i="22"/>
  <c r="H69" i="22"/>
  <c r="H72" i="22"/>
  <c r="N73" i="22"/>
  <c r="AD73" i="22"/>
  <c r="R74" i="22"/>
  <c r="X79" i="22"/>
  <c r="AD80" i="22"/>
  <c r="X82" i="22"/>
  <c r="AD83" i="22"/>
  <c r="H86" i="22"/>
  <c r="X86" i="22"/>
  <c r="D8" i="23"/>
  <c r="C8" i="10" s="1"/>
  <c r="D8" i="24"/>
  <c r="D8" i="25"/>
  <c r="C8" i="7" s="1"/>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E8" i="7" s="1"/>
  <c r="X89" i="22"/>
  <c r="V8" i="23"/>
  <c r="U8" i="10" s="1"/>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G8" i="6" s="1"/>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Q8" i="10" s="1"/>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M8" i="7" l="1"/>
  <c r="AC8" i="10"/>
  <c r="K8" i="10"/>
  <c r="I8" i="10"/>
  <c r="C8" i="6"/>
  <c r="I8" i="6"/>
  <c r="AE8" i="7"/>
  <c r="M8" i="10"/>
  <c r="W8" i="10"/>
  <c r="AA8" i="7"/>
  <c r="E8" i="6"/>
  <c r="AC8" i="6"/>
  <c r="AA8" i="6"/>
  <c r="Y8" i="7"/>
  <c r="E8" i="10"/>
  <c r="Q8" i="7"/>
  <c r="S30" i="14"/>
  <c r="S24" i="14"/>
  <c r="M8" i="6"/>
  <c r="S30" i="22"/>
  <c r="AE8" i="10"/>
  <c r="S24" i="22"/>
  <c r="AA8" i="10"/>
  <c r="G8" i="10"/>
  <c r="S8" i="7"/>
  <c r="W8" i="7"/>
  <c r="O8" i="6"/>
  <c r="U8" i="7"/>
  <c r="G8" i="7"/>
  <c r="K8" i="6"/>
  <c r="O8" i="7"/>
  <c r="AC8" i="7"/>
  <c r="I8" i="7"/>
  <c r="W8" i="6"/>
  <c r="U8" i="6"/>
  <c r="S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<sst xmlns="http://schemas.openxmlformats.org/spreadsheetml/2006/main" count="55111" uniqueCount="1381">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</sst>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1291</v>
      </c>
      <c r="C1" s="71">
        <v>45686</v>
      </c>
      <c r="D1" s="13"/>
      <c r="E1" s="13"/>
      <c r="F1" s="72" t="s">
        <v>59</v>
      </c>
      <c r="G1" s="72" t="s">
        <v>59</v>
      </c>
    </row>
    <row r="2" spans="1:7" x14ac:dyDescent="0.75">
      <c r="B2" t="str">
        <f>LOOKUP(B1,F2:G51,G2:G51)</f>
        <v>MD</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b">
        <f>IF(A24=About!$B$1,SUM('BDESC-rural-residential'!$AF$8,'BDESC-urban-residential'!$AF$8,'BDESC-commercial'!$AF$8)='REEDS calc'!Q24,"NA")</f>
        <v>1</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b">
        <f>IF(A24=About!$B$1,SUM('DESC-rural-residential'!$AF$8,'DESC-urban-residential'!$AF$8,'DESC-commercial'!$AF$8)='REEDS calc-noIRA'!Q24,"NA")</f>
        <v>1</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MARYLAND</v>
      </c>
    </row>
    <row r="3" spans="1:7" x14ac:dyDescent="0.65">
      <c r="A3" s="52" t="s">
        <v>1327</v>
      </c>
      <c r="B3" s="52">
        <v>0.59</v>
      </c>
      <c r="C3" s="52">
        <v>0.41</v>
      </c>
      <c r="F3" s="52" t="s">
        <v>10</v>
      </c>
      <c r="G3" s="52">
        <f>SUMIFS(B:B,A:A,G2)</f>
        <v>0.872</v>
      </c>
    </row>
    <row r="4" spans="1:7" x14ac:dyDescent="0.65">
      <c r="A4" s="52" t="s">
        <v>1328</v>
      </c>
      <c r="B4" s="52">
        <v>0.66</v>
      </c>
      <c r="C4" s="52">
        <v>0.33999999999999903</v>
      </c>
      <c r="F4" s="52" t="s">
        <v>11</v>
      </c>
      <c r="G4" s="52">
        <f>SUMIFS(C:C,A:A,G2)</f>
        <v>0.128</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99.457706243338677</v>
      </c>
      <c r="C8" s="65">
        <f>INDEX('REEDS calc'!$C$64:$AG$113,MATCH(About!$B$2,'REEDS calc'!$B$64:$B$113,0),MATCH(C$1,'REEDS calc'!$C$63:$AG$63,0))*SUMIFS('res v com'!$E$3:$E$52,'res v com'!$B$3:$B$52,About!$B$2)*SUMIFS('Urban and Rural'!$C$2:$C$53,'Urban and Rural'!$A$2:$A$53,About!$B$1)</f>
        <v>99.457706243338677</v>
      </c>
      <c r="D8" s="65">
        <f>INDEX('REEDS calc'!$C$64:$AG$113,MATCH(About!$B$2,'REEDS calc'!$B$64:$B$113,0),MATCH(D$1,'REEDS calc'!$C$63:$AG$63,0))*SUMIFS('res v com'!$E$3:$E$52,'res v com'!$B$3:$B$52,About!$B$2)*SUMIFS('Urban and Rural'!$C$2:$C$53,'Urban and Rural'!$A$2:$A$53,About!$B$1)</f>
        <v>99.457706243338677</v>
      </c>
      <c r="E8" s="65">
        <f>INDEX('REEDS calc'!$C$64:$AG$113,MATCH(About!$B$2,'REEDS calc'!$B$64:$B$113,0),MATCH(E$1,'REEDS calc'!$C$63:$AG$63,0))*SUMIFS('res v com'!$E$3:$E$52,'res v com'!$B$3:$B$52,About!$B$2)*SUMIFS('Urban and Rural'!$C$2:$C$53,'Urban and Rural'!$A$2:$A$53,About!$B$1)</f>
        <v>114.28451694814885</v>
      </c>
      <c r="F8" s="65">
        <f>INDEX('REEDS calc'!$C$64:$AG$113,MATCH(About!$B$2,'REEDS calc'!$B$64:$B$113,0),MATCH(F$1,'REEDS calc'!$C$63:$AG$63,0))*SUMIFS('res v com'!$E$3:$E$52,'res v com'!$B$3:$B$52,About!$B$2)*SUMIFS('Urban and Rural'!$C$2:$C$53,'Urban and Rural'!$A$2:$A$53,About!$B$1)</f>
        <v>129.11132765295901</v>
      </c>
      <c r="G8" s="65">
        <f>INDEX('REEDS calc'!$C$64:$AG$113,MATCH(About!$B$2,'REEDS calc'!$B$64:$B$113,0),MATCH(G$1,'REEDS calc'!$C$63:$AG$63,0))*SUMIFS('res v com'!$E$3:$E$52,'res v com'!$B$3:$B$52,About!$B$2)*SUMIFS('Urban and Rural'!$C$2:$C$53,'Urban and Rural'!$A$2:$A$53,About!$B$1)</f>
        <v>144.10132383919205</v>
      </c>
      <c r="H8" s="65">
        <f>INDEX('REEDS calc'!$C$64:$AG$113,MATCH(About!$B$2,'REEDS calc'!$B$64:$B$113,0),MATCH(H$1,'REEDS calc'!$C$63:$AG$63,0))*SUMIFS('res v com'!$E$3:$E$52,'res v com'!$B$3:$B$52,About!$B$2)*SUMIFS('Urban and Rural'!$C$2:$C$53,'Urban and Rural'!$A$2:$A$53,About!$B$1)</f>
        <v>159.09132002542512</v>
      </c>
      <c r="I8" s="65">
        <f>INDEX('REEDS calc'!$C$64:$AG$113,MATCH(About!$B$2,'REEDS calc'!$B$64:$B$113,0),MATCH(I$1,'REEDS calc'!$C$63:$AG$63,0))*SUMIFS('res v com'!$E$3:$E$52,'res v com'!$B$3:$B$52,About!$B$2)*SUMIFS('Urban and Rural'!$C$2:$C$53,'Urban and Rural'!$A$2:$A$53,About!$B$1)</f>
        <v>169.36816067097109</v>
      </c>
      <c r="J8" s="65">
        <f>INDEX('REEDS calc'!$C$64:$AG$113,MATCH(About!$B$2,'REEDS calc'!$B$64:$B$113,0),MATCH(J$1,'REEDS calc'!$C$63:$AG$63,0))*SUMIFS('res v com'!$E$3:$E$52,'res v com'!$B$3:$B$52,About!$B$2)*SUMIFS('Urban and Rural'!$C$2:$C$53,'Urban and Rural'!$A$2:$A$53,About!$B$1)</f>
        <v>179.64500131651707</v>
      </c>
      <c r="K8" s="65">
        <f>INDEX('REEDS calc'!$C$64:$AG$113,MATCH(About!$B$2,'REEDS calc'!$B$64:$B$113,0),MATCH(K$1,'REEDS calc'!$C$63:$AG$63,0))*SUMIFS('res v com'!$E$3:$E$52,'res v com'!$B$3:$B$52,About!$B$2)*SUMIFS('Urban and Rural'!$C$2:$C$53,'Urban and Rural'!$A$2:$A$53,About!$B$1)</f>
        <v>196.82005964274961</v>
      </c>
      <c r="L8" s="65">
        <f>INDEX('REEDS calc'!$C$64:$AG$113,MATCH(About!$B$2,'REEDS calc'!$B$64:$B$113,0),MATCH(L$1,'REEDS calc'!$C$63:$AG$63,0))*SUMIFS('res v com'!$E$3:$E$52,'res v com'!$B$3:$B$52,About!$B$2)*SUMIFS('Urban and Rural'!$C$2:$C$53,'Urban and Rural'!$A$2:$A$53,About!$B$1)</f>
        <v>213.99511796898216</v>
      </c>
      <c r="M8" s="65">
        <f>INDEX('REEDS calc'!$C$64:$AG$113,MATCH(About!$B$2,'REEDS calc'!$B$64:$B$113,0),MATCH(M$1,'REEDS calc'!$C$63:$AG$63,0))*SUMIFS('res v com'!$E$3:$E$52,'res v com'!$B$3:$B$52,About!$B$2)*SUMIFS('Urban and Rural'!$C$2:$C$53,'Urban and Rural'!$A$2:$A$53,About!$B$1)</f>
        <v>227.00211152493611</v>
      </c>
      <c r="N8" s="65">
        <f>INDEX('REEDS calc'!$C$64:$AG$113,MATCH(About!$B$2,'REEDS calc'!$B$64:$B$113,0),MATCH(N$1,'REEDS calc'!$C$63:$AG$63,0))*SUMIFS('res v com'!$E$3:$E$52,'res v com'!$B$3:$B$52,About!$B$2)*SUMIFS('Urban and Rural'!$C$2:$C$53,'Urban and Rural'!$A$2:$A$53,About!$B$1)</f>
        <v>240.00910508089004</v>
      </c>
      <c r="O8" s="65">
        <f>INDEX('REEDS calc'!$C$64:$AG$113,MATCH(About!$B$2,'REEDS calc'!$B$64:$B$113,0),MATCH(O$1,'REEDS calc'!$C$63:$AG$63,0))*SUMIFS('res v com'!$E$3:$E$52,'res v com'!$B$3:$B$52,About!$B$2)*SUMIFS('Urban and Rural'!$C$2:$C$53,'Urban and Rural'!$A$2:$A$53,About!$B$1)</f>
        <v>246.45621315847993</v>
      </c>
      <c r="P8" s="65">
        <f>INDEX('REEDS calc'!$C$64:$AG$113,MATCH(About!$B$2,'REEDS calc'!$B$64:$B$113,0),MATCH(P$1,'REEDS calc'!$C$63:$AG$63,0))*SUMIFS('res v com'!$E$3:$E$52,'res v com'!$B$3:$B$52,About!$B$2)*SUMIFS('Urban and Rural'!$C$2:$C$53,'Urban and Rural'!$A$2:$A$53,About!$B$1)</f>
        <v>252.90332123606981</v>
      </c>
      <c r="Q8" s="65">
        <f>INDEX('REEDS calc'!$C$64:$AG$113,MATCH(About!$B$2,'REEDS calc'!$B$64:$B$113,0),MATCH(Q$1,'REEDS calc'!$C$63:$AG$63,0))*SUMIFS('res v com'!$E$3:$E$52,'res v com'!$B$3:$B$52,About!$B$2)*SUMIFS('Urban and Rural'!$C$2:$C$53,'Urban and Rural'!$A$2:$A$53,About!$B$1)</f>
        <v>252.93621464462893</v>
      </c>
      <c r="R8" s="65">
        <f>INDEX('REEDS calc'!$C$64:$AG$113,MATCH(About!$B$2,'REEDS calc'!$B$64:$B$113,0),MATCH(R$1,'REEDS calc'!$C$63:$AG$63,0))*SUMIFS('res v com'!$E$3:$E$52,'res v com'!$B$3:$B$52,About!$B$2)*SUMIFS('Urban and Rural'!$C$2:$C$53,'Urban and Rural'!$A$2:$A$53,About!$B$1)</f>
        <v>252.96910805318805</v>
      </c>
      <c r="S8" s="65">
        <f>INDEX('REEDS calc'!$C$64:$AG$113,MATCH(About!$B$2,'REEDS calc'!$B$64:$B$113,0),MATCH(S$1,'REEDS calc'!$C$63:$AG$63,0))*SUMIFS('res v com'!$E$3:$E$52,'res v com'!$B$3:$B$52,About!$B$2)*SUMIFS('Urban and Rural'!$C$2:$C$53,'Urban and Rural'!$A$2:$A$53,About!$B$1)</f>
        <v>253.11477886252138</v>
      </c>
      <c r="T8" s="65">
        <f>INDEX('REEDS calc'!$C$64:$AG$113,MATCH(About!$B$2,'REEDS calc'!$B$64:$B$113,0),MATCH(T$1,'REEDS calc'!$C$63:$AG$63,0))*SUMIFS('res v com'!$E$3:$E$52,'res v com'!$B$3:$B$52,About!$B$2)*SUMIFS('Urban and Rural'!$C$2:$C$53,'Urban and Rural'!$A$2:$A$53,About!$B$1)</f>
        <v>253.26044967185467</v>
      </c>
      <c r="U8" s="65">
        <f>INDEX('REEDS calc'!$C$64:$AG$113,MATCH(About!$B$2,'REEDS calc'!$B$64:$B$113,0),MATCH(U$1,'REEDS calc'!$C$63:$AG$63,0))*SUMIFS('res v com'!$E$3:$E$52,'res v com'!$B$3:$B$52,About!$B$2)*SUMIFS('Urban and Rural'!$C$2:$C$53,'Urban and Rural'!$A$2:$A$53,About!$B$1)</f>
        <v>253.50480070686538</v>
      </c>
      <c r="V8" s="65">
        <f>INDEX('REEDS calc'!$C$64:$AG$113,MATCH(About!$B$2,'REEDS calc'!$B$64:$B$113,0),MATCH(V$1,'REEDS calc'!$C$63:$AG$63,0))*SUMIFS('res v com'!$E$3:$E$52,'res v com'!$B$3:$B$52,About!$B$2)*SUMIFS('Urban and Rural'!$C$2:$C$53,'Urban and Rural'!$A$2:$A$53,About!$B$1)</f>
        <v>253.74915174187606</v>
      </c>
      <c r="W8" s="65">
        <f>INDEX('REEDS calc'!$C$64:$AG$113,MATCH(About!$B$2,'REEDS calc'!$B$64:$B$113,0),MATCH(W$1,'REEDS calc'!$C$63:$AG$63,0))*SUMIFS('res v com'!$E$3:$E$52,'res v com'!$B$3:$B$52,About!$B$2)*SUMIFS('Urban and Rural'!$C$2:$C$53,'Urban and Rural'!$A$2:$A$53,About!$B$1)</f>
        <v>254.08748394419857</v>
      </c>
      <c r="X8" s="65">
        <f>INDEX('REEDS calc'!$C$64:$AG$113,MATCH(About!$B$2,'REEDS calc'!$B$64:$B$113,0),MATCH(X$1,'REEDS calc'!$C$63:$AG$63,0))*SUMIFS('res v com'!$E$3:$E$52,'res v com'!$B$3:$B$52,About!$B$2)*SUMIFS('Urban and Rural'!$C$2:$C$53,'Urban and Rural'!$A$2:$A$53,About!$B$1)</f>
        <v>254.42581614652104</v>
      </c>
      <c r="Y8" s="65">
        <f>INDEX('REEDS calc'!$C$64:$AG$113,MATCH(About!$B$2,'REEDS calc'!$B$64:$B$113,0),MATCH(Y$1,'REEDS calc'!$C$63:$AG$63,0))*SUMIFS('res v com'!$E$3:$E$52,'res v com'!$B$3:$B$52,About!$B$2)*SUMIFS('Urban and Rural'!$C$2:$C$53,'Urban and Rural'!$A$2:$A$53,About!$B$1)</f>
        <v>254.93801350837037</v>
      </c>
      <c r="Z8" s="65">
        <f>INDEX('REEDS calc'!$C$64:$AG$113,MATCH(About!$B$2,'REEDS calc'!$B$64:$B$113,0),MATCH(Z$1,'REEDS calc'!$C$63:$AG$63,0))*SUMIFS('res v com'!$E$3:$E$52,'res v com'!$B$3:$B$52,About!$B$2)*SUMIFS('Urban and Rural'!$C$2:$C$53,'Urban and Rural'!$A$2:$A$53,About!$B$1)</f>
        <v>255.45021087021976</v>
      </c>
      <c r="AA8" s="65">
        <f>INDEX('REEDS calc'!$C$64:$AG$113,MATCH(About!$B$2,'REEDS calc'!$B$64:$B$113,0),MATCH(AA$1,'REEDS calc'!$C$63:$AG$63,0))*SUMIFS('res v com'!$E$3:$E$52,'res v com'!$B$3:$B$52,About!$B$2)*SUMIFS('Urban and Rural'!$C$2:$C$53,'Urban and Rural'!$A$2:$A$53,About!$B$1)</f>
        <v>256.1832639752518</v>
      </c>
      <c r="AB8" s="65">
        <f>INDEX('REEDS calc'!$C$64:$AG$113,MATCH(About!$B$2,'REEDS calc'!$B$64:$B$113,0),MATCH(AB$1,'REEDS calc'!$C$63:$AG$63,0))*SUMIFS('res v com'!$E$3:$E$52,'res v com'!$B$3:$B$52,About!$B$2)*SUMIFS('Urban and Rural'!$C$2:$C$53,'Urban and Rural'!$A$2:$A$53,About!$B$1)</f>
        <v>256.91631708028393</v>
      </c>
      <c r="AC8" s="65">
        <f>INDEX('REEDS calc'!$C$64:$AG$113,MATCH(About!$B$2,'REEDS calc'!$B$64:$B$113,0),MATCH(AC$1,'REEDS calc'!$C$63:$AG$63,0))*SUMIFS('res v com'!$E$3:$E$52,'res v com'!$B$3:$B$52,About!$B$2)*SUMIFS('Urban and Rural'!$C$2:$C$53,'Urban and Rural'!$A$2:$A$53,About!$B$1)</f>
        <v>257.86082781176759</v>
      </c>
      <c r="AD8" s="65">
        <f>INDEX('REEDS calc'!$C$64:$AG$113,MATCH(About!$B$2,'REEDS calc'!$B$64:$B$113,0),MATCH(AD$1,'REEDS calc'!$C$63:$AG$63,0))*SUMIFS('res v com'!$E$3:$E$52,'res v com'!$B$3:$B$52,About!$B$2)*SUMIFS('Urban and Rural'!$C$2:$C$53,'Urban and Rural'!$A$2:$A$53,About!$B$1)</f>
        <v>258.80533854325125</v>
      </c>
      <c r="AE8" s="65">
        <f>INDEX('REEDS calc'!$C$64:$AG$113,MATCH(About!$B$2,'REEDS calc'!$B$64:$B$113,0),MATCH(AE$1,'REEDS calc'!$C$63:$AG$63,0))*SUMIFS('res v com'!$E$3:$E$52,'res v com'!$B$3:$B$52,About!$B$2)*SUMIFS('Urban and Rural'!$C$2:$C$53,'Urban and Rural'!$A$2:$A$53,About!$B$1)</f>
        <v>261.01859503344429</v>
      </c>
      <c r="AF8" s="65">
        <f>INDEX('REEDS calc'!$C$64:$AG$113,MATCH(About!$B$2,'REEDS calc'!$B$64:$B$113,0),MATCH(AF$1,'REEDS calc'!$C$63:$AG$63,0))*SUMIFS('res v com'!$E$3:$E$52,'res v com'!$B$3:$B$52,About!$B$2)*SUMIFS('Urban and Rural'!$C$2:$C$53,'Urban and Rural'!$A$2:$A$53,About!$B$1)</f>
        <v>263.23185152363732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677.55562378274476</v>
      </c>
      <c r="C8" s="65">
        <f>INDEX('REEDS calc'!$C$64:$AG$113,MATCH(About!$B$2,'REEDS calc'!$B$64:$B$113,0),MATCH(C$1,'REEDS calc'!$C$63:$AG$63,0))*SUMIFS('res v com'!$E$3:$E$52,'res v com'!$B$3:$B$52,About!$B$2)*SUMIFS('Urban and Rural'!$B$2:$B$53,'Urban and Rural'!$A$2:$A$53,About!$B$1)</f>
        <v>677.55562378274476</v>
      </c>
      <c r="D8" s="65">
        <f>INDEX('REEDS calc'!$C$64:$AG$113,MATCH(About!$B$2,'REEDS calc'!$B$64:$B$113,0),MATCH(D$1,'REEDS calc'!$C$63:$AG$63,0))*SUMIFS('res v com'!$E$3:$E$52,'res v com'!$B$3:$B$52,About!$B$2)*SUMIFS('Urban and Rural'!$B$2:$B$53,'Urban and Rural'!$A$2:$A$53,About!$B$1)</f>
        <v>677.55562378274476</v>
      </c>
      <c r="E8" s="65">
        <f>INDEX('REEDS calc'!$C$64:$AG$113,MATCH(About!$B$2,'REEDS calc'!$B$64:$B$113,0),MATCH(E$1,'REEDS calc'!$C$63:$AG$63,0))*SUMIFS('res v com'!$E$3:$E$52,'res v com'!$B$3:$B$52,About!$B$2)*SUMIFS('Urban and Rural'!$B$2:$B$53,'Urban and Rural'!$A$2:$A$53,About!$B$1)</f>
        <v>778.56327170926397</v>
      </c>
      <c r="F8" s="65">
        <f>INDEX('REEDS calc'!$C$64:$AG$113,MATCH(About!$B$2,'REEDS calc'!$B$64:$B$113,0),MATCH(F$1,'REEDS calc'!$C$63:$AG$63,0))*SUMIFS('res v com'!$E$3:$E$52,'res v com'!$B$3:$B$52,About!$B$2)*SUMIFS('Urban and Rural'!$B$2:$B$53,'Urban and Rural'!$A$2:$A$53,About!$B$1)</f>
        <v>879.57091963578318</v>
      </c>
      <c r="G8" s="65">
        <f>INDEX('REEDS calc'!$C$64:$AG$113,MATCH(About!$B$2,'REEDS calc'!$B$64:$B$113,0),MATCH(G$1,'REEDS calc'!$C$63:$AG$63,0))*SUMIFS('res v com'!$E$3:$E$52,'res v com'!$B$3:$B$52,About!$B$2)*SUMIFS('Urban and Rural'!$B$2:$B$53,'Urban and Rural'!$A$2:$A$53,About!$B$1)</f>
        <v>981.69026865449575</v>
      </c>
      <c r="H8" s="65">
        <f>INDEX('REEDS calc'!$C$64:$AG$113,MATCH(About!$B$2,'REEDS calc'!$B$64:$B$113,0),MATCH(H$1,'REEDS calc'!$C$63:$AG$63,0))*SUMIFS('res v com'!$E$3:$E$52,'res v com'!$B$3:$B$52,About!$B$2)*SUMIFS('Urban and Rural'!$B$2:$B$53,'Urban and Rural'!$A$2:$A$53,About!$B$1)</f>
        <v>1083.8096176732085</v>
      </c>
      <c r="I8" s="65">
        <f>INDEX('REEDS calc'!$C$64:$AG$113,MATCH(About!$B$2,'REEDS calc'!$B$64:$B$113,0),MATCH(I$1,'REEDS calc'!$C$63:$AG$63,0))*SUMIFS('res v com'!$E$3:$E$52,'res v com'!$B$3:$B$52,About!$B$2)*SUMIFS('Urban and Rural'!$B$2:$B$53,'Urban and Rural'!$A$2:$A$53,About!$B$1)</f>
        <v>1153.8205945709906</v>
      </c>
      <c r="J8" s="65">
        <f>INDEX('REEDS calc'!$C$64:$AG$113,MATCH(About!$B$2,'REEDS calc'!$B$64:$B$113,0),MATCH(J$1,'REEDS calc'!$C$63:$AG$63,0))*SUMIFS('res v com'!$E$3:$E$52,'res v com'!$B$3:$B$52,About!$B$2)*SUMIFS('Urban and Rural'!$B$2:$B$53,'Urban and Rural'!$A$2:$A$53,About!$B$1)</f>
        <v>1223.8315714687726</v>
      </c>
      <c r="K8" s="65">
        <f>INDEX('REEDS calc'!$C$64:$AG$113,MATCH(About!$B$2,'REEDS calc'!$B$64:$B$113,0),MATCH(K$1,'REEDS calc'!$C$63:$AG$63,0))*SUMIFS('res v com'!$E$3:$E$52,'res v com'!$B$3:$B$52,About!$B$2)*SUMIFS('Urban and Rural'!$B$2:$B$53,'Urban and Rural'!$A$2:$A$53,About!$B$1)</f>
        <v>1340.8366563162317</v>
      </c>
      <c r="L8" s="65">
        <f>INDEX('REEDS calc'!$C$64:$AG$113,MATCH(About!$B$2,'REEDS calc'!$B$64:$B$113,0),MATCH(L$1,'REEDS calc'!$C$63:$AG$63,0))*SUMIFS('res v com'!$E$3:$E$52,'res v com'!$B$3:$B$52,About!$B$2)*SUMIFS('Urban and Rural'!$B$2:$B$53,'Urban and Rural'!$A$2:$A$53,About!$B$1)</f>
        <v>1457.8417411636908</v>
      </c>
      <c r="M8" s="65">
        <f>INDEX('REEDS calc'!$C$64:$AG$113,MATCH(About!$B$2,'REEDS calc'!$B$64:$B$113,0),MATCH(M$1,'REEDS calc'!$C$63:$AG$63,0))*SUMIFS('res v com'!$E$3:$E$52,'res v com'!$B$3:$B$52,About!$B$2)*SUMIFS('Urban and Rural'!$B$2:$B$53,'Urban and Rural'!$A$2:$A$53,About!$B$1)</f>
        <v>1546.4518847636273</v>
      </c>
      <c r="N8" s="65">
        <f>INDEX('REEDS calc'!$C$64:$AG$113,MATCH(About!$B$2,'REEDS calc'!$B$64:$B$113,0),MATCH(N$1,'REEDS calc'!$C$63:$AG$63,0))*SUMIFS('res v com'!$E$3:$E$52,'res v com'!$B$3:$B$52,About!$B$2)*SUMIFS('Urban and Rural'!$B$2:$B$53,'Urban and Rural'!$A$2:$A$53,About!$B$1)</f>
        <v>1635.0620283635633</v>
      </c>
      <c r="O8" s="65">
        <f>INDEX('REEDS calc'!$C$64:$AG$113,MATCH(About!$B$2,'REEDS calc'!$B$64:$B$113,0),MATCH(O$1,'REEDS calc'!$C$63:$AG$63,0))*SUMIFS('res v com'!$E$3:$E$52,'res v com'!$B$3:$B$52,About!$B$2)*SUMIFS('Urban and Rural'!$B$2:$B$53,'Urban and Rural'!$A$2:$A$53,About!$B$1)</f>
        <v>1678.9829521421445</v>
      </c>
      <c r="P8" s="65">
        <f>INDEX('REEDS calc'!$C$64:$AG$113,MATCH(About!$B$2,'REEDS calc'!$B$64:$B$113,0),MATCH(P$1,'REEDS calc'!$C$63:$AG$63,0))*SUMIFS('res v com'!$E$3:$E$52,'res v com'!$B$3:$B$52,About!$B$2)*SUMIFS('Urban and Rural'!$B$2:$B$53,'Urban and Rural'!$A$2:$A$53,About!$B$1)</f>
        <v>1722.9038759207256</v>
      </c>
      <c r="Q8" s="65">
        <f>INDEX('REEDS calc'!$C$64:$AG$113,MATCH(About!$B$2,'REEDS calc'!$B$64:$B$113,0),MATCH(Q$1,'REEDS calc'!$C$63:$AG$63,0))*SUMIFS('res v com'!$E$3:$E$52,'res v com'!$B$3:$B$52,About!$B$2)*SUMIFS('Urban and Rural'!$B$2:$B$53,'Urban and Rural'!$A$2:$A$53,About!$B$1)</f>
        <v>1723.1279622665345</v>
      </c>
      <c r="R8" s="65">
        <f>INDEX('REEDS calc'!$C$64:$AG$113,MATCH(About!$B$2,'REEDS calc'!$B$64:$B$113,0),MATCH(R$1,'REEDS calc'!$C$63:$AG$63,0))*SUMIFS('res v com'!$E$3:$E$52,'res v com'!$B$3:$B$52,About!$B$2)*SUMIFS('Urban and Rural'!$B$2:$B$53,'Urban and Rural'!$A$2:$A$53,About!$B$1)</f>
        <v>1723.3520486123437</v>
      </c>
      <c r="S8" s="65">
        <f>INDEX('REEDS calc'!$C$64:$AG$113,MATCH(About!$B$2,'REEDS calc'!$B$64:$B$113,0),MATCH(S$1,'REEDS calc'!$C$63:$AG$63,0))*SUMIFS('res v com'!$E$3:$E$52,'res v com'!$B$3:$B$52,About!$B$2)*SUMIFS('Urban and Rural'!$B$2:$B$53,'Urban and Rural'!$A$2:$A$53,About!$B$1)</f>
        <v>1724.3444310009268</v>
      </c>
      <c r="T8" s="65">
        <f>INDEX('REEDS calc'!$C$64:$AG$113,MATCH(About!$B$2,'REEDS calc'!$B$64:$B$113,0),MATCH(T$1,'REEDS calc'!$C$63:$AG$63,0))*SUMIFS('res v com'!$E$3:$E$52,'res v com'!$B$3:$B$52,About!$B$2)*SUMIFS('Urban and Rural'!$B$2:$B$53,'Urban and Rural'!$A$2:$A$53,About!$B$1)</f>
        <v>1725.3368133895099</v>
      </c>
      <c r="U8" s="65">
        <f>INDEX('REEDS calc'!$C$64:$AG$113,MATCH(About!$B$2,'REEDS calc'!$B$64:$B$113,0),MATCH(U$1,'REEDS calc'!$C$63:$AG$63,0))*SUMIFS('res v com'!$E$3:$E$52,'res v com'!$B$3:$B$52,About!$B$2)*SUMIFS('Urban and Rural'!$B$2:$B$53,'Urban and Rural'!$A$2:$A$53,About!$B$1)</f>
        <v>1727.0014548155204</v>
      </c>
      <c r="V8" s="65">
        <f>INDEX('REEDS calc'!$C$64:$AG$113,MATCH(About!$B$2,'REEDS calc'!$B$64:$B$113,0),MATCH(V$1,'REEDS calc'!$C$63:$AG$63,0))*SUMIFS('res v com'!$E$3:$E$52,'res v com'!$B$3:$B$52,About!$B$2)*SUMIFS('Urban and Rural'!$B$2:$B$53,'Urban and Rural'!$A$2:$A$53,About!$B$1)</f>
        <v>1728.6660962415306</v>
      </c>
      <c r="W8" s="65">
        <f>INDEX('REEDS calc'!$C$64:$AG$113,MATCH(About!$B$2,'REEDS calc'!$B$64:$B$113,0),MATCH(W$1,'REEDS calc'!$C$63:$AG$63,0))*SUMIFS('res v com'!$E$3:$E$52,'res v com'!$B$3:$B$52,About!$B$2)*SUMIFS('Urban and Rural'!$B$2:$B$53,'Urban and Rural'!$A$2:$A$53,About!$B$1)</f>
        <v>1730.9709843698527</v>
      </c>
      <c r="X8" s="65">
        <f>INDEX('REEDS calc'!$C$64:$AG$113,MATCH(About!$B$2,'REEDS calc'!$B$64:$B$113,0),MATCH(X$1,'REEDS calc'!$C$63:$AG$63,0))*SUMIFS('res v com'!$E$3:$E$52,'res v com'!$B$3:$B$52,About!$B$2)*SUMIFS('Urban and Rural'!$B$2:$B$53,'Urban and Rural'!$A$2:$A$53,About!$B$1)</f>
        <v>1733.2758724981745</v>
      </c>
      <c r="Y8" s="65">
        <f>INDEX('REEDS calc'!$C$64:$AG$113,MATCH(About!$B$2,'REEDS calc'!$B$64:$B$113,0),MATCH(Y$1,'REEDS calc'!$C$63:$AG$63,0))*SUMIFS('res v com'!$E$3:$E$52,'res v com'!$B$3:$B$52,About!$B$2)*SUMIFS('Urban and Rural'!$B$2:$B$53,'Urban and Rural'!$A$2:$A$53,About!$B$1)</f>
        <v>1736.7652170257732</v>
      </c>
      <c r="Z8" s="65">
        <f>INDEX('REEDS calc'!$C$64:$AG$113,MATCH(About!$B$2,'REEDS calc'!$B$64:$B$113,0),MATCH(Z$1,'REEDS calc'!$C$63:$AG$63,0))*SUMIFS('res v com'!$E$3:$E$52,'res v com'!$B$3:$B$52,About!$B$2)*SUMIFS('Urban and Rural'!$B$2:$B$53,'Urban and Rural'!$A$2:$A$53,About!$B$1)</f>
        <v>1740.254561553372</v>
      </c>
      <c r="AA8" s="65">
        <f>INDEX('REEDS calc'!$C$64:$AG$113,MATCH(About!$B$2,'REEDS calc'!$B$64:$B$113,0),MATCH(AA$1,'REEDS calc'!$C$63:$AG$63,0))*SUMIFS('res v com'!$E$3:$E$52,'res v com'!$B$3:$B$52,About!$B$2)*SUMIFS('Urban and Rural'!$B$2:$B$53,'Urban and Rural'!$A$2:$A$53,About!$B$1)</f>
        <v>1745.2484858314028</v>
      </c>
      <c r="AB8" s="65">
        <f>INDEX('REEDS calc'!$C$64:$AG$113,MATCH(About!$B$2,'REEDS calc'!$B$64:$B$113,0),MATCH(AB$1,'REEDS calc'!$C$63:$AG$63,0))*SUMIFS('res v com'!$E$3:$E$52,'res v com'!$B$3:$B$52,About!$B$2)*SUMIFS('Urban and Rural'!$B$2:$B$53,'Urban and Rural'!$A$2:$A$53,About!$B$1)</f>
        <v>1750.2424101094341</v>
      </c>
      <c r="AC8" s="65">
        <f>INDEX('REEDS calc'!$C$64:$AG$113,MATCH(About!$B$2,'REEDS calc'!$B$64:$B$113,0),MATCH(AC$1,'REEDS calc'!$C$63:$AG$63,0))*SUMIFS('res v com'!$E$3:$E$52,'res v com'!$B$3:$B$52,About!$B$2)*SUMIFS('Urban and Rural'!$B$2:$B$53,'Urban and Rural'!$A$2:$A$53,About!$B$1)</f>
        <v>1756.6768894676666</v>
      </c>
      <c r="AD8" s="65">
        <f>INDEX('REEDS calc'!$C$64:$AG$113,MATCH(About!$B$2,'REEDS calc'!$B$64:$B$113,0),MATCH(AD$1,'REEDS calc'!$C$63:$AG$63,0))*SUMIFS('res v com'!$E$3:$E$52,'res v com'!$B$3:$B$52,About!$B$2)*SUMIFS('Urban and Rural'!$B$2:$B$53,'Urban and Rural'!$A$2:$A$53,About!$B$1)</f>
        <v>1763.111368825899</v>
      </c>
      <c r="AE8" s="65">
        <f>INDEX('REEDS calc'!$C$64:$AG$113,MATCH(About!$B$2,'REEDS calc'!$B$64:$B$113,0),MATCH(AE$1,'REEDS calc'!$C$63:$AG$63,0))*SUMIFS('res v com'!$E$3:$E$52,'res v com'!$B$3:$B$52,About!$B$2)*SUMIFS('Urban and Rural'!$B$2:$B$53,'Urban and Rural'!$A$2:$A$53,About!$B$1)</f>
        <v>1778.1891786653391</v>
      </c>
      <c r="AF8" s="65">
        <f>INDEX('REEDS calc'!$C$64:$AG$113,MATCH(About!$B$2,'REEDS calc'!$B$64:$B$113,0),MATCH(AF$1,'REEDS calc'!$C$63:$AG$63,0))*SUMIFS('res v com'!$E$3:$E$52,'res v com'!$B$3:$B$52,About!$B$2)*SUMIFS('Urban and Rural'!$B$2:$B$53,'Urban and Rural'!$A$2:$A$53,About!$B$1)</f>
        <v>1793.2669885047792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281.25939724663652</v>
      </c>
      <c r="C8" s="65">
        <f>INDEX('REEDS calc'!$C$64:$AG$113,MATCH(About!$B$2,'REEDS calc'!$B$64:$B$113,0),MATCH(C$1,'REEDS calc'!$C$63:$AG$63,0))*SUMIFS('res v com'!$F$3:$F$52,'res v com'!$B$3:$B$52,About!$B$2)</f>
        <v>281.25939724663652</v>
      </c>
      <c r="D8" s="65">
        <f>INDEX('REEDS calc'!$C$64:$AG$113,MATCH(About!$B$2,'REEDS calc'!$B$64:$B$113,0),MATCH(D$1,'REEDS calc'!$C$63:$AG$63,0))*SUMIFS('res v com'!$F$3:$F$52,'res v com'!$B$3:$B$52,About!$B$2)</f>
        <v>281.25939724663652</v>
      </c>
      <c r="E8" s="65">
        <f>INDEX('REEDS calc'!$C$64:$AG$113,MATCH(About!$B$2,'REEDS calc'!$B$64:$B$113,0),MATCH(E$1,'REEDS calc'!$C$63:$AG$63,0))*SUMIFS('res v com'!$F$3:$F$52,'res v com'!$B$3:$B$52,About!$B$2)</f>
        <v>323.18857497894714</v>
      </c>
      <c r="F8" s="65">
        <f>INDEX('REEDS calc'!$C$64:$AG$113,MATCH(About!$B$2,'REEDS calc'!$B$64:$B$113,0),MATCH(F$1,'REEDS calc'!$C$63:$AG$63,0))*SUMIFS('res v com'!$F$3:$F$52,'res v com'!$B$3:$B$52,About!$B$2)</f>
        <v>365.11775271125771</v>
      </c>
      <c r="G8" s="65">
        <f>INDEX('REEDS calc'!$C$64:$AG$113,MATCH(About!$B$2,'REEDS calc'!$B$64:$B$113,0),MATCH(G$1,'REEDS calc'!$C$63:$AG$63,0))*SUMIFS('res v com'!$F$3:$F$52,'res v com'!$B$3:$B$52,About!$B$2)</f>
        <v>407.50840750631204</v>
      </c>
      <c r="H8" s="65">
        <f>INDEX('REEDS calc'!$C$64:$AG$113,MATCH(About!$B$2,'REEDS calc'!$B$64:$B$113,0),MATCH(H$1,'REEDS calc'!$C$63:$AG$63,0))*SUMIFS('res v com'!$F$3:$F$52,'res v com'!$B$3:$B$52,About!$B$2)</f>
        <v>449.89906230136631</v>
      </c>
      <c r="I8" s="65">
        <f>INDEX('REEDS calc'!$C$64:$AG$113,MATCH(About!$B$2,'REEDS calc'!$B$64:$B$113,0),MATCH(I$1,'REEDS calc'!$C$63:$AG$63,0))*SUMIFS('res v com'!$F$3:$F$52,'res v com'!$B$3:$B$52,About!$B$2)</f>
        <v>478.96124475803839</v>
      </c>
      <c r="J8" s="65">
        <f>INDEX('REEDS calc'!$C$64:$AG$113,MATCH(About!$B$2,'REEDS calc'!$B$64:$B$113,0),MATCH(J$1,'REEDS calc'!$C$63:$AG$63,0))*SUMIFS('res v com'!$F$3:$F$52,'res v com'!$B$3:$B$52,About!$B$2)</f>
        <v>508.02342721471041</v>
      </c>
      <c r="K8" s="65">
        <f>INDEX('REEDS calc'!$C$64:$AG$113,MATCH(About!$B$2,'REEDS calc'!$B$64:$B$113,0),MATCH(K$1,'REEDS calc'!$C$63:$AG$63,0))*SUMIFS('res v com'!$F$3:$F$52,'res v com'!$B$3:$B$52,About!$B$2)</f>
        <v>556.59328404101871</v>
      </c>
      <c r="L8" s="65">
        <f>INDEX('REEDS calc'!$C$64:$AG$113,MATCH(About!$B$2,'REEDS calc'!$B$64:$B$113,0),MATCH(L$1,'REEDS calc'!$C$63:$AG$63,0))*SUMIFS('res v com'!$F$3:$F$52,'res v com'!$B$3:$B$52,About!$B$2)</f>
        <v>605.163140867327</v>
      </c>
      <c r="M8" s="65">
        <f>INDEX('REEDS calc'!$C$64:$AG$113,MATCH(About!$B$2,'REEDS calc'!$B$64:$B$113,0),MATCH(M$1,'REEDS calc'!$C$63:$AG$63,0))*SUMIFS('res v com'!$F$3:$F$52,'res v com'!$B$3:$B$52,About!$B$2)</f>
        <v>641.9460037114369</v>
      </c>
      <c r="N8" s="65">
        <f>INDEX('REEDS calc'!$C$64:$AG$113,MATCH(About!$B$2,'REEDS calc'!$B$64:$B$113,0),MATCH(N$1,'REEDS calc'!$C$63:$AG$63,0))*SUMIFS('res v com'!$F$3:$F$52,'res v com'!$B$3:$B$52,About!$B$2)</f>
        <v>678.72886655554669</v>
      </c>
      <c r="O8" s="65">
        <f>INDEX('REEDS calc'!$C$64:$AG$113,MATCH(About!$B$2,'REEDS calc'!$B$64:$B$113,0),MATCH(O$1,'REEDS calc'!$C$63:$AG$63,0))*SUMIFS('res v com'!$F$3:$F$52,'res v com'!$B$3:$B$52,About!$B$2)</f>
        <v>696.96083469937571</v>
      </c>
      <c r="P8" s="65">
        <f>INDEX('REEDS calc'!$C$64:$AG$113,MATCH(About!$B$2,'REEDS calc'!$B$64:$B$113,0),MATCH(P$1,'REEDS calc'!$C$63:$AG$63,0))*SUMIFS('res v com'!$F$3:$F$52,'res v com'!$B$3:$B$52,About!$B$2)</f>
        <v>715.19280284320462</v>
      </c>
      <c r="Q8" s="65">
        <f>INDEX('REEDS calc'!$C$64:$AG$113,MATCH(About!$B$2,'REEDS calc'!$B$64:$B$113,0),MATCH(Q$1,'REEDS calc'!$C$63:$AG$63,0))*SUMIFS('res v com'!$F$3:$F$52,'res v com'!$B$3:$B$52,About!$B$2)</f>
        <v>715.28582308883642</v>
      </c>
      <c r="R8" s="65">
        <f>INDEX('REEDS calc'!$C$64:$AG$113,MATCH(About!$B$2,'REEDS calc'!$B$64:$B$113,0),MATCH(R$1,'REEDS calc'!$C$63:$AG$63,0))*SUMIFS('res v com'!$F$3:$F$52,'res v com'!$B$3:$B$52,About!$B$2)</f>
        <v>715.37884333446812</v>
      </c>
      <c r="S8" s="65">
        <f>INDEX('REEDS calc'!$C$64:$AG$113,MATCH(About!$B$2,'REEDS calc'!$B$64:$B$113,0),MATCH(S$1,'REEDS calc'!$C$63:$AG$63,0))*SUMIFS('res v com'!$F$3:$F$52,'res v com'!$B$3:$B$52,About!$B$2)</f>
        <v>715.79079013655178</v>
      </c>
      <c r="T8" s="65">
        <f>INDEX('REEDS calc'!$C$64:$AG$113,MATCH(About!$B$2,'REEDS calc'!$B$64:$B$113,0),MATCH(T$1,'REEDS calc'!$C$63:$AG$63,0))*SUMIFS('res v com'!$F$3:$F$52,'res v com'!$B$3:$B$52,About!$B$2)</f>
        <v>716.20273693863544</v>
      </c>
      <c r="U8" s="65">
        <f>INDEX('REEDS calc'!$C$64:$AG$113,MATCH(About!$B$2,'REEDS calc'!$B$64:$B$113,0),MATCH(U$1,'REEDS calc'!$C$63:$AG$63,0))*SUMIFS('res v com'!$F$3:$F$52,'res v com'!$B$3:$B$52,About!$B$2)</f>
        <v>716.8937444776144</v>
      </c>
      <c r="V8" s="65">
        <f>INDEX('REEDS calc'!$C$64:$AG$113,MATCH(About!$B$2,'REEDS calc'!$B$64:$B$113,0),MATCH(V$1,'REEDS calc'!$C$63:$AG$63,0))*SUMIFS('res v com'!$F$3:$F$52,'res v com'!$B$3:$B$52,About!$B$2)</f>
        <v>717.58475201659326</v>
      </c>
      <c r="W8" s="65">
        <f>INDEX('REEDS calc'!$C$64:$AG$113,MATCH(About!$B$2,'REEDS calc'!$B$64:$B$113,0),MATCH(W$1,'REEDS calc'!$C$63:$AG$63,0))*SUMIFS('res v com'!$F$3:$F$52,'res v com'!$B$3:$B$52,About!$B$2)</f>
        <v>718.54153168594871</v>
      </c>
      <c r="X8" s="65">
        <f>INDEX('REEDS calc'!$C$64:$AG$113,MATCH(About!$B$2,'REEDS calc'!$B$64:$B$113,0),MATCH(X$1,'REEDS calc'!$C$63:$AG$63,0))*SUMIFS('res v com'!$F$3:$F$52,'res v com'!$B$3:$B$52,About!$B$2)</f>
        <v>719.49831135530417</v>
      </c>
      <c r="Y8" s="65">
        <f>INDEX('REEDS calc'!$C$64:$AG$113,MATCH(About!$B$2,'REEDS calc'!$B$64:$B$113,0),MATCH(Y$1,'REEDS calc'!$C$63:$AG$63,0))*SUMIFS('res v com'!$F$3:$F$52,'res v com'!$B$3:$B$52,About!$B$2)</f>
        <v>720.94676946585616</v>
      </c>
      <c r="Z8" s="65">
        <f>INDEX('REEDS calc'!$C$64:$AG$113,MATCH(About!$B$2,'REEDS calc'!$B$64:$B$113,0),MATCH(Z$1,'REEDS calc'!$C$63:$AG$63,0))*SUMIFS('res v com'!$F$3:$F$52,'res v com'!$B$3:$B$52,About!$B$2)</f>
        <v>722.39522757640816</v>
      </c>
      <c r="AA8" s="65">
        <f>INDEX('REEDS calc'!$C$64:$AG$113,MATCH(About!$B$2,'REEDS calc'!$B$64:$B$113,0),MATCH(AA$1,'REEDS calc'!$C$63:$AG$63,0))*SUMIFS('res v com'!$F$3:$F$52,'res v com'!$B$3:$B$52,About!$B$2)</f>
        <v>724.46825019334494</v>
      </c>
      <c r="AB8" s="65">
        <f>INDEX('REEDS calc'!$C$64:$AG$113,MATCH(About!$B$2,'REEDS calc'!$B$64:$B$113,0),MATCH(AB$1,'REEDS calc'!$C$63:$AG$63,0))*SUMIFS('res v com'!$F$3:$F$52,'res v com'!$B$3:$B$52,About!$B$2)</f>
        <v>726.54127281028184</v>
      </c>
      <c r="AC8" s="65">
        <f>INDEX('REEDS calc'!$C$64:$AG$113,MATCH(About!$B$2,'REEDS calc'!$B$64:$B$113,0),MATCH(AC$1,'REEDS calc'!$C$63:$AG$63,0))*SUMIFS('res v com'!$F$3:$F$52,'res v com'!$B$3:$B$52,About!$B$2)</f>
        <v>729.2122827205659</v>
      </c>
      <c r="AD8" s="65">
        <f>INDEX('REEDS calc'!$C$64:$AG$113,MATCH(About!$B$2,'REEDS calc'!$B$64:$B$113,0),MATCH(AD$1,'REEDS calc'!$C$63:$AG$63,0))*SUMIFS('res v com'!$F$3:$F$52,'res v com'!$B$3:$B$52,About!$B$2)</f>
        <v>731.88329263084995</v>
      </c>
      <c r="AE8" s="65">
        <f>INDEX('REEDS calc'!$C$64:$AG$113,MATCH(About!$B$2,'REEDS calc'!$B$64:$B$113,0),MATCH(AE$1,'REEDS calc'!$C$63:$AG$63,0))*SUMIFS('res v com'!$F$3:$F$52,'res v com'!$B$3:$B$52,About!$B$2)</f>
        <v>738.14222630121697</v>
      </c>
      <c r="AF8" s="65">
        <f>INDEX('REEDS calc'!$C$64:$AG$113,MATCH(About!$B$2,'REEDS calc'!$B$64:$B$113,0),MATCH(AF$1,'REEDS calc'!$C$63:$AG$63,0))*SUMIFS('res v com'!$F$3:$F$52,'res v com'!$B$3:$B$52,About!$B$2)</f>
        <v>744.40115997158375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99.457706243338677</v>
      </c>
      <c r="C8" s="65">
        <f>INDEX('REEDS calc-noIRA'!$C$64:$AG$113,MATCH(About!$B$2,'REEDS calc-noIRA'!$B$64:$B$113,0),MATCH(C$1,'REEDS calc-noIRA'!$C$63:$AG$63,0))*SUMIFS('res v com'!$E$3:$E$52,'res v com'!$B$3:$B$52,About!$B$2)*SUMIFS('Urban and Rural'!$C$2:$C$53,'Urban and Rural'!$A$2:$A$53,About!$B$1)</f>
        <v>99.457706243338677</v>
      </c>
      <c r="D8" s="65">
        <f>INDEX('REEDS calc-noIRA'!$C$64:$AG$113,MATCH(About!$B$2,'REEDS calc-noIRA'!$B$64:$B$113,0),MATCH(D$1,'REEDS calc-noIRA'!$C$63:$AG$63,0))*SUMIFS('res v com'!$E$3:$E$52,'res v com'!$B$3:$B$52,About!$B$2)*SUMIFS('Urban and Rural'!$C$2:$C$53,'Urban and Rural'!$A$2:$A$53,About!$B$1)</f>
        <v>99.457706243338677</v>
      </c>
      <c r="E8" s="65">
        <f>INDEX('REEDS calc-noIRA'!$C$64:$AG$113,MATCH(About!$B$2,'REEDS calc-noIRA'!$B$64:$B$113,0),MATCH(E$1,'REEDS calc-noIRA'!$C$63:$AG$63,0))*SUMIFS('res v com'!$E$3:$E$52,'res v com'!$B$3:$B$52,About!$B$2)*SUMIFS('Urban and Rural'!$C$2:$C$53,'Urban and Rural'!$A$2:$A$53,About!$B$1)</f>
        <v>102.41811301366057</v>
      </c>
      <c r="F8" s="65">
        <f>INDEX('REEDS calc-noIRA'!$C$64:$AG$113,MATCH(About!$B$2,'REEDS calc-noIRA'!$B$64:$B$113,0),MATCH(F$1,'REEDS calc-noIRA'!$C$63:$AG$63,0))*SUMIFS('res v com'!$E$3:$E$52,'res v com'!$B$3:$B$52,About!$B$2)*SUMIFS('Urban and Rural'!$C$2:$C$53,'Urban and Rural'!$A$2:$A$53,About!$B$1)</f>
        <v>105.37851978398245</v>
      </c>
      <c r="G8" s="65">
        <f>INDEX('REEDS calc-noIRA'!$C$64:$AG$113,MATCH(About!$B$2,'REEDS calc-noIRA'!$B$64:$B$113,0),MATCH(G$1,'REEDS calc-noIRA'!$C$63:$AG$63,0))*SUMIFS('res v com'!$E$3:$E$52,'res v com'!$B$3:$B$52,About!$B$2)*SUMIFS('Urban and Rural'!$C$2:$C$53,'Urban and Rural'!$A$2:$A$53,About!$B$1)</f>
        <v>112.15370757291548</v>
      </c>
      <c r="H8" s="65">
        <f>INDEX('REEDS calc-noIRA'!$C$64:$AG$113,MATCH(About!$B$2,'REEDS calc-noIRA'!$B$64:$B$113,0),MATCH(H$1,'REEDS calc-noIRA'!$C$63:$AG$63,0))*SUMIFS('res v com'!$E$3:$E$52,'res v com'!$B$3:$B$52,About!$B$2)*SUMIFS('Urban and Rural'!$C$2:$C$53,'Urban and Rural'!$A$2:$A$53,About!$B$1)</f>
        <v>118.92889536184848</v>
      </c>
      <c r="I8" s="65">
        <f>INDEX('REEDS calc-noIRA'!$C$64:$AG$113,MATCH(About!$B$2,'REEDS calc-noIRA'!$B$64:$B$113,0),MATCH(I$1,'REEDS calc-noIRA'!$C$63:$AG$63,0))*SUMIFS('res v com'!$E$3:$E$52,'res v com'!$B$3:$B$52,About!$B$2)*SUMIFS('Urban and Rural'!$C$2:$C$53,'Urban and Rural'!$A$2:$A$53,About!$B$1)</f>
        <v>129.13866762890387</v>
      </c>
      <c r="J8" s="65">
        <f>INDEX('REEDS calc-noIRA'!$C$64:$AG$113,MATCH(About!$B$2,'REEDS calc-noIRA'!$B$64:$B$113,0),MATCH(J$1,'REEDS calc-noIRA'!$C$63:$AG$63,0))*SUMIFS('res v com'!$E$3:$E$52,'res v com'!$B$3:$B$52,About!$B$2)*SUMIFS('Urban and Rural'!$C$2:$C$53,'Urban and Rural'!$A$2:$A$53,About!$B$1)</f>
        <v>139.34843989595927</v>
      </c>
      <c r="K8" s="65">
        <f>INDEX('REEDS calc-noIRA'!$C$64:$AG$113,MATCH(About!$B$2,'REEDS calc-noIRA'!$B$64:$B$113,0),MATCH(K$1,'REEDS calc-noIRA'!$C$63:$AG$63,0))*SUMIFS('res v com'!$E$3:$E$52,'res v com'!$B$3:$B$52,About!$B$2)*SUMIFS('Urban and Rural'!$C$2:$C$53,'Urban and Rural'!$A$2:$A$53,About!$B$1)</f>
        <v>144.50458848438416</v>
      </c>
      <c r="L8" s="65">
        <f>INDEX('REEDS calc-noIRA'!$C$64:$AG$113,MATCH(About!$B$2,'REEDS calc-noIRA'!$B$64:$B$113,0),MATCH(L$1,'REEDS calc-noIRA'!$C$63:$AG$63,0))*SUMIFS('res v com'!$E$3:$E$52,'res v com'!$B$3:$B$52,About!$B$2)*SUMIFS('Urban and Rural'!$C$2:$C$53,'Urban and Rural'!$A$2:$A$53,About!$B$1)</f>
        <v>149.66073707280901</v>
      </c>
      <c r="M8" s="65">
        <f>INDEX('REEDS calc-noIRA'!$C$64:$AG$113,MATCH(About!$B$2,'REEDS calc-noIRA'!$B$64:$B$113,0),MATCH(M$1,'REEDS calc-noIRA'!$C$63:$AG$63,0))*SUMIFS('res v com'!$E$3:$E$52,'res v com'!$B$3:$B$52,About!$B$2)*SUMIFS('Urban and Rural'!$C$2:$C$53,'Urban and Rural'!$A$2:$A$53,About!$B$1)</f>
        <v>153.93260831425471</v>
      </c>
      <c r="N8" s="65">
        <f>INDEX('REEDS calc-noIRA'!$C$64:$AG$113,MATCH(About!$B$2,'REEDS calc-noIRA'!$B$64:$B$113,0),MATCH(N$1,'REEDS calc-noIRA'!$C$63:$AG$63,0))*SUMIFS('res v com'!$E$3:$E$52,'res v com'!$B$3:$B$52,About!$B$2)*SUMIFS('Urban and Rural'!$C$2:$C$53,'Urban and Rural'!$A$2:$A$53,About!$B$1)</f>
        <v>158.20447955570037</v>
      </c>
      <c r="O8" s="65">
        <f>INDEX('REEDS calc-noIRA'!$C$64:$AG$113,MATCH(About!$B$2,'REEDS calc-noIRA'!$B$64:$B$113,0),MATCH(O$1,'REEDS calc-noIRA'!$C$63:$AG$63,0))*SUMIFS('res v com'!$E$3:$E$52,'res v com'!$B$3:$B$52,About!$B$2)*SUMIFS('Urban and Rural'!$C$2:$C$53,'Urban and Rural'!$A$2:$A$53,About!$B$1)</f>
        <v>161.66042339003022</v>
      </c>
      <c r="P8" s="65">
        <f>INDEX('REEDS calc-noIRA'!$C$64:$AG$113,MATCH(About!$B$2,'REEDS calc-noIRA'!$B$64:$B$113,0),MATCH(P$1,'REEDS calc-noIRA'!$C$63:$AG$63,0))*SUMIFS('res v com'!$E$3:$E$52,'res v com'!$B$3:$B$52,About!$B$2)*SUMIFS('Urban and Rural'!$C$2:$C$53,'Urban and Rural'!$A$2:$A$53,About!$B$1)</f>
        <v>165.11636722436009</v>
      </c>
      <c r="Q8" s="65">
        <f>INDEX('REEDS calc-noIRA'!$C$64:$AG$113,MATCH(About!$B$2,'REEDS calc-noIRA'!$B$64:$B$113,0),MATCH(Q$1,'REEDS calc-noIRA'!$C$63:$AG$63,0))*SUMIFS('res v com'!$E$3:$E$52,'res v com'!$B$3:$B$52,About!$B$2)*SUMIFS('Urban and Rural'!$C$2:$C$53,'Urban and Rural'!$A$2:$A$53,About!$B$1)</f>
        <v>168.07250212344047</v>
      </c>
      <c r="R8" s="65">
        <f>INDEX('REEDS calc-noIRA'!$C$64:$AG$113,MATCH(About!$B$2,'REEDS calc-noIRA'!$B$64:$B$113,0),MATCH(R$1,'REEDS calc-noIRA'!$C$63:$AG$63,0))*SUMIFS('res v com'!$E$3:$E$52,'res v com'!$B$3:$B$52,About!$B$2)*SUMIFS('Urban and Rural'!$C$2:$C$53,'Urban and Rural'!$A$2:$A$53,About!$B$1)</f>
        <v>171.02863702252085</v>
      </c>
      <c r="S8" s="65">
        <f>INDEX('REEDS calc-noIRA'!$C$64:$AG$113,MATCH(About!$B$2,'REEDS calc-noIRA'!$B$64:$B$113,0),MATCH(S$1,'REEDS calc-noIRA'!$C$63:$AG$63,0))*SUMIFS('res v com'!$E$3:$E$52,'res v com'!$B$3:$B$52,About!$B$2)*SUMIFS('Urban and Rural'!$C$2:$C$53,'Urban and Rural'!$A$2:$A$53,About!$B$1)</f>
        <v>173.78399397325319</v>
      </c>
      <c r="T8" s="65">
        <f>INDEX('REEDS calc-noIRA'!$C$64:$AG$113,MATCH(About!$B$2,'REEDS calc-noIRA'!$B$64:$B$113,0),MATCH(T$1,'REEDS calc-noIRA'!$C$63:$AG$63,0))*SUMIFS('res v com'!$E$3:$E$52,'res v com'!$B$3:$B$52,About!$B$2)*SUMIFS('Urban and Rural'!$C$2:$C$53,'Urban and Rural'!$A$2:$A$53,About!$B$1)</f>
        <v>176.5393509239855</v>
      </c>
      <c r="U8" s="65">
        <f>INDEX('REEDS calc-noIRA'!$C$64:$AG$113,MATCH(About!$B$2,'REEDS calc-noIRA'!$B$64:$B$113,0),MATCH(U$1,'REEDS calc-noIRA'!$C$63:$AG$63,0))*SUMIFS('res v com'!$E$3:$E$52,'res v com'!$B$3:$B$52,About!$B$2)*SUMIFS('Urban and Rural'!$C$2:$C$53,'Urban and Rural'!$A$2:$A$53,About!$B$1)</f>
        <v>179.01276437278241</v>
      </c>
      <c r="V8" s="65">
        <f>INDEX('REEDS calc-noIRA'!$C$64:$AG$113,MATCH(About!$B$2,'REEDS calc-noIRA'!$B$64:$B$113,0),MATCH(V$1,'REEDS calc-noIRA'!$C$63:$AG$63,0))*SUMIFS('res v com'!$E$3:$E$52,'res v com'!$B$3:$B$52,About!$B$2)*SUMIFS('Urban and Rural'!$C$2:$C$53,'Urban and Rural'!$A$2:$A$53,About!$B$1)</f>
        <v>181.4861778215793</v>
      </c>
      <c r="W8" s="65">
        <f>INDEX('REEDS calc-noIRA'!$C$64:$AG$113,MATCH(About!$B$2,'REEDS calc-noIRA'!$B$64:$B$113,0),MATCH(W$1,'REEDS calc-noIRA'!$C$63:$AG$63,0))*SUMIFS('res v com'!$E$3:$E$52,'res v com'!$B$3:$B$52,About!$B$2)*SUMIFS('Urban and Rural'!$C$2:$C$53,'Urban and Rural'!$A$2:$A$53,About!$B$1)</f>
        <v>183.7075508671312</v>
      </c>
      <c r="X8" s="65">
        <f>INDEX('REEDS calc-noIRA'!$C$64:$AG$113,MATCH(About!$B$2,'REEDS calc-noIRA'!$B$64:$B$113,0),MATCH(X$1,'REEDS calc-noIRA'!$C$63:$AG$63,0))*SUMIFS('res v com'!$E$3:$E$52,'res v com'!$B$3:$B$52,About!$B$2)*SUMIFS('Urban and Rural'!$C$2:$C$53,'Urban and Rural'!$A$2:$A$53,About!$B$1)</f>
        <v>185.92892391268313</v>
      </c>
      <c r="Y8" s="65">
        <f>INDEX('REEDS calc-noIRA'!$C$64:$AG$113,MATCH(About!$B$2,'REEDS calc-noIRA'!$B$64:$B$113,0),MATCH(Y$1,'REEDS calc-noIRA'!$C$63:$AG$63,0))*SUMIFS('res v com'!$E$3:$E$52,'res v com'!$B$3:$B$52,About!$B$2)*SUMIFS('Urban and Rural'!$C$2:$C$53,'Urban and Rural'!$A$2:$A$53,About!$B$1)</f>
        <v>188.04350017719875</v>
      </c>
      <c r="Z8" s="65">
        <f>INDEX('REEDS calc-noIRA'!$C$64:$AG$113,MATCH(About!$B$2,'REEDS calc-noIRA'!$B$64:$B$113,0),MATCH(Z$1,'REEDS calc-noIRA'!$C$63:$AG$63,0))*SUMIFS('res v com'!$E$3:$E$52,'res v com'!$B$3:$B$52,About!$B$2)*SUMIFS('Urban and Rural'!$C$2:$C$53,'Urban and Rural'!$A$2:$A$53,About!$B$1)</f>
        <v>190.1580764417144</v>
      </c>
      <c r="AA8" s="65">
        <f>INDEX('REEDS calc-noIRA'!$C$64:$AG$113,MATCH(About!$B$2,'REEDS calc-noIRA'!$B$64:$B$113,0),MATCH(AA$1,'REEDS calc-noIRA'!$C$63:$AG$63,0))*SUMIFS('res v com'!$E$3:$E$52,'res v com'!$B$3:$B$52,About!$B$2)*SUMIFS('Urban and Rural'!$C$2:$C$53,'Urban and Rural'!$A$2:$A$53,About!$B$1)</f>
        <v>192.3281870323689</v>
      </c>
      <c r="AB8" s="65">
        <f>INDEX('REEDS calc-noIRA'!$C$64:$AG$113,MATCH(About!$B$2,'REEDS calc-noIRA'!$B$64:$B$113,0),MATCH(AB$1,'REEDS calc-noIRA'!$C$63:$AG$63,0))*SUMIFS('res v com'!$E$3:$E$52,'res v com'!$B$3:$B$52,About!$B$2)*SUMIFS('Urban and Rural'!$C$2:$C$53,'Urban and Rural'!$A$2:$A$53,About!$B$1)</f>
        <v>194.49829762302343</v>
      </c>
      <c r="AC8" s="65">
        <f>INDEX('REEDS calc-noIRA'!$C$64:$AG$113,MATCH(About!$B$2,'REEDS calc-noIRA'!$B$64:$B$113,0),MATCH(AC$1,'REEDS calc-noIRA'!$C$63:$AG$63,0))*SUMIFS('res v com'!$E$3:$E$52,'res v com'!$B$3:$B$52,About!$B$2)*SUMIFS('Urban and Rural'!$C$2:$C$53,'Urban and Rural'!$A$2:$A$53,About!$B$1)</f>
        <v>196.51034897774477</v>
      </c>
      <c r="AD8" s="65">
        <f>INDEX('REEDS calc-noIRA'!$C$64:$AG$113,MATCH(About!$B$2,'REEDS calc-noIRA'!$B$64:$B$113,0),MATCH(AD$1,'REEDS calc-noIRA'!$C$63:$AG$63,0))*SUMIFS('res v com'!$E$3:$E$52,'res v com'!$B$3:$B$52,About!$B$2)*SUMIFS('Urban and Rural'!$C$2:$C$53,'Urban and Rural'!$A$2:$A$53,About!$B$1)</f>
        <v>198.52240033246611</v>
      </c>
      <c r="AE8" s="65">
        <f>INDEX('REEDS calc-noIRA'!$C$64:$AG$113,MATCH(About!$B$2,'REEDS calc-noIRA'!$B$64:$B$113,0),MATCH(AE$1,'REEDS calc-noIRA'!$C$63:$AG$63,0))*SUMIFS('res v com'!$E$3:$E$52,'res v com'!$B$3:$B$52,About!$B$2)*SUMIFS('Urban and Rural'!$C$2:$C$53,'Urban and Rural'!$A$2:$A$53,About!$B$1)</f>
        <v>200.9360075838826</v>
      </c>
      <c r="AF8" s="65">
        <f>INDEX('REEDS calc-noIRA'!$C$64:$AG$113,MATCH(About!$B$2,'REEDS calc-noIRA'!$B$64:$B$113,0),MATCH(AF$1,'REEDS calc-noIRA'!$C$63:$AG$63,0))*SUMIFS('res v com'!$E$3:$E$52,'res v com'!$B$3:$B$52,About!$B$2)*SUMIFS('Urban and Rural'!$C$2:$C$53,'Urban and Rural'!$A$2:$A$53,About!$B$1)</f>
        <v>203.34961483529912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677.55562378274476</v>
      </c>
      <c r="C8" s="65">
        <f>INDEX('REEDS calc-noIRA'!$C$64:$AG$113,MATCH(About!$B$2,'REEDS calc-noIRA'!$B$64:$B$113,0),MATCH(C$1,'REEDS calc-noIRA'!$C$63:$AG$63,0))*SUMIFS('res v com'!$E$3:$E$52,'res v com'!$B$3:$B$52,About!$B$2)*SUMIFS('Urban and Rural'!$B$2:$B$53,'Urban and Rural'!$A$2:$A$53,About!$B$1)</f>
        <v>677.55562378274476</v>
      </c>
      <c r="D8" s="65">
        <f>INDEX('REEDS calc-noIRA'!$C$64:$AG$113,MATCH(About!$B$2,'REEDS calc-noIRA'!$B$64:$B$113,0),MATCH(D$1,'REEDS calc-noIRA'!$C$63:$AG$63,0))*SUMIFS('res v com'!$E$3:$E$52,'res v com'!$B$3:$B$52,About!$B$2)*SUMIFS('Urban and Rural'!$B$2:$B$53,'Urban and Rural'!$A$2:$A$53,About!$B$1)</f>
        <v>677.55562378274476</v>
      </c>
      <c r="E8" s="65">
        <f>INDEX('REEDS calc-noIRA'!$C$64:$AG$113,MATCH(About!$B$2,'REEDS calc-noIRA'!$B$64:$B$113,0),MATCH(E$1,'REEDS calc-noIRA'!$C$63:$AG$63,0))*SUMIFS('res v com'!$E$3:$E$52,'res v com'!$B$3:$B$52,About!$B$2)*SUMIFS('Urban and Rural'!$B$2:$B$53,'Urban and Rural'!$A$2:$A$53,About!$B$1)</f>
        <v>697.7233949055626</v>
      </c>
      <c r="F8" s="65">
        <f>INDEX('REEDS calc-noIRA'!$C$64:$AG$113,MATCH(About!$B$2,'REEDS calc-noIRA'!$B$64:$B$113,0),MATCH(F$1,'REEDS calc-noIRA'!$C$63:$AG$63,0))*SUMIFS('res v com'!$E$3:$E$52,'res v com'!$B$3:$B$52,About!$B$2)*SUMIFS('Urban and Rural'!$B$2:$B$53,'Urban and Rural'!$A$2:$A$53,About!$B$1)</f>
        <v>717.89116602838044</v>
      </c>
      <c r="G8" s="65">
        <f>INDEX('REEDS calc-noIRA'!$C$64:$AG$113,MATCH(About!$B$2,'REEDS calc-noIRA'!$B$64:$B$113,0),MATCH(G$1,'REEDS calc-noIRA'!$C$63:$AG$63,0))*SUMIFS('res v com'!$E$3:$E$52,'res v com'!$B$3:$B$52,About!$B$2)*SUMIFS('Urban and Rural'!$B$2:$B$53,'Urban and Rural'!$A$2:$A$53,About!$B$1)</f>
        <v>764.04713284048671</v>
      </c>
      <c r="H8" s="65">
        <f>INDEX('REEDS calc-noIRA'!$C$64:$AG$113,MATCH(About!$B$2,'REEDS calc-noIRA'!$B$64:$B$113,0),MATCH(H$1,'REEDS calc-noIRA'!$C$63:$AG$63,0))*SUMIFS('res v com'!$E$3:$E$52,'res v com'!$B$3:$B$52,About!$B$2)*SUMIFS('Urban and Rural'!$B$2:$B$53,'Urban and Rural'!$A$2:$A$53,About!$B$1)</f>
        <v>810.20309965259264</v>
      </c>
      <c r="I8" s="65">
        <f>INDEX('REEDS calc-noIRA'!$C$64:$AG$113,MATCH(About!$B$2,'REEDS calc-noIRA'!$B$64:$B$113,0),MATCH(I$1,'REEDS calc-noIRA'!$C$63:$AG$63,0))*SUMIFS('res v com'!$E$3:$E$52,'res v com'!$B$3:$B$52,About!$B$2)*SUMIFS('Urban and Rural'!$B$2:$B$53,'Urban and Rural'!$A$2:$A$53,About!$B$1)</f>
        <v>879.75717322190758</v>
      </c>
      <c r="J8" s="65">
        <f>INDEX('REEDS calc-noIRA'!$C$64:$AG$113,MATCH(About!$B$2,'REEDS calc-noIRA'!$B$64:$B$113,0),MATCH(J$1,'REEDS calc-noIRA'!$C$63:$AG$63,0))*SUMIFS('res v com'!$E$3:$E$52,'res v com'!$B$3:$B$52,About!$B$2)*SUMIFS('Urban and Rural'!$B$2:$B$53,'Urban and Rural'!$A$2:$A$53,About!$B$1)</f>
        <v>949.31124679122263</v>
      </c>
      <c r="K8" s="65">
        <f>INDEX('REEDS calc-noIRA'!$C$64:$AG$113,MATCH(About!$B$2,'REEDS calc-noIRA'!$B$64:$B$113,0),MATCH(K$1,'REEDS calc-noIRA'!$C$63:$AG$63,0))*SUMIFS('res v com'!$E$3:$E$52,'res v com'!$B$3:$B$52,About!$B$2)*SUMIFS('Urban and Rural'!$B$2:$B$53,'Urban and Rural'!$A$2:$A$53,About!$B$1)</f>
        <v>984.437509049867</v>
      </c>
      <c r="L8" s="65">
        <f>INDEX('REEDS calc-noIRA'!$C$64:$AG$113,MATCH(About!$B$2,'REEDS calc-noIRA'!$B$64:$B$113,0),MATCH(L$1,'REEDS calc-noIRA'!$C$63:$AG$63,0))*SUMIFS('res v com'!$E$3:$E$52,'res v com'!$B$3:$B$52,About!$B$2)*SUMIFS('Urban and Rural'!$B$2:$B$53,'Urban and Rural'!$A$2:$A$53,About!$B$1)</f>
        <v>1019.5637713085114</v>
      </c>
      <c r="M8" s="65">
        <f>INDEX('REEDS calc-noIRA'!$C$64:$AG$113,MATCH(About!$B$2,'REEDS calc-noIRA'!$B$64:$B$113,0),MATCH(M$1,'REEDS calc-noIRA'!$C$63:$AG$63,0))*SUMIFS('res v com'!$E$3:$E$52,'res v com'!$B$3:$B$52,About!$B$2)*SUMIFS('Urban and Rural'!$B$2:$B$53,'Urban and Rural'!$A$2:$A$53,About!$B$1)</f>
        <v>1048.6658941408602</v>
      </c>
      <c r="N8" s="65">
        <f>INDEX('REEDS calc-noIRA'!$C$64:$AG$113,MATCH(About!$B$2,'REEDS calc-noIRA'!$B$64:$B$113,0),MATCH(N$1,'REEDS calc-noIRA'!$C$63:$AG$63,0))*SUMIFS('res v com'!$E$3:$E$52,'res v com'!$B$3:$B$52,About!$B$2)*SUMIFS('Urban and Rural'!$B$2:$B$53,'Urban and Rural'!$A$2:$A$53,About!$B$1)</f>
        <v>1077.7680169732089</v>
      </c>
      <c r="O8" s="65">
        <f>INDEX('REEDS calc-noIRA'!$C$64:$AG$113,MATCH(About!$B$2,'REEDS calc-noIRA'!$B$64:$B$113,0),MATCH(O$1,'REEDS calc-noIRA'!$C$63:$AG$63,0))*SUMIFS('res v com'!$E$3:$E$52,'res v com'!$B$3:$B$52,About!$B$2)*SUMIFS('Urban and Rural'!$B$2:$B$53,'Urban and Rural'!$A$2:$A$53,About!$B$1)</f>
        <v>1101.3116343445809</v>
      </c>
      <c r="P8" s="65">
        <f>INDEX('REEDS calc-noIRA'!$C$64:$AG$113,MATCH(About!$B$2,'REEDS calc-noIRA'!$B$64:$B$113,0),MATCH(P$1,'REEDS calc-noIRA'!$C$63:$AG$63,0))*SUMIFS('res v com'!$E$3:$E$52,'res v com'!$B$3:$B$52,About!$B$2)*SUMIFS('Urban and Rural'!$B$2:$B$53,'Urban and Rural'!$A$2:$A$53,About!$B$1)</f>
        <v>1124.855251715953</v>
      </c>
      <c r="Q8" s="65">
        <f>INDEX('REEDS calc-noIRA'!$C$64:$AG$113,MATCH(About!$B$2,'REEDS calc-noIRA'!$B$64:$B$113,0),MATCH(Q$1,'REEDS calc-noIRA'!$C$63:$AG$63,0))*SUMIFS('res v com'!$E$3:$E$52,'res v com'!$B$3:$B$52,About!$B$2)*SUMIFS('Urban and Rural'!$B$2:$B$53,'Urban and Rural'!$A$2:$A$53,About!$B$1)</f>
        <v>1144.9939207159382</v>
      </c>
      <c r="R8" s="65">
        <f>INDEX('REEDS calc-noIRA'!$C$64:$AG$113,MATCH(About!$B$2,'REEDS calc-noIRA'!$B$64:$B$113,0),MATCH(R$1,'REEDS calc-noIRA'!$C$63:$AG$63,0))*SUMIFS('res v com'!$E$3:$E$52,'res v com'!$B$3:$B$52,About!$B$2)*SUMIFS('Urban and Rural'!$B$2:$B$53,'Urban and Rural'!$A$2:$A$53,About!$B$1)</f>
        <v>1165.1325897159234</v>
      </c>
      <c r="S8" s="65">
        <f>INDEX('REEDS calc-noIRA'!$C$64:$AG$113,MATCH(About!$B$2,'REEDS calc-noIRA'!$B$64:$B$113,0),MATCH(S$1,'REEDS calc-noIRA'!$C$63:$AG$63,0))*SUMIFS('res v com'!$E$3:$E$52,'res v com'!$B$3:$B$52,About!$B$2)*SUMIFS('Urban and Rural'!$B$2:$B$53,'Urban and Rural'!$A$2:$A$53,About!$B$1)</f>
        <v>1183.9034589427872</v>
      </c>
      <c r="T8" s="65">
        <f>INDEX('REEDS calc-noIRA'!$C$64:$AG$113,MATCH(About!$B$2,'REEDS calc-noIRA'!$B$64:$B$113,0),MATCH(T$1,'REEDS calc-noIRA'!$C$63:$AG$63,0))*SUMIFS('res v com'!$E$3:$E$52,'res v com'!$B$3:$B$52,About!$B$2)*SUMIFS('Urban and Rural'!$B$2:$B$53,'Urban and Rural'!$A$2:$A$53,About!$B$1)</f>
        <v>1202.6743281696513</v>
      </c>
      <c r="U8" s="65">
        <f>INDEX('REEDS calc-noIRA'!$C$64:$AG$113,MATCH(About!$B$2,'REEDS calc-noIRA'!$B$64:$B$113,0),MATCH(U$1,'REEDS calc-noIRA'!$C$63:$AG$63,0))*SUMIFS('res v com'!$E$3:$E$52,'res v com'!$B$3:$B$52,About!$B$2)*SUMIFS('Urban and Rural'!$B$2:$B$53,'Urban and Rural'!$A$2:$A$53,About!$B$1)</f>
        <v>1219.5244572895801</v>
      </c>
      <c r="V8" s="65">
        <f>INDEX('REEDS calc-noIRA'!$C$64:$AG$113,MATCH(About!$B$2,'REEDS calc-noIRA'!$B$64:$B$113,0),MATCH(V$1,'REEDS calc-noIRA'!$C$63:$AG$63,0))*SUMIFS('res v com'!$E$3:$E$52,'res v com'!$B$3:$B$52,About!$B$2)*SUMIFS('Urban and Rural'!$B$2:$B$53,'Urban and Rural'!$A$2:$A$53,About!$B$1)</f>
        <v>1236.374586409509</v>
      </c>
      <c r="W8" s="65">
        <f>INDEX('REEDS calc-noIRA'!$C$64:$AG$113,MATCH(About!$B$2,'REEDS calc-noIRA'!$B$64:$B$113,0),MATCH(W$1,'REEDS calc-noIRA'!$C$63:$AG$63,0))*SUMIFS('res v com'!$E$3:$E$52,'res v com'!$B$3:$B$52,About!$B$2)*SUMIFS('Urban and Rural'!$B$2:$B$53,'Urban and Rural'!$A$2:$A$53,About!$B$1)</f>
        <v>1251.5076902823314</v>
      </c>
      <c r="X8" s="65">
        <f>INDEX('REEDS calc-noIRA'!$C$64:$AG$113,MATCH(About!$B$2,'REEDS calc-noIRA'!$B$64:$B$113,0),MATCH(X$1,'REEDS calc-noIRA'!$C$63:$AG$63,0))*SUMIFS('res v com'!$E$3:$E$52,'res v com'!$B$3:$B$52,About!$B$2)*SUMIFS('Urban and Rural'!$B$2:$B$53,'Urban and Rural'!$A$2:$A$53,About!$B$1)</f>
        <v>1266.6407941551538</v>
      </c>
      <c r="Y8" s="65">
        <f>INDEX('REEDS calc-noIRA'!$C$64:$AG$113,MATCH(About!$B$2,'REEDS calc-noIRA'!$B$64:$B$113,0),MATCH(Y$1,'REEDS calc-noIRA'!$C$63:$AG$63,0))*SUMIFS('res v com'!$E$3:$E$52,'res v com'!$B$3:$B$52,About!$B$2)*SUMIFS('Urban and Rural'!$B$2:$B$53,'Urban and Rural'!$A$2:$A$53,About!$B$1)</f>
        <v>1281.0463449571666</v>
      </c>
      <c r="Z8" s="65">
        <f>INDEX('REEDS calc-noIRA'!$C$64:$AG$113,MATCH(About!$B$2,'REEDS calc-noIRA'!$B$64:$B$113,0),MATCH(Z$1,'REEDS calc-noIRA'!$C$63:$AG$63,0))*SUMIFS('res v com'!$E$3:$E$52,'res v com'!$B$3:$B$52,About!$B$2)*SUMIFS('Urban and Rural'!$B$2:$B$53,'Urban and Rural'!$A$2:$A$53,About!$B$1)</f>
        <v>1295.4518957591793</v>
      </c>
      <c r="AA8" s="65">
        <f>INDEX('REEDS calc-noIRA'!$C$64:$AG$113,MATCH(About!$B$2,'REEDS calc-noIRA'!$B$64:$B$113,0),MATCH(AA$1,'REEDS calc-noIRA'!$C$63:$AG$63,0))*SUMIFS('res v com'!$E$3:$E$52,'res v com'!$B$3:$B$52,About!$B$2)*SUMIFS('Urban and Rural'!$B$2:$B$53,'Urban and Rural'!$A$2:$A$53,About!$B$1)</f>
        <v>1310.2357741580131</v>
      </c>
      <c r="AB8" s="65">
        <f>INDEX('REEDS calc-noIRA'!$C$64:$AG$113,MATCH(About!$B$2,'REEDS calc-noIRA'!$B$64:$B$113,0),MATCH(AB$1,'REEDS calc-noIRA'!$C$63:$AG$63,0))*SUMIFS('res v com'!$E$3:$E$52,'res v com'!$B$3:$B$52,About!$B$2)*SUMIFS('Urban and Rural'!$B$2:$B$53,'Urban and Rural'!$A$2:$A$53,About!$B$1)</f>
        <v>1325.0196525568469</v>
      </c>
      <c r="AC8" s="65">
        <f>INDEX('REEDS calc-noIRA'!$C$64:$AG$113,MATCH(About!$B$2,'REEDS calc-noIRA'!$B$64:$B$113,0),MATCH(AC$1,'REEDS calc-noIRA'!$C$63:$AG$63,0))*SUMIFS('res v com'!$E$3:$E$52,'res v com'!$B$3:$B$52,About!$B$2)*SUMIFS('Urban and Rural'!$B$2:$B$53,'Urban and Rural'!$A$2:$A$53,About!$B$1)</f>
        <v>1338.7267524108861</v>
      </c>
      <c r="AD8" s="65">
        <f>INDEX('REEDS calc-noIRA'!$C$64:$AG$113,MATCH(About!$B$2,'REEDS calc-noIRA'!$B$64:$B$113,0),MATCH(AD$1,'REEDS calc-noIRA'!$C$63:$AG$63,0))*SUMIFS('res v com'!$E$3:$E$52,'res v com'!$B$3:$B$52,About!$B$2)*SUMIFS('Urban and Rural'!$B$2:$B$53,'Urban and Rural'!$A$2:$A$53,About!$B$1)</f>
        <v>1352.4338522649252</v>
      </c>
      <c r="AE8" s="65">
        <f>INDEX('REEDS calc-noIRA'!$C$64:$AG$113,MATCH(About!$B$2,'REEDS calc-noIRA'!$B$64:$B$113,0),MATCH(AE$1,'REEDS calc-noIRA'!$C$63:$AG$63,0))*SUMIFS('res v com'!$E$3:$E$52,'res v com'!$B$3:$B$52,About!$B$2)*SUMIFS('Urban and Rural'!$B$2:$B$53,'Urban and Rural'!$A$2:$A$53,About!$B$1)</f>
        <v>1368.8765516652002</v>
      </c>
      <c r="AF8" s="65">
        <f>INDEX('REEDS calc-noIRA'!$C$64:$AG$113,MATCH(About!$B$2,'REEDS calc-noIRA'!$B$64:$B$113,0),MATCH(AF$1,'REEDS calc-noIRA'!$C$63:$AG$63,0))*SUMIFS('res v com'!$E$3:$E$52,'res v com'!$B$3:$B$52,About!$B$2)*SUMIFS('Urban and Rural'!$B$2:$B$53,'Urban and Rural'!$A$2:$A$53,About!$B$1)</f>
        <v>1385.3192510654753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281.25939724663652</v>
      </c>
      <c r="C8" s="65">
        <f>INDEX('REEDS calc-noIRA'!$C$64:$AG$113,MATCH(About!$B$2,'REEDS calc-noIRA'!$B$64:$B$113,0),MATCH(C$1,'REEDS calc-noIRA'!$C$63:$AG$63,0))*SUMIFS('res v com'!$F$3:$F$52,'res v com'!$B$3:$B$52,About!$B$2)</f>
        <v>281.25939724663652</v>
      </c>
      <c r="D8" s="65">
        <f>INDEX('REEDS calc-noIRA'!$C$64:$AG$113,MATCH(About!$B$2,'REEDS calc-noIRA'!$B$64:$B$113,0),MATCH(D$1,'REEDS calc-noIRA'!$C$63:$AG$63,0))*SUMIFS('res v com'!$F$3:$F$52,'res v com'!$B$3:$B$52,About!$B$2)</f>
        <v>281.25939724663652</v>
      </c>
      <c r="E8" s="65">
        <f>INDEX('REEDS calc-noIRA'!$C$64:$AG$113,MATCH(About!$B$2,'REEDS calc-noIRA'!$B$64:$B$113,0),MATCH(E$1,'REEDS calc-noIRA'!$C$63:$AG$63,0))*SUMIFS('res v com'!$F$3:$F$52,'res v com'!$B$3:$B$52,About!$B$2)</f>
        <v>289.63121935349676</v>
      </c>
      <c r="F8" s="65">
        <f>INDEX('REEDS calc-noIRA'!$C$64:$AG$113,MATCH(About!$B$2,'REEDS calc-noIRA'!$B$64:$B$113,0),MATCH(F$1,'REEDS calc-noIRA'!$C$63:$AG$63,0))*SUMIFS('res v com'!$F$3:$F$52,'res v com'!$B$3:$B$52,About!$B$2)</f>
        <v>298.00304146035705</v>
      </c>
      <c r="G8" s="65">
        <f>INDEX('REEDS calc-noIRA'!$C$64:$AG$113,MATCH(About!$B$2,'REEDS calc-noIRA'!$B$64:$B$113,0),MATCH(G$1,'REEDS calc-noIRA'!$C$63:$AG$63,0))*SUMIFS('res v com'!$F$3:$F$52,'res v com'!$B$3:$B$52,About!$B$2)</f>
        <v>317.16279595022797</v>
      </c>
      <c r="H8" s="65">
        <f>INDEX('REEDS calc-noIRA'!$C$64:$AG$113,MATCH(About!$B$2,'REEDS calc-noIRA'!$B$64:$B$113,0),MATCH(H$1,'REEDS calc-noIRA'!$C$63:$AG$63,0))*SUMIFS('res v com'!$F$3:$F$52,'res v com'!$B$3:$B$52,About!$B$2)</f>
        <v>336.32255044009884</v>
      </c>
      <c r="I8" s="65">
        <f>INDEX('REEDS calc-noIRA'!$C$64:$AG$113,MATCH(About!$B$2,'REEDS calc-noIRA'!$B$64:$B$113,0),MATCH(I$1,'REEDS calc-noIRA'!$C$63:$AG$63,0))*SUMIFS('res v com'!$F$3:$F$52,'res v com'!$B$3:$B$52,About!$B$2)</f>
        <v>365.19506824009341</v>
      </c>
      <c r="J8" s="65">
        <f>INDEX('REEDS calc-noIRA'!$C$64:$AG$113,MATCH(About!$B$2,'REEDS calc-noIRA'!$B$64:$B$113,0),MATCH(J$1,'REEDS calc-noIRA'!$C$63:$AG$63,0))*SUMIFS('res v com'!$F$3:$F$52,'res v com'!$B$3:$B$52,About!$B$2)</f>
        <v>394.06758604008803</v>
      </c>
      <c r="K8" s="65">
        <f>INDEX('REEDS calc-noIRA'!$C$64:$AG$113,MATCH(About!$B$2,'REEDS calc-noIRA'!$B$64:$B$113,0),MATCH(K$1,'REEDS calc-noIRA'!$C$63:$AG$63,0))*SUMIFS('res v com'!$F$3:$F$52,'res v com'!$B$3:$B$52,About!$B$2)</f>
        <v>408.64881155665381</v>
      </c>
      <c r="L8" s="65">
        <f>INDEX('REEDS calc-noIRA'!$C$64:$AG$113,MATCH(About!$B$2,'REEDS calc-noIRA'!$B$64:$B$113,0),MATCH(L$1,'REEDS calc-noIRA'!$C$63:$AG$63,0))*SUMIFS('res v com'!$F$3:$F$52,'res v com'!$B$3:$B$52,About!$B$2)</f>
        <v>423.23003707321959</v>
      </c>
      <c r="M8" s="65">
        <f>INDEX('REEDS calc-noIRA'!$C$64:$AG$113,MATCH(About!$B$2,'REEDS calc-noIRA'!$B$64:$B$113,0),MATCH(M$1,'REEDS calc-noIRA'!$C$63:$AG$63,0))*SUMIFS('res v com'!$F$3:$F$52,'res v com'!$B$3:$B$52,About!$B$2)</f>
        <v>435.31058845397024</v>
      </c>
      <c r="N8" s="65">
        <f>INDEX('REEDS calc-noIRA'!$C$64:$AG$113,MATCH(About!$B$2,'REEDS calc-noIRA'!$B$64:$B$113,0),MATCH(N$1,'REEDS calc-noIRA'!$C$63:$AG$63,0))*SUMIFS('res v com'!$F$3:$F$52,'res v com'!$B$3:$B$52,About!$B$2)</f>
        <v>447.39113983472078</v>
      </c>
      <c r="O8" s="65">
        <f>INDEX('REEDS calc-noIRA'!$C$64:$AG$113,MATCH(About!$B$2,'REEDS calc-noIRA'!$B$64:$B$113,0),MATCH(O$1,'REEDS calc-noIRA'!$C$63:$AG$63,0))*SUMIFS('res v com'!$F$3:$F$52,'res v com'!$B$3:$B$52,About!$B$2)</f>
        <v>457.16430590174883</v>
      </c>
      <c r="P8" s="65">
        <f>INDEX('REEDS calc-noIRA'!$C$64:$AG$113,MATCH(About!$B$2,'REEDS calc-noIRA'!$B$64:$B$113,0),MATCH(P$1,'REEDS calc-noIRA'!$C$63:$AG$63,0))*SUMIFS('res v com'!$F$3:$F$52,'res v com'!$B$3:$B$52,About!$B$2)</f>
        <v>466.93747196877695</v>
      </c>
      <c r="Q8" s="65">
        <f>INDEX('REEDS calc-noIRA'!$C$64:$AG$113,MATCH(About!$B$2,'REEDS calc-noIRA'!$B$64:$B$113,0),MATCH(Q$1,'REEDS calc-noIRA'!$C$63:$AG$63,0))*SUMIFS('res v com'!$F$3:$F$52,'res v com'!$B$3:$B$52,About!$B$2)</f>
        <v>475.29721352425634</v>
      </c>
      <c r="R8" s="65">
        <f>INDEX('REEDS calc-noIRA'!$C$64:$AG$113,MATCH(About!$B$2,'REEDS calc-noIRA'!$B$64:$B$113,0),MATCH(R$1,'REEDS calc-noIRA'!$C$63:$AG$63,0))*SUMIFS('res v com'!$F$3:$F$52,'res v com'!$B$3:$B$52,About!$B$2)</f>
        <v>483.65695507973567</v>
      </c>
      <c r="S8" s="65">
        <f>INDEX('REEDS calc-noIRA'!$C$64:$AG$113,MATCH(About!$B$2,'REEDS calc-noIRA'!$B$64:$B$113,0),MATCH(S$1,'REEDS calc-noIRA'!$C$63:$AG$63,0))*SUMIFS('res v com'!$F$3:$F$52,'res v com'!$B$3:$B$52,About!$B$2)</f>
        <v>491.44891072031942</v>
      </c>
      <c r="T8" s="65">
        <f>INDEX('REEDS calc-noIRA'!$C$64:$AG$113,MATCH(About!$B$2,'REEDS calc-noIRA'!$B$64:$B$113,0),MATCH(T$1,'REEDS calc-noIRA'!$C$63:$AG$63,0))*SUMIFS('res v com'!$F$3:$F$52,'res v com'!$B$3:$B$52,About!$B$2)</f>
        <v>499.24086636090317</v>
      </c>
      <c r="U8" s="65">
        <f>INDEX('REEDS calc-noIRA'!$C$64:$AG$113,MATCH(About!$B$2,'REEDS calc-noIRA'!$B$64:$B$113,0),MATCH(U$1,'REEDS calc-noIRA'!$C$63:$AG$63,0))*SUMIFS('res v com'!$F$3:$F$52,'res v com'!$B$3:$B$52,About!$B$2)</f>
        <v>506.23550561035734</v>
      </c>
      <c r="V8" s="65">
        <f>INDEX('REEDS calc-noIRA'!$C$64:$AG$113,MATCH(About!$B$2,'REEDS calc-noIRA'!$B$64:$B$113,0),MATCH(V$1,'REEDS calc-noIRA'!$C$63:$AG$63,0))*SUMIFS('res v com'!$F$3:$F$52,'res v com'!$B$3:$B$52,About!$B$2)</f>
        <v>513.2301448598115</v>
      </c>
      <c r="W8" s="65">
        <f>INDEX('REEDS calc-noIRA'!$C$64:$AG$113,MATCH(About!$B$2,'REEDS calc-noIRA'!$B$64:$B$113,0),MATCH(W$1,'REEDS calc-noIRA'!$C$63:$AG$63,0))*SUMIFS('res v com'!$F$3:$F$52,'res v com'!$B$3:$B$52,About!$B$2)</f>
        <v>519.51203157780219</v>
      </c>
      <c r="X8" s="65">
        <f>INDEX('REEDS calc-noIRA'!$C$64:$AG$113,MATCH(About!$B$2,'REEDS calc-noIRA'!$B$64:$B$113,0),MATCH(X$1,'REEDS calc-noIRA'!$C$63:$AG$63,0))*SUMIFS('res v com'!$F$3:$F$52,'res v com'!$B$3:$B$52,About!$B$2)</f>
        <v>525.79391829579299</v>
      </c>
      <c r="Y8" s="65">
        <f>INDEX('REEDS calc-noIRA'!$C$64:$AG$113,MATCH(About!$B$2,'REEDS calc-noIRA'!$B$64:$B$113,0),MATCH(Y$1,'REEDS calc-noIRA'!$C$63:$AG$63,0))*SUMIFS('res v com'!$F$3:$F$52,'res v com'!$B$3:$B$52,About!$B$2)</f>
        <v>531.77379122926459</v>
      </c>
      <c r="Z8" s="65">
        <f>INDEX('REEDS calc-noIRA'!$C$64:$AG$113,MATCH(About!$B$2,'REEDS calc-noIRA'!$B$64:$B$113,0),MATCH(Z$1,'REEDS calc-noIRA'!$C$63:$AG$63,0))*SUMIFS('res v com'!$F$3:$F$52,'res v com'!$B$3:$B$52,About!$B$2)</f>
        <v>537.75366416273619</v>
      </c>
      <c r="AA8" s="65">
        <f>INDEX('REEDS calc-noIRA'!$C$64:$AG$113,MATCH(About!$B$2,'REEDS calc-noIRA'!$B$64:$B$113,0),MATCH(AA$1,'REEDS calc-noIRA'!$C$63:$AG$63,0))*SUMIFS('res v com'!$F$3:$F$52,'res v com'!$B$3:$B$52,About!$B$2)</f>
        <v>543.89058426415784</v>
      </c>
      <c r="AB8" s="65">
        <f>INDEX('REEDS calc-noIRA'!$C$64:$AG$113,MATCH(About!$B$2,'REEDS calc-noIRA'!$B$64:$B$113,0),MATCH(AB$1,'REEDS calc-noIRA'!$C$63:$AG$63,0))*SUMIFS('res v com'!$F$3:$F$52,'res v com'!$B$3:$B$52,About!$B$2)</f>
        <v>550.02750436557949</v>
      </c>
      <c r="AC8" s="65">
        <f>INDEX('REEDS calc-noIRA'!$C$64:$AG$113,MATCH(About!$B$2,'REEDS calc-noIRA'!$B$64:$B$113,0),MATCH(AC$1,'REEDS calc-noIRA'!$C$63:$AG$63,0))*SUMIFS('res v com'!$F$3:$F$52,'res v com'!$B$3:$B$52,About!$B$2)</f>
        <v>555.71744406591415</v>
      </c>
      <c r="AD8" s="65">
        <f>INDEX('REEDS calc-noIRA'!$C$64:$AG$113,MATCH(About!$B$2,'REEDS calc-noIRA'!$B$64:$B$113,0),MATCH(AD$1,'REEDS calc-noIRA'!$C$63:$AG$63,0))*SUMIFS('res v com'!$F$3:$F$52,'res v com'!$B$3:$B$52,About!$B$2)</f>
        <v>561.40738376624893</v>
      </c>
      <c r="AE8" s="65">
        <f>INDEX('REEDS calc-noIRA'!$C$64:$AG$113,MATCH(About!$B$2,'REEDS calc-noIRA'!$B$64:$B$113,0),MATCH(AE$1,'REEDS calc-noIRA'!$C$63:$AG$63,0))*SUMIFS('res v com'!$F$3:$F$52,'res v com'!$B$3:$B$52,About!$B$2)</f>
        <v>568.23289529637213</v>
      </c>
      <c r="AF8" s="65">
        <f>INDEX('REEDS calc-noIRA'!$C$64:$AG$113,MATCH(About!$B$2,'REEDS calc-noIRA'!$B$64:$B$113,0),MATCH(AF$1,'REEDS calc-noIRA'!$C$63:$AG$63,0))*SUMIFS('res v com'!$F$3:$F$52,'res v com'!$B$3:$B$52,About!$B$2)</f>
        <v>575.05840682649546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-80.839876803701372</v>
      </c>
      <c r="E8" s="74">
        <f>'DESC-urban-residential'!F8-'BDESC-urban-residential'!F8</f>
        <v>-161.67975360740274</v>
      </c>
      <c r="F8" s="74">
        <f>'DESC-urban-residential'!G8-'BDESC-urban-residential'!G8</f>
        <v>-217.64313581400904</v>
      </c>
      <c r="G8" s="74">
        <f>'DESC-urban-residential'!H8-'BDESC-urban-residential'!H8</f>
        <v>-273.60651802061591</v>
      </c>
      <c r="H8" s="74">
        <f>'DESC-urban-residential'!I8-'BDESC-urban-residential'!I8</f>
        <v>-274.063421349083</v>
      </c>
      <c r="I8" s="74">
        <f>'DESC-urban-residential'!J8-'BDESC-urban-residential'!J8</f>
        <v>-274.52032467754998</v>
      </c>
      <c r="J8" s="74">
        <f>'DESC-urban-residential'!K8-'BDESC-urban-residential'!K8</f>
        <v>-356.39914726636471</v>
      </c>
      <c r="K8" s="74">
        <f>'DESC-urban-residential'!L8-'BDESC-urban-residential'!L8</f>
        <v>-438.27796985517944</v>
      </c>
      <c r="L8" s="74">
        <f>'DESC-urban-residential'!M8-'BDESC-urban-residential'!M8</f>
        <v>-497.78599062276703</v>
      </c>
      <c r="M8" s="74">
        <f>'DESC-urban-residential'!N8-'BDESC-urban-residential'!N8</f>
        <v>-557.2940113903544</v>
      </c>
      <c r="N8" s="74">
        <f>'DESC-urban-residential'!O8-'BDESC-urban-residential'!O8</f>
        <v>-577.67131779756369</v>
      </c>
      <c r="O8" s="74">
        <f>'DESC-urban-residential'!P8-'BDESC-urban-residential'!P8</f>
        <v>-598.04862420477252</v>
      </c>
      <c r="P8" s="74">
        <f>'DESC-urban-residential'!Q8-'BDESC-urban-residential'!Q8</f>
        <v>-578.13404155059629</v>
      </c>
      <c r="Q8" s="74">
        <f>'DESC-urban-residential'!R8-'BDESC-urban-residential'!R8</f>
        <v>-558.21945889642029</v>
      </c>
      <c r="R8" s="74">
        <f>'DESC-urban-residential'!S8-'BDESC-urban-residential'!S8</f>
        <v>-540.44097205813955</v>
      </c>
      <c r="S8" s="74">
        <f>'DESC-urban-residential'!T8-'BDESC-urban-residential'!T8</f>
        <v>-522.66248521985858</v>
      </c>
      <c r="T8" s="74">
        <f>'DESC-urban-residential'!U8-'BDESC-urban-residential'!U8</f>
        <v>-507.47699752594031</v>
      </c>
      <c r="U8" s="74">
        <f>'DESC-urban-residential'!V8-'BDESC-urban-residential'!V8</f>
        <v>-492.29150983202157</v>
      </c>
      <c r="V8" s="74">
        <f>'DESC-urban-residential'!W8-'BDESC-urban-residential'!W8</f>
        <v>-479.46329408752126</v>
      </c>
      <c r="W8" s="74">
        <f>'DESC-urban-residential'!X8-'BDESC-urban-residential'!X8</f>
        <v>-466.63507834302072</v>
      </c>
      <c r="X8" s="74">
        <f>'DESC-urban-residential'!Y8-'BDESC-urban-residential'!Y8</f>
        <v>-455.71887206860652</v>
      </c>
      <c r="Y8" s="74">
        <f>'DESC-urban-residential'!Z8-'BDESC-urban-residential'!Z8</f>
        <v>-444.80266579419276</v>
      </c>
      <c r="Z8" s="74">
        <f>'DESC-urban-residential'!AA8-'BDESC-urban-residential'!AA8</f>
        <v>-435.01271167338973</v>
      </c>
      <c r="AA8" s="74">
        <f>'DESC-urban-residential'!AB8-'BDESC-urban-residential'!AB8</f>
        <v>-425.22275755258715</v>
      </c>
      <c r="AB8" s="74">
        <f>'DESC-urban-residential'!AC8-'BDESC-urban-residential'!AC8</f>
        <v>-417.95013705678048</v>
      </c>
      <c r="AC8" s="74">
        <f>'DESC-urban-residential'!AD8-'BDESC-urban-residential'!AD8</f>
        <v>-410.6775165609738</v>
      </c>
      <c r="AD8" s="74">
        <f>'DESC-urban-residential'!AE8-'BDESC-urban-residential'!AE8</f>
        <v>-409.31262700013895</v>
      </c>
      <c r="AE8" s="74">
        <f>'DESC-urban-residential'!AF8-'BDESC-urban-residential'!AF8</f>
        <v>-407.94773743930386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-11.866403934488275</v>
      </c>
      <c r="E8" s="74">
        <f>'DESC-rural-residential'!F8-'BDESC-rural-residential'!F8</f>
        <v>-23.73280786897655</v>
      </c>
      <c r="F8" s="74">
        <f>'DESC-rural-residential'!G8-'BDESC-rural-residential'!G8</f>
        <v>-31.947616266276569</v>
      </c>
      <c r="G8" s="74">
        <f>'DESC-rural-residential'!H8-'BDESC-rural-residential'!H8</f>
        <v>-40.162424663576644</v>
      </c>
      <c r="H8" s="74">
        <f>'DESC-rural-residential'!I8-'BDESC-rural-residential'!I8</f>
        <v>-40.229493042067219</v>
      </c>
      <c r="I8" s="74">
        <f>'DESC-rural-residential'!J8-'BDESC-rural-residential'!J8</f>
        <v>-40.296561420557794</v>
      </c>
      <c r="J8" s="74">
        <f>'DESC-rural-residential'!K8-'BDESC-rural-residential'!K8</f>
        <v>-52.315471158365455</v>
      </c>
      <c r="K8" s="74">
        <f>'DESC-rural-residential'!L8-'BDESC-rural-residential'!L8</f>
        <v>-64.334380896173144</v>
      </c>
      <c r="L8" s="74">
        <f>'DESC-rural-residential'!M8-'BDESC-rural-residential'!M8</f>
        <v>-73.069503210681404</v>
      </c>
      <c r="M8" s="74">
        <f>'DESC-rural-residential'!N8-'BDESC-rural-residential'!N8</f>
        <v>-81.804625525189664</v>
      </c>
      <c r="N8" s="74">
        <f>'DESC-rural-residential'!O8-'BDESC-rural-residential'!O8</f>
        <v>-84.795789768449708</v>
      </c>
      <c r="O8" s="74">
        <f>'DESC-rural-residential'!P8-'BDESC-rural-residential'!P8</f>
        <v>-87.786954011709724</v>
      </c>
      <c r="P8" s="74">
        <f>'DESC-rural-residential'!Q8-'BDESC-rural-residential'!Q8</f>
        <v>-84.863712521188461</v>
      </c>
      <c r="Q8" s="74">
        <f>'DESC-rural-residential'!R8-'BDESC-rural-residential'!R8</f>
        <v>-81.940471030667197</v>
      </c>
      <c r="R8" s="74">
        <f>'DESC-rural-residential'!S8-'BDESC-rural-residential'!S8</f>
        <v>-79.330784889268187</v>
      </c>
      <c r="S8" s="74">
        <f>'DESC-rural-residential'!T8-'BDESC-rural-residential'!T8</f>
        <v>-76.721098747869178</v>
      </c>
      <c r="T8" s="74">
        <f>'DESC-rural-residential'!U8-'BDESC-rural-residential'!U8</f>
        <v>-74.492036334082968</v>
      </c>
      <c r="U8" s="74">
        <f>'DESC-rural-residential'!V8-'BDESC-rural-residential'!V8</f>
        <v>-72.262973920296758</v>
      </c>
      <c r="V8" s="74">
        <f>'DESC-rural-residential'!W8-'BDESC-rural-residential'!W8</f>
        <v>-70.379933077067363</v>
      </c>
      <c r="W8" s="74">
        <f>'DESC-rural-residential'!X8-'BDESC-rural-residential'!X8</f>
        <v>-68.496892233837912</v>
      </c>
      <c r="X8" s="74">
        <f>'DESC-rural-residential'!Y8-'BDESC-rural-residential'!Y8</f>
        <v>-66.894513331171623</v>
      </c>
      <c r="Y8" s="74">
        <f>'DESC-rural-residential'!Z8-'BDESC-rural-residential'!Z8</f>
        <v>-65.292134428505364</v>
      </c>
      <c r="Z8" s="74">
        <f>'DESC-rural-residential'!AA8-'BDESC-rural-residential'!AA8</f>
        <v>-63.855076942882903</v>
      </c>
      <c r="AA8" s="74">
        <f>'DESC-rural-residential'!AB8-'BDESC-rural-residential'!AB8</f>
        <v>-62.418019457260499</v>
      </c>
      <c r="AB8" s="74">
        <f>'DESC-rural-residential'!AC8-'BDESC-rural-residential'!AC8</f>
        <v>-61.350478834022823</v>
      </c>
      <c r="AC8" s="74">
        <f>'DESC-rural-residential'!AD8-'BDESC-rural-residential'!AD8</f>
        <v>-60.282938210785147</v>
      </c>
      <c r="AD8" s="74">
        <f>'DESC-rural-residential'!AE8-'BDESC-rural-residential'!AE8</f>
        <v>-60.082587449561686</v>
      </c>
      <c r="AE8" s="74">
        <f>'DESC-rural-residential'!AF8-'BDESC-rural-residential'!AF8</f>
        <v>-59.882236688338196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-33.557355625450384</v>
      </c>
      <c r="E8" s="74">
        <f>'DESC-commercial'!F8-'BDESC-commercial'!F8</f>
        <v>-67.114711250900655</v>
      </c>
      <c r="F8" s="74">
        <f>'DESC-commercial'!G8-'BDESC-commercial'!G8</f>
        <v>-90.345611556084066</v>
      </c>
      <c r="G8" s="74">
        <f>'DESC-commercial'!H8-'BDESC-commercial'!H8</f>
        <v>-113.57651186126748</v>
      </c>
      <c r="H8" s="74">
        <f>'DESC-commercial'!I8-'BDESC-commercial'!I8</f>
        <v>-113.76617651794498</v>
      </c>
      <c r="I8" s="74">
        <f>'DESC-commercial'!J8-'BDESC-commercial'!J8</f>
        <v>-113.95584117462238</v>
      </c>
      <c r="J8" s="74">
        <f>'DESC-commercial'!K8-'BDESC-commercial'!K8</f>
        <v>-147.94447248436489</v>
      </c>
      <c r="K8" s="74">
        <f>'DESC-commercial'!L8-'BDESC-commercial'!L8</f>
        <v>-181.93310379410741</v>
      </c>
      <c r="L8" s="74">
        <f>'DESC-commercial'!M8-'BDESC-commercial'!M8</f>
        <v>-206.63541525746666</v>
      </c>
      <c r="M8" s="74">
        <f>'DESC-commercial'!N8-'BDESC-commercial'!N8</f>
        <v>-231.33772672082591</v>
      </c>
      <c r="N8" s="74">
        <f>'DESC-commercial'!O8-'BDESC-commercial'!O8</f>
        <v>-239.79652879762688</v>
      </c>
      <c r="O8" s="74">
        <f>'DESC-commercial'!P8-'BDESC-commercial'!P8</f>
        <v>-248.25533087442767</v>
      </c>
      <c r="P8" s="74">
        <f>'DESC-commercial'!Q8-'BDESC-commercial'!Q8</f>
        <v>-239.98860956458009</v>
      </c>
      <c r="Q8" s="74">
        <f>'DESC-commercial'!R8-'BDESC-commercial'!R8</f>
        <v>-231.72188825473245</v>
      </c>
      <c r="R8" s="74">
        <f>'DESC-commercial'!S8-'BDESC-commercial'!S8</f>
        <v>-224.34187941623236</v>
      </c>
      <c r="S8" s="74">
        <f>'DESC-commercial'!T8-'BDESC-commercial'!T8</f>
        <v>-216.96187057773227</v>
      </c>
      <c r="T8" s="74">
        <f>'DESC-commercial'!U8-'BDESC-commercial'!U8</f>
        <v>-210.65823886725707</v>
      </c>
      <c r="U8" s="74">
        <f>'DESC-commercial'!V8-'BDESC-commercial'!V8</f>
        <v>-204.35460715678175</v>
      </c>
      <c r="V8" s="74">
        <f>'DESC-commercial'!W8-'BDESC-commercial'!W8</f>
        <v>-199.02950010814652</v>
      </c>
      <c r="W8" s="74">
        <f>'DESC-commercial'!X8-'BDESC-commercial'!X8</f>
        <v>-193.70439305951118</v>
      </c>
      <c r="X8" s="74">
        <f>'DESC-commercial'!Y8-'BDESC-commercial'!Y8</f>
        <v>-189.17297823659158</v>
      </c>
      <c r="Y8" s="74">
        <f>'DESC-commercial'!Z8-'BDESC-commercial'!Z8</f>
        <v>-184.64156341367197</v>
      </c>
      <c r="Z8" s="74">
        <f>'DESC-commercial'!AA8-'BDESC-commercial'!AA8</f>
        <v>-180.57766592918711</v>
      </c>
      <c r="AA8" s="74">
        <f>'DESC-commercial'!AB8-'BDESC-commercial'!AB8</f>
        <v>-176.51376844470235</v>
      </c>
      <c r="AB8" s="74">
        <f>'DESC-commercial'!AC8-'BDESC-commercial'!AC8</f>
        <v>-173.49483865465174</v>
      </c>
      <c r="AC8" s="74">
        <f>'DESC-commercial'!AD8-'BDESC-commercial'!AD8</f>
        <v>-170.47590886460102</v>
      </c>
      <c r="AD8" s="74">
        <f>'DESC-commercial'!AE8-'BDESC-commercial'!AE8</f>
        <v>-169.90933100484483</v>
      </c>
      <c r="AE8" s="74">
        <f>'DESC-commercial'!AF8-'BDESC-commercial'!AF8</f>
        <v>-169.3427531450883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2025-01-29T23:37:18Z</dcterms:modified>
</cp:coreProperties>
</file>