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A\webappdata\"/>
    </mc:Choice>
  </mc:AlternateContent>
  <xr:revisionPtr revIDLastSave="0" documentId="8_{3BFADA44-FD2D-4871-9509-8DCD307DC6AD}"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21" i="23" s="1"/>
  <c r="N1" i="25"/>
  <c r="G8" i="23" s="1"/>
  <c r="AC1" i="25"/>
  <c r="W1" i="25"/>
  <c r="J1" i="25"/>
  <c r="I1" i="25"/>
  <c r="AB1" i="25"/>
  <c r="AF1" i="25"/>
  <c r="Y1" i="25"/>
  <c r="AH1" i="25"/>
  <c r="V1" i="25"/>
  <c r="D1" i="25"/>
  <c r="AE1" i="25"/>
  <c r="K1" i="25"/>
  <c r="U1" i="25"/>
  <c r="P1" i="25"/>
  <c r="Z1" i="25"/>
  <c r="G1" i="25"/>
  <c r="Q1" i="25"/>
  <c r="AA1" i="25"/>
  <c r="M1" i="25"/>
  <c r="N21" i="23" l="1"/>
  <c r="O21" i="23" s="1"/>
  <c r="J21" i="23"/>
  <c r="K21"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<sst xmlns="http://schemas.openxmlformats.org/spreadsheetml/2006/main" count="42870" uniqueCount="4487">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</sst>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4023</v>
      </c>
      <c r="C1" s="380">
        <v>46293</v>
      </c>
      <c r="G1" s="381" t="s">
        <v>3985</v>
      </c>
      <c r="H1" s="381" t="s">
        <v>3986</v>
      </c>
    </row>
    <row r="2" spans="1:8" x14ac:dyDescent="0.45">
      <c r="B2" t="str">
        <f>_xlfn.XLOOKUP(B1,H:H,G:G,0,0,1)</f>
        <v>MA</v>
      </c>
      <c r="C2" t="str">
        <f>_xlfn.XLOOKUP(B2,G:G, H:H, 0,0,1)</f>
        <v>Massachusetts</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64.894744299999999</v>
      </c>
      <c r="E2" s="436">
        <f>SUMIFS('frozen policy trendline'!E:E,'frozen policy trendline'!$A:$A,About!$B$2)-SUMIFS('frozen policy trendline'!E:E,'frozen policy trendline'!$A:$A,About!$B$2,'frozen policy trendline'!$B:$B,"Output Total CO2e Emissions by Sector[LULUCF sector]")</f>
        <v>62.885019999999997</v>
      </c>
      <c r="F2" s="436">
        <f>SUMIFS('frozen policy trendline'!F:F,'frozen policy trendline'!$A:$A,About!$B$2)-SUMIFS('frozen policy trendline'!F:F,'frozen policy trendline'!$A:$A,About!$B$2,'frozen policy trendline'!$B:$B,"Output Total CO2e Emissions by Sector[LULUCF sector]")</f>
        <v>61.89958</v>
      </c>
      <c r="G2" s="436">
        <f>SUMIFS('frozen policy trendline'!G:G,'frozen policy trendline'!$A:$A,About!$B$2)-SUMIFS('frozen policy trendline'!G:G,'frozen policy trendline'!$A:$A,About!$B$2,'frozen policy trendline'!$B:$B,"Output Total CO2e Emissions by Sector[LULUCF sector]")</f>
        <v>60.309730289999997</v>
      </c>
      <c r="H2" s="436">
        <f>SUMIFS('frozen policy trendline'!H:H,'frozen policy trendline'!$A:$A,About!$B$2)-SUMIFS('frozen policy trendline'!H:H,'frozen policy trendline'!$A:$A,About!$B$2,'frozen policy trendline'!$B:$B,"Output Total CO2e Emissions by Sector[LULUCF sector]")</f>
        <v>58.621628550000004</v>
      </c>
      <c r="I2" s="436">
        <f>SUMIFS('frozen policy trendline'!I:I,'frozen policy trendline'!$A:$A,About!$B$2)-SUMIFS('frozen policy trendline'!I:I,'frozen policy trendline'!$A:$A,About!$B$2,'frozen policy trendline'!$B:$B,"Output Total CO2e Emissions by Sector[LULUCF sector]")</f>
        <v>56.834355129999992</v>
      </c>
      <c r="J2" s="436">
        <f>SUMIFS('frozen policy trendline'!J:J,'frozen policy trendline'!$A:$A,About!$B$2)-SUMIFS('frozen policy trendline'!J:J,'frozen policy trendline'!$A:$A,About!$B$2,'frozen policy trendline'!$B:$B,"Output Total CO2e Emissions by Sector[LULUCF sector]")</f>
        <v>54.960361470000002</v>
      </c>
      <c r="K2" s="436">
        <f>SUMIFS('frozen policy trendline'!K:K,'frozen policy trendline'!$A:$A,About!$B$2)-SUMIFS('frozen policy trendline'!K:K,'frozen policy trendline'!$A:$A,About!$B$2,'frozen policy trendline'!$B:$B,"Output Total CO2e Emissions by Sector[LULUCF sector]")</f>
        <v>53.453564049999997</v>
      </c>
      <c r="L2" s="436">
        <f>SUMIFS('frozen policy trendline'!L:L,'frozen policy trendline'!$A:$A,About!$B$2)-SUMIFS('frozen policy trendline'!L:L,'frozen policy trendline'!$A:$A,About!$B$2,'frozen policy trendline'!$B:$B,"Output Total CO2e Emissions by Sector[LULUCF sector]")</f>
        <v>51.94648792000001</v>
      </c>
      <c r="M2" s="436">
        <f>SUMIFS('frozen policy trendline'!M:M,'frozen policy trendline'!$A:$A,About!$B$2)-SUMIFS('frozen policy trendline'!M:M,'frozen policy trendline'!$A:$A,About!$B$2,'frozen policy trendline'!$B:$B,"Output Total CO2e Emissions by Sector[LULUCF sector]")</f>
        <v>50.984550379999995</v>
      </c>
      <c r="N2" s="436">
        <f>SUMIFS('frozen policy trendline'!N:N,'frozen policy trendline'!$A:$A,About!$B$2)-SUMIFS('frozen policy trendline'!N:N,'frozen policy trendline'!$A:$A,About!$B$2,'frozen policy trendline'!$B:$B,"Output Total CO2e Emissions by Sector[LULUCF sector]")</f>
        <v>50.158631999999997</v>
      </c>
      <c r="O2" s="436">
        <f>SUMIFS('frozen policy trendline'!O:O,'frozen policy trendline'!$A:$A,About!$B$2)-SUMIFS('frozen policy trendline'!O:O,'frozen policy trendline'!$A:$A,About!$B$2,'frozen policy trendline'!$B:$B,"Output Total CO2e Emissions by Sector[LULUCF sector]")</f>
        <v>49.344947570000002</v>
      </c>
      <c r="P2" s="436">
        <f>SUMIFS('frozen policy trendline'!P:P,'frozen policy trendline'!$A:$A,About!$B$2)-SUMIFS('frozen policy trendline'!P:P,'frozen policy trendline'!$A:$A,About!$B$2,'frozen policy trendline'!$B:$B,"Output Total CO2e Emissions by Sector[LULUCF sector]")</f>
        <v>48.525503020000002</v>
      </c>
      <c r="Q2" s="436">
        <f>SUMIFS('frozen policy trendline'!Q:Q,'frozen policy trendline'!$A:$A,About!$B$2)-SUMIFS('frozen policy trendline'!Q:Q,'frozen policy trendline'!$A:$A,About!$B$2,'frozen policy trendline'!$B:$B,"Output Total CO2e Emissions by Sector[LULUCF sector]")</f>
        <v>47.84841299</v>
      </c>
      <c r="R2" s="436">
        <f>SUMIFS('frozen policy trendline'!R:R,'frozen policy trendline'!$A:$A,About!$B$2)-SUMIFS('frozen policy trendline'!R:R,'frozen policy trendline'!$A:$A,About!$B$2,'frozen policy trendline'!$B:$B,"Output Total CO2e Emissions by Sector[LULUCF sector]")</f>
        <v>46.988692819999997</v>
      </c>
      <c r="S2" s="436">
        <f>SUMIFS('frozen policy trendline'!S:S,'frozen policy trendline'!$A:$A,About!$B$2)-SUMIFS('frozen policy trendline'!S:S,'frozen policy trendline'!$A:$A,About!$B$2,'frozen policy trendline'!$B:$B,"Output Total CO2e Emissions by Sector[LULUCF sector]")</f>
        <v>45.710636940000001</v>
      </c>
      <c r="T2" s="436">
        <f>SUMIFS('frozen policy trendline'!T:T,'frozen policy trendline'!$A:$A,About!$B$2)-SUMIFS('frozen policy trendline'!T:T,'frozen policy trendline'!$A:$A,About!$B$2,'frozen policy trendline'!$B:$B,"Output Total CO2e Emissions by Sector[LULUCF sector]")</f>
        <v>44.501501099999999</v>
      </c>
      <c r="U2" s="436">
        <f>SUMIFS('frozen policy trendline'!U:U,'frozen policy trendline'!$A:$A,About!$B$2)-SUMIFS('frozen policy trendline'!U:U,'frozen policy trendline'!$A:$A,About!$B$2,'frozen policy trendline'!$B:$B,"Output Total CO2e Emissions by Sector[LULUCF sector]")</f>
        <v>42.916355329999995</v>
      </c>
      <c r="V2" s="436">
        <f>SUMIFS('frozen policy trendline'!V:V,'frozen policy trendline'!$A:$A,About!$B$2)-SUMIFS('frozen policy trendline'!V:V,'frozen policy trendline'!$A:$A,About!$B$2,'frozen policy trendline'!$B:$B,"Output Total CO2e Emissions by Sector[LULUCF sector]")</f>
        <v>42.249159580000004</v>
      </c>
      <c r="W2" s="436">
        <f>SUMIFS('frozen policy trendline'!W:W,'frozen policy trendline'!$A:$A,About!$B$2)-SUMIFS('frozen policy trendline'!W:W,'frozen policy trendline'!$A:$A,About!$B$2,'frozen policy trendline'!$B:$B,"Output Total CO2e Emissions by Sector[LULUCF sector]")</f>
        <v>41.793068230000003</v>
      </c>
      <c r="X2" s="436">
        <f>SUMIFS('frozen policy trendline'!X:X,'frozen policy trendline'!$A:$A,About!$B$2)-SUMIFS('frozen policy trendline'!X:X,'frozen policy trendline'!$A:$A,About!$B$2,'frozen policy trendline'!$B:$B,"Output Total CO2e Emissions by Sector[LULUCF sector]")</f>
        <v>41.487612550000001</v>
      </c>
      <c r="Y2" s="436">
        <f>SUMIFS('frozen policy trendline'!Y:Y,'frozen policy trendline'!$A:$A,About!$B$2)-SUMIFS('frozen policy trendline'!Y:Y,'frozen policy trendline'!$A:$A,About!$B$2,'frozen policy trendline'!$B:$B,"Output Total CO2e Emissions by Sector[LULUCF sector]")</f>
        <v>41.243296879999995</v>
      </c>
      <c r="Z2" s="436">
        <f>SUMIFS('frozen policy trendline'!Z:Z,'frozen policy trendline'!$A:$A,About!$B$2)-SUMIFS('frozen policy trendline'!Z:Z,'frozen policy trendline'!$A:$A,About!$B$2,'frozen policy trendline'!$B:$B,"Output Total CO2e Emissions by Sector[LULUCF sector]")</f>
        <v>41.045471239999998</v>
      </c>
      <c r="AA2" s="436">
        <f>SUMIFS('frozen policy trendline'!AA:AA,'frozen policy trendline'!$A:$A,About!$B$2)-SUMIFS('frozen policy trendline'!AA:AA,'frozen policy trendline'!$A:$A,About!$B$2,'frozen policy trendline'!$B:$B,"Output Total CO2e Emissions by Sector[LULUCF sector]")</f>
        <v>40.910805610000004</v>
      </c>
      <c r="AB2" s="436">
        <f>SUMIFS('frozen policy trendline'!AB:AB,'frozen policy trendline'!$A:$A,About!$B$2)-SUMIFS('frozen policy trendline'!AB:AB,'frozen policy trendline'!$A:$A,About!$B$2,'frozen policy trendline'!$B:$B,"Output Total CO2e Emissions by Sector[LULUCF sector]")</f>
        <v>40.562519999999999</v>
      </c>
      <c r="AC2" s="436">
        <f>SUMIFS('frozen policy trendline'!AC:AC,'frozen policy trendline'!$A:$A,About!$B$2)-SUMIFS('frozen policy trendline'!AC:AC,'frozen policy trendline'!$A:$A,About!$B$2,'frozen policy trendline'!$B:$B,"Output Total CO2e Emissions by Sector[LULUCF sector]")</f>
        <v>40.033470000000001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75% below 1990 levels by 2040</v>
      </c>
      <c r="C2" s="1">
        <f>IF(INDEX('State Targets'!I:I,MATCH(About!$C$2,'State Targets'!$B:$B,0))=0,"",INDEX('State Targets'!I:I,MATCH(About!$C$2,'State Targets'!$B:$B,0)))</f>
        <v>2040</v>
      </c>
      <c r="D2" s="1">
        <f>INDEX('State Targets'!J:J,MATCH(About!$C$2,'State Targets'!$B:$B,0))</f>
        <v>21</v>
      </c>
      <c r="E2" s="1">
        <f>INDEX('State Targets'!K:K,MATCH(About!$C$2,'State Targets'!$B:$B,0))</f>
        <v>21</v>
      </c>
      <c r="F2" s="1" t="str">
        <f>IF(INDEX('State Targets'!C:C,MATCH(About!$C$2,'State Targets'!$B:$B,0))=0,"",INDEX('State Targets'!C:C,MATCH(About!$C$2,'State Targets'!$B:$B,0)))</f>
        <v>Massachusetts enacted statutory targets in 2021 to achieve net-zero emissions by 2050. The state set interim targets of reducing emissions compared to 1990 levels by 50% by 2030 and at least 75% by 2040.</v>
      </c>
    </row>
    <row r="3" spans="1:6" ht="71.25" x14ac:dyDescent="0.45">
      <c r="A3" s="1" t="s">
        <v>3518</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Massachusetts enacted statutory targets in 2021 to achieve net-zero emissions by 2050. The state set interim targets of reducing emissions compared to 1990 levels by 50% by 2030 and at least 75% by 2040.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84</v>
      </c>
      <c r="H21" t="s">
        <v>4136</v>
      </c>
      <c r="I21" s="402">
        <v>2040</v>
      </c>
      <c r="J21" s="402">
        <f t="shared" si="0"/>
        <v>21</v>
      </c>
      <c r="K21" s="402">
        <f t="shared" si="1"/>
        <v>21</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MA</v>
      </c>
      <c r="C1" s="409">
        <f>SUM(C4:C87)</f>
        <v>84.145162997650203</v>
      </c>
      <c r="D1" s="409">
        <f t="shared" ref="D1:AG1" si="0">SUM(D4:D87)</f>
        <v>82.158023356815832</v>
      </c>
      <c r="E1" s="409">
        <f t="shared" si="0"/>
        <v>83.911111899514538</v>
      </c>
      <c r="F1" s="409">
        <f t="shared" si="0"/>
        <v>80.47324764795934</v>
      </c>
      <c r="G1" s="409">
        <f t="shared" si="0"/>
        <v>81.267742619640629</v>
      </c>
      <c r="H1" s="409">
        <f t="shared" si="0"/>
        <v>78.951023788929533</v>
      </c>
      <c r="I1" s="409">
        <f t="shared" si="0"/>
        <v>79.996220768792412</v>
      </c>
      <c r="J1" s="409">
        <f t="shared" si="0"/>
        <v>86.311254232592376</v>
      </c>
      <c r="K1" s="409">
        <f t="shared" si="0"/>
        <v>84.963380513266301</v>
      </c>
      <c r="L1" s="409">
        <f t="shared" si="0"/>
        <v>82.889885895281424</v>
      </c>
      <c r="M1" s="409">
        <f t="shared" si="0"/>
        <v>83.908787482771672</v>
      </c>
      <c r="N1" s="409">
        <f t="shared" si="0"/>
        <v>84.231383804886306</v>
      </c>
      <c r="O1" s="409">
        <f t="shared" si="0"/>
        <v>84.736697126063248</v>
      </c>
      <c r="P1" s="409">
        <f t="shared" si="0"/>
        <v>87.146913431712491</v>
      </c>
      <c r="Q1" s="409">
        <f t="shared" si="0"/>
        <v>84.866679883863753</v>
      </c>
      <c r="R1" s="409">
        <f t="shared" si="0"/>
        <v>85.624196278865028</v>
      </c>
      <c r="S1" s="409">
        <f t="shared" si="0"/>
        <v>79.320730810580912</v>
      </c>
      <c r="T1" s="409">
        <f t="shared" si="0"/>
        <v>82.739806721139161</v>
      </c>
      <c r="U1" s="409">
        <f t="shared" si="0"/>
        <v>78.068153890088482</v>
      </c>
      <c r="V1" s="409">
        <f t="shared" si="0"/>
        <v>73.621506589433224</v>
      </c>
      <c r="W1" s="409">
        <f t="shared" si="0"/>
        <v>75.761551711612924</v>
      </c>
      <c r="X1" s="409">
        <f t="shared" si="0"/>
        <v>71.850663470428714</v>
      </c>
      <c r="Y1" s="409">
        <f t="shared" si="0"/>
        <v>65.565574329100116</v>
      </c>
      <c r="Z1" s="409">
        <f t="shared" si="0"/>
        <v>69.667360820543237</v>
      </c>
      <c r="AA1" s="409">
        <f t="shared" si="0"/>
        <v>68.892878544494366</v>
      </c>
      <c r="AB1" s="409">
        <f t="shared" si="0"/>
        <v>70.286650725578738</v>
      </c>
      <c r="AC1" s="409">
        <f t="shared" si="0"/>
        <v>67.298535084412293</v>
      </c>
      <c r="AD1" s="409">
        <f t="shared" si="0"/>
        <v>66.911680746103897</v>
      </c>
      <c r="AE1" s="409">
        <f t="shared" si="0"/>
        <v>67.004954513874566</v>
      </c>
      <c r="AF1" s="409">
        <f t="shared" si="0"/>
        <v>66.126095110716093</v>
      </c>
      <c r="AG1" s="409">
        <f t="shared" si="0"/>
        <v>55.891691002722965</v>
      </c>
      <c r="AH1" s="409">
        <f>SUM(AH4:AH87)</f>
        <v>59.077361948852896</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25.241020076847999</v>
      </c>
      <c r="D4">
        <f>SUMIFS('EPA Export Aggregation'!G:G,'EPA Export Aggregation'!$A:$A,$B4,'EPA Export Aggregation'!$D:$D,$A$1)*IF($A4="CH4",About!$D$58,IF($A4="N2O",About!$D$59,1))</f>
        <v>25.898734566672701</v>
      </c>
      <c r="E4">
        <f>SUMIFS('EPA Export Aggregation'!H:H,'EPA Export Aggregation'!$A:$A,$B4,'EPA Export Aggregation'!$D:$D,$A$1)*IF($A4="CH4",About!$D$58,IF($A4="N2O",About!$D$59,1))</f>
        <v>24.405014679480399</v>
      </c>
      <c r="F4">
        <f>SUMIFS('EPA Export Aggregation'!I:I,'EPA Export Aggregation'!$A:$A,$B4,'EPA Export Aggregation'!$D:$D,$A$1)*IF($A4="CH4",About!$D$58,IF($A4="N2O",About!$D$59,1))</f>
        <v>21.948220540652699</v>
      </c>
      <c r="G4">
        <f>SUMIFS('EPA Export Aggregation'!J:J,'EPA Export Aggregation'!$A:$A,$B4,'EPA Export Aggregation'!$D:$D,$A$1)*IF($A4="CH4",About!$D$58,IF($A4="N2O",About!$D$59,1))</f>
        <v>22.283597284289801</v>
      </c>
      <c r="H4">
        <f>SUMIFS('EPA Export Aggregation'!K:K,'EPA Export Aggregation'!$A:$A,$B4,'EPA Export Aggregation'!$D:$D,$A$1)*IF($A4="CH4",About!$D$58,IF($A4="N2O",About!$D$59,1))</f>
        <v>21.4006080561382</v>
      </c>
      <c r="I4">
        <f>SUMIFS('EPA Export Aggregation'!L:L,'EPA Export Aggregation'!$A:$A,$B4,'EPA Export Aggregation'!$D:$D,$A$1)*IF($A4="CH4",About!$D$58,IF($A4="N2O",About!$D$59,1))</f>
        <v>20.8569722730176</v>
      </c>
      <c r="J4">
        <f>SUMIFS('EPA Export Aggregation'!M:M,'EPA Export Aggregation'!$A:$A,$B4,'EPA Export Aggregation'!$D:$D,$A$1)*IF($A4="CH4",About!$D$58,IF($A4="N2O",About!$D$59,1))</f>
        <v>26.137299196228401</v>
      </c>
      <c r="K4">
        <f>SUMIFS('EPA Export Aggregation'!N:N,'EPA Export Aggregation'!$A:$A,$B4,'EPA Export Aggregation'!$D:$D,$A$1)*IF($A4="CH4",About!$D$58,IF($A4="N2O",About!$D$59,1))</f>
        <v>26.726764698113701</v>
      </c>
      <c r="L4">
        <f>SUMIFS('EPA Export Aggregation'!O:O,'EPA Export Aggregation'!$A:$A,$B4,'EPA Export Aggregation'!$D:$D,$A$1)*IF($A4="CH4",About!$D$58,IF($A4="N2O",About!$D$59,1))</f>
        <v>23.985771177301</v>
      </c>
      <c r="M4">
        <f>SUMIFS('EPA Export Aggregation'!P:P,'EPA Export Aggregation'!$A:$A,$B4,'EPA Export Aggregation'!$D:$D,$A$1)*IF($A4="CH4",About!$D$58,IF($A4="N2O",About!$D$59,1))</f>
        <v>22.157993222019499</v>
      </c>
      <c r="N4">
        <f>SUMIFS('EPA Export Aggregation'!Q:Q,'EPA Export Aggregation'!$A:$A,$B4,'EPA Export Aggregation'!$D:$D,$A$1)*IF($A4="CH4",About!$D$58,IF($A4="N2O",About!$D$59,1))</f>
        <v>21.933165605223898</v>
      </c>
      <c r="O4">
        <f>SUMIFS('EPA Export Aggregation'!R:R,'EPA Export Aggregation'!$A:$A,$B4,'EPA Export Aggregation'!$D:$D,$A$1)*IF($A4="CH4",About!$D$58,IF($A4="N2O",About!$D$59,1))</f>
        <v>22.8935281182303</v>
      </c>
      <c r="P4">
        <f>SUMIFS('EPA Export Aggregation'!S:S,'EPA Export Aggregation'!$A:$A,$B4,'EPA Export Aggregation'!$D:$D,$A$1)*IF($A4="CH4",About!$D$58,IF($A4="N2O",About!$D$59,1))</f>
        <v>24.982150916028601</v>
      </c>
      <c r="Q4">
        <f>SUMIFS('EPA Export Aggregation'!T:T,'EPA Export Aggregation'!$A:$A,$B4,'EPA Export Aggregation'!$D:$D,$A$1)*IF($A4="CH4",About!$D$58,IF($A4="N2O",About!$D$59,1))</f>
        <v>23.722987143623399</v>
      </c>
      <c r="R4">
        <f>SUMIFS('EPA Export Aggregation'!U:U,'EPA Export Aggregation'!$A:$A,$B4,'EPA Export Aggregation'!$D:$D,$A$1)*IF($A4="CH4",About!$D$58,IF($A4="N2O",About!$D$59,1))</f>
        <v>24.484925790917401</v>
      </c>
      <c r="S4">
        <f>SUMIFS('EPA Export Aggregation'!V:V,'EPA Export Aggregation'!$A:$A,$B4,'EPA Export Aggregation'!$D:$D,$A$1)*IF($A4="CH4",About!$D$58,IF($A4="N2O",About!$D$59,1))</f>
        <v>21.584038775768899</v>
      </c>
      <c r="T4">
        <f>SUMIFS('EPA Export Aggregation'!W:W,'EPA Export Aggregation'!$A:$A,$B4,'EPA Export Aggregation'!$D:$D,$A$1)*IF($A4="CH4",About!$D$58,IF($A4="N2O",About!$D$59,1))</f>
        <v>23.6409226851972</v>
      </c>
      <c r="U4">
        <f>SUMIFS('EPA Export Aggregation'!X:X,'EPA Export Aggregation'!$A:$A,$B4,'EPA Export Aggregation'!$D:$D,$A$1)*IF($A4="CH4",About!$D$58,IF($A4="N2O",About!$D$59,1))</f>
        <v>20.147974579520699</v>
      </c>
      <c r="V4">
        <f>SUMIFS('EPA Export Aggregation'!Y:Y,'EPA Export Aggregation'!$A:$A,$B4,'EPA Export Aggregation'!$D:$D,$A$1)*IF($A4="CH4",About!$D$58,IF($A4="N2O",About!$D$59,1))</f>
        <v>17.564151143360402</v>
      </c>
      <c r="W4">
        <f>SUMIFS('EPA Export Aggregation'!Z:Z,'EPA Export Aggregation'!$A:$A,$B4,'EPA Export Aggregation'!$D:$D,$A$1)*IF($A4="CH4",About!$D$58,IF($A4="N2O",About!$D$59,1))</f>
        <v>18.260207325654299</v>
      </c>
      <c r="X4">
        <f>SUMIFS('EPA Export Aggregation'!AA:AA,'EPA Export Aggregation'!$A:$A,$B4,'EPA Export Aggregation'!$D:$D,$A$1)*IF($A4="CH4",About!$D$58,IF($A4="N2O",About!$D$59,1))</f>
        <v>14.331006091736899</v>
      </c>
      <c r="Y4">
        <f>SUMIFS('EPA Export Aggregation'!AB:AB,'EPA Export Aggregation'!$A:$A,$B4,'EPA Export Aggregation'!$D:$D,$A$1)*IF($A4="CH4",About!$D$58,IF($A4="N2O",About!$D$59,1))</f>
        <v>12.109468344832299</v>
      </c>
      <c r="Z4">
        <f>SUMIFS('EPA Export Aggregation'!AC:AC,'EPA Export Aggregation'!$A:$A,$B4,'EPA Export Aggregation'!$D:$D,$A$1)*IF($A4="CH4",About!$D$58,IF($A4="N2O",About!$D$59,1))</f>
        <v>12.6417966838761</v>
      </c>
      <c r="AA4">
        <f>SUMIFS('EPA Export Aggregation'!AD:AD,'EPA Export Aggregation'!$A:$A,$B4,'EPA Export Aggregation'!$D:$D,$A$1)*IF($A4="CH4",About!$D$58,IF($A4="N2O",About!$D$59,1))</f>
        <v>10.7643647920232</v>
      </c>
      <c r="AB4">
        <f>SUMIFS('EPA Export Aggregation'!AE:AE,'EPA Export Aggregation'!$A:$A,$B4,'EPA Export Aggregation'!$D:$D,$A$1)*IF($A4="CH4",About!$D$58,IF($A4="N2O",About!$D$59,1))</f>
        <v>11.298601466090901</v>
      </c>
      <c r="AC4">
        <f>SUMIFS('EPA Export Aggregation'!AF:AF,'EPA Export Aggregation'!$A:$A,$B4,'EPA Export Aggregation'!$D:$D,$A$1)*IF($A4="CH4",About!$D$58,IF($A4="N2O",About!$D$59,1))</f>
        <v>10.6897555195549</v>
      </c>
      <c r="AD4">
        <f>SUMIFS('EPA Export Aggregation'!AG:AG,'EPA Export Aggregation'!$A:$A,$B4,'EPA Export Aggregation'!$D:$D,$A$1)*IF($A4="CH4",About!$D$58,IF($A4="N2O",About!$D$59,1))</f>
        <v>10.2623614822674</v>
      </c>
      <c r="AE4">
        <f>SUMIFS('EPA Export Aggregation'!AH:AH,'EPA Export Aggregation'!$A:$A,$B4,'EPA Export Aggregation'!$D:$D,$A$1)*IF($A4="CH4",About!$D$58,IF($A4="N2O",About!$D$59,1))</f>
        <v>7.6359458079443003</v>
      </c>
      <c r="AF4">
        <f>SUMIFS('EPA Export Aggregation'!AI:AI,'EPA Export Aggregation'!$A:$A,$B4,'EPA Export Aggregation'!$D:$D,$A$1)*IF($A4="CH4",About!$D$58,IF($A4="N2O",About!$D$59,1))</f>
        <v>6.2142467715925997</v>
      </c>
      <c r="AG4">
        <f>SUMIFS('EPA Export Aggregation'!AJ:AJ,'EPA Export Aggregation'!$A:$A,$B4,'EPA Export Aggregation'!$D:$D,$A$1)*IF($A4="CH4",About!$D$58,IF($A4="N2O",About!$D$59,1))</f>
        <v>5.7398072922179004</v>
      </c>
      <c r="AH4">
        <f>SUMIFS('EPA Export Aggregation'!AK:AK,'EPA Export Aggregation'!$A:$A,$B4,'EPA Export Aggregation'!$D:$D,$A$1)*IF($A4="CH4",About!$D$58,IF($A4="N2O",About!$D$59,1))</f>
        <v>6.1320047018097004</v>
      </c>
    </row>
    <row r="5" spans="1:34" x14ac:dyDescent="0.45">
      <c r="A5" s="413" t="s">
        <v>2215</v>
      </c>
      <c r="B5" s="414" t="s">
        <v>4198</v>
      </c>
      <c r="C5">
        <f>SUMIFS('EPA Export Aggregation'!F:F,'EPA Export Aggregation'!$A:$A,$B5,'EPA Export Aggregation'!$D:$D,$A$1)*IF($A5="CH4",About!$D$58,IF($A5="N2O",About!$D$59,1))</f>
        <v>27.312118324656499</v>
      </c>
      <c r="D5">
        <f>SUMIFS('EPA Export Aggregation'!G:G,'EPA Export Aggregation'!$A:$A,$B5,'EPA Export Aggregation'!$D:$D,$A$1)*IF($A5="CH4",About!$D$58,IF($A5="N2O",About!$D$59,1))</f>
        <v>25.838495533146101</v>
      </c>
      <c r="E5">
        <f>SUMIFS('EPA Export Aggregation'!H:H,'EPA Export Aggregation'!$A:$A,$B5,'EPA Export Aggregation'!$D:$D,$A$1)*IF($A5="CH4",About!$D$58,IF($A5="N2O",About!$D$59,1))</f>
        <v>26.240214303691101</v>
      </c>
      <c r="F5">
        <f>SUMIFS('EPA Export Aggregation'!I:I,'EPA Export Aggregation'!$A:$A,$B5,'EPA Export Aggregation'!$D:$D,$A$1)*IF($A5="CH4",About!$D$58,IF($A5="N2O",About!$D$59,1))</f>
        <v>26.312737738744701</v>
      </c>
      <c r="G5">
        <f>SUMIFS('EPA Export Aggregation'!J:J,'EPA Export Aggregation'!$A:$A,$B5,'EPA Export Aggregation'!$D:$D,$A$1)*IF($A5="CH4",About!$D$58,IF($A5="N2O",About!$D$59,1))</f>
        <v>26.830748066747201</v>
      </c>
      <c r="H5">
        <f>SUMIFS('EPA Export Aggregation'!K:K,'EPA Export Aggregation'!$A:$A,$B5,'EPA Export Aggregation'!$D:$D,$A$1)*IF($A5="CH4",About!$D$58,IF($A5="N2O",About!$D$59,1))</f>
        <v>27.217376277408398</v>
      </c>
      <c r="I5">
        <f>SUMIFS('EPA Export Aggregation'!L:L,'EPA Export Aggregation'!$A:$A,$B5,'EPA Export Aggregation'!$D:$D,$A$1)*IF($A5="CH4",About!$D$58,IF($A5="N2O",About!$D$59,1))</f>
        <v>28.252555332110902</v>
      </c>
      <c r="J5">
        <f>SUMIFS('EPA Export Aggregation'!M:M,'EPA Export Aggregation'!$A:$A,$B5,'EPA Export Aggregation'!$D:$D,$A$1)*IF($A5="CH4",About!$D$58,IF($A5="N2O",About!$D$59,1))</f>
        <v>28.806887510122099</v>
      </c>
      <c r="K5">
        <f>SUMIFS('EPA Export Aggregation'!N:N,'EPA Export Aggregation'!$A:$A,$B5,'EPA Export Aggregation'!$D:$D,$A$1)*IF($A5="CH4",About!$D$58,IF($A5="N2O",About!$D$59,1))</f>
        <v>29.534022757799502</v>
      </c>
      <c r="L5">
        <f>SUMIFS('EPA Export Aggregation'!O:O,'EPA Export Aggregation'!$A:$A,$B5,'EPA Export Aggregation'!$D:$D,$A$1)*IF($A5="CH4",About!$D$58,IF($A5="N2O",About!$D$59,1))</f>
        <v>30.481099410685001</v>
      </c>
      <c r="M5">
        <f>SUMIFS('EPA Export Aggregation'!P:P,'EPA Export Aggregation'!$A:$A,$B5,'EPA Export Aggregation'!$D:$D,$A$1)*IF($A5="CH4",About!$D$58,IF($A5="N2O",About!$D$59,1))</f>
        <v>31.3860512989962</v>
      </c>
      <c r="N5">
        <f>SUMIFS('EPA Export Aggregation'!Q:Q,'EPA Export Aggregation'!$A:$A,$B5,'EPA Export Aggregation'!$D:$D,$A$1)*IF($A5="CH4",About!$D$58,IF($A5="N2O",About!$D$59,1))</f>
        <v>30.791018053977801</v>
      </c>
      <c r="O5">
        <f>SUMIFS('EPA Export Aggregation'!R:R,'EPA Export Aggregation'!$A:$A,$B5,'EPA Export Aggregation'!$D:$D,$A$1)*IF($A5="CH4",About!$D$58,IF($A5="N2O",About!$D$59,1))</f>
        <v>30.782808460445999</v>
      </c>
      <c r="P5">
        <f>SUMIFS('EPA Export Aggregation'!S:S,'EPA Export Aggregation'!$A:$A,$B5,'EPA Export Aggregation'!$D:$D,$A$1)*IF($A5="CH4",About!$D$58,IF($A5="N2O",About!$D$59,1))</f>
        <v>31.304783600213899</v>
      </c>
      <c r="Q5">
        <f>SUMIFS('EPA Export Aggregation'!T:T,'EPA Export Aggregation'!$A:$A,$B5,'EPA Export Aggregation'!$D:$D,$A$1)*IF($A5="CH4",About!$D$58,IF($A5="N2O",About!$D$59,1))</f>
        <v>31.9688984009222</v>
      </c>
      <c r="R5">
        <f>SUMIFS('EPA Export Aggregation'!U:U,'EPA Export Aggregation'!$A:$A,$B5,'EPA Export Aggregation'!$D:$D,$A$1)*IF($A5="CH4",About!$D$58,IF($A5="N2O",About!$D$59,1))</f>
        <v>31.792006469623001</v>
      </c>
      <c r="S5">
        <f>SUMIFS('EPA Export Aggregation'!V:V,'EPA Export Aggregation'!$A:$A,$B5,'EPA Export Aggregation'!$D:$D,$A$1)*IF($A5="CH4",About!$D$58,IF($A5="N2O",About!$D$59,1))</f>
        <v>30.8879294603401</v>
      </c>
      <c r="T5">
        <f>SUMIFS('EPA Export Aggregation'!W:W,'EPA Export Aggregation'!$A:$A,$B5,'EPA Export Aggregation'!$D:$D,$A$1)*IF($A5="CH4",About!$D$58,IF($A5="N2O",About!$D$59,1))</f>
        <v>31.405968939832601</v>
      </c>
      <c r="U5">
        <f>SUMIFS('EPA Export Aggregation'!X:X,'EPA Export Aggregation'!$A:$A,$B5,'EPA Export Aggregation'!$D:$D,$A$1)*IF($A5="CH4",About!$D$58,IF($A5="N2O",About!$D$59,1))</f>
        <v>30.286500602526999</v>
      </c>
      <c r="V5">
        <f>SUMIFS('EPA Export Aggregation'!Y:Y,'EPA Export Aggregation'!$A:$A,$B5,'EPA Export Aggregation'!$D:$D,$A$1)*IF($A5="CH4",About!$D$58,IF($A5="N2O",About!$D$59,1))</f>
        <v>28.593419498319399</v>
      </c>
      <c r="W5">
        <f>SUMIFS('EPA Export Aggregation'!Z:Z,'EPA Export Aggregation'!$A:$A,$B5,'EPA Export Aggregation'!$D:$D,$A$1)*IF($A5="CH4",About!$D$58,IF($A5="N2O",About!$D$59,1))</f>
        <v>29.097711075615099</v>
      </c>
      <c r="X5">
        <f>SUMIFS('EPA Export Aggregation'!AA:AA,'EPA Export Aggregation'!$A:$A,$B5,'EPA Export Aggregation'!$D:$D,$A$1)*IF($A5="CH4",About!$D$58,IF($A5="N2O",About!$D$59,1))</f>
        <v>29.082261250606098</v>
      </c>
      <c r="Y5">
        <f>SUMIFS('EPA Export Aggregation'!AB:AB,'EPA Export Aggregation'!$A:$A,$B5,'EPA Export Aggregation'!$D:$D,$A$1)*IF($A5="CH4",About!$D$58,IF($A5="N2O",About!$D$59,1))</f>
        <v>29.002888776625799</v>
      </c>
      <c r="Z5">
        <f>SUMIFS('EPA Export Aggregation'!AC:AC,'EPA Export Aggregation'!$A:$A,$B5,'EPA Export Aggregation'!$D:$D,$A$1)*IF($A5="CH4",About!$D$58,IF($A5="N2O",About!$D$59,1))</f>
        <v>29.395359731095098</v>
      </c>
      <c r="AA5">
        <f>SUMIFS('EPA Export Aggregation'!AD:AD,'EPA Export Aggregation'!$A:$A,$B5,'EPA Export Aggregation'!$D:$D,$A$1)*IF($A5="CH4",About!$D$58,IF($A5="N2O",About!$D$59,1))</f>
        <v>28.910478928947899</v>
      </c>
      <c r="AB5">
        <f>SUMIFS('EPA Export Aggregation'!AE:AE,'EPA Export Aggregation'!$A:$A,$B5,'EPA Export Aggregation'!$D:$D,$A$1)*IF($A5="CH4",About!$D$58,IF($A5="N2O",About!$D$59,1))</f>
        <v>29.7366641240611</v>
      </c>
      <c r="AC5">
        <f>SUMIFS('EPA Export Aggregation'!AF:AF,'EPA Export Aggregation'!$A:$A,$B5,'EPA Export Aggregation'!$D:$D,$A$1)*IF($A5="CH4",About!$D$58,IF($A5="N2O",About!$D$59,1))</f>
        <v>30.421317177480699</v>
      </c>
      <c r="AD5">
        <f>SUMIFS('EPA Export Aggregation'!AG:AG,'EPA Export Aggregation'!$A:$A,$B5,'EPA Export Aggregation'!$D:$D,$A$1)*IF($A5="CH4",About!$D$58,IF($A5="N2O",About!$D$59,1))</f>
        <v>30.093764802070101</v>
      </c>
      <c r="AE5">
        <f>SUMIFS('EPA Export Aggregation'!AH:AH,'EPA Export Aggregation'!$A:$A,$B5,'EPA Export Aggregation'!$D:$D,$A$1)*IF($A5="CH4",About!$D$58,IF($A5="N2O",About!$D$59,1))</f>
        <v>30.672777193974699</v>
      </c>
      <c r="AF5">
        <f>SUMIFS('EPA Export Aggregation'!AI:AI,'EPA Export Aggregation'!$A:$A,$B5,'EPA Export Aggregation'!$D:$D,$A$1)*IF($A5="CH4",About!$D$58,IF($A5="N2O",About!$D$59,1))</f>
        <v>30.716676402374102</v>
      </c>
      <c r="AG5">
        <f>SUMIFS('EPA Export Aggregation'!AJ:AJ,'EPA Export Aggregation'!$A:$A,$B5,'EPA Export Aggregation'!$D:$D,$A$1)*IF($A5="CH4",About!$D$58,IF($A5="N2O",About!$D$59,1))</f>
        <v>23.321886832047198</v>
      </c>
      <c r="AH5">
        <f>SUMIFS('EPA Export Aggregation'!AK:AK,'EPA Export Aggregation'!$A:$A,$B5,'EPA Export Aggregation'!$D:$D,$A$1)*IF($A5="CH4",About!$D$58,IF($A5="N2O",About!$D$59,1))</f>
        <v>26.603175041361801</v>
      </c>
    </row>
    <row r="6" spans="1:34" x14ac:dyDescent="0.45">
      <c r="A6" s="413" t="s">
        <v>2215</v>
      </c>
      <c r="B6" s="414" t="s">
        <v>4202</v>
      </c>
      <c r="C6">
        <f>SUMIFS('EPA Export Aggregation'!F:F,'EPA Export Aggregation'!$A:$A,$B6,'EPA Export Aggregation'!$D:$D,$A$1)*IF($A6="CH4",About!$D$58,IF($A6="N2O",About!$D$59,1))</f>
        <v>5.0934607430982997</v>
      </c>
      <c r="D6">
        <f>SUMIFS('EPA Export Aggregation'!G:G,'EPA Export Aggregation'!$A:$A,$B6,'EPA Export Aggregation'!$D:$D,$A$1)*IF($A6="CH4",About!$D$58,IF($A6="N2O",About!$D$59,1))</f>
        <v>4.6349800437674</v>
      </c>
      <c r="E6">
        <f>SUMIFS('EPA Export Aggregation'!H:H,'EPA Export Aggregation'!$A:$A,$B6,'EPA Export Aggregation'!$D:$D,$A$1)*IF($A6="CH4",About!$D$58,IF($A6="N2O",About!$D$59,1))</f>
        <v>6.2551619421966</v>
      </c>
      <c r="F6">
        <f>SUMIFS('EPA Export Aggregation'!I:I,'EPA Export Aggregation'!$A:$A,$B6,'EPA Export Aggregation'!$D:$D,$A$1)*IF($A6="CH4",About!$D$58,IF($A6="N2O",About!$D$59,1))</f>
        <v>6.4219827731155998</v>
      </c>
      <c r="G6">
        <f>SUMIFS('EPA Export Aggregation'!J:J,'EPA Export Aggregation'!$A:$A,$B6,'EPA Export Aggregation'!$D:$D,$A$1)*IF($A6="CH4",About!$D$58,IF($A6="N2O",About!$D$59,1))</f>
        <v>5.5469663064301002</v>
      </c>
      <c r="H6">
        <f>SUMIFS('EPA Export Aggregation'!K:K,'EPA Export Aggregation'!$A:$A,$B6,'EPA Export Aggregation'!$D:$D,$A$1)*IF($A6="CH4",About!$D$58,IF($A6="N2O",About!$D$59,1))</f>
        <v>4.9240445723060997</v>
      </c>
      <c r="I6">
        <f>SUMIFS('EPA Export Aggregation'!L:L,'EPA Export Aggregation'!$A:$A,$B6,'EPA Export Aggregation'!$D:$D,$A$1)*IF($A6="CH4",About!$D$58,IF($A6="N2O",About!$D$59,1))</f>
        <v>4.8651227808932997</v>
      </c>
      <c r="J6">
        <f>SUMIFS('EPA Export Aggregation'!M:M,'EPA Export Aggregation'!$A:$A,$B6,'EPA Export Aggregation'!$D:$D,$A$1)*IF($A6="CH4",About!$D$58,IF($A6="N2O",About!$D$59,1))</f>
        <v>4.9039281966181001</v>
      </c>
      <c r="K6">
        <f>SUMIFS('EPA Export Aggregation'!N:N,'EPA Export Aggregation'!$A:$A,$B6,'EPA Export Aggregation'!$D:$D,$A$1)*IF($A6="CH4",About!$D$58,IF($A6="N2O",About!$D$59,1))</f>
        <v>4.6924748576606996</v>
      </c>
      <c r="L6">
        <f>SUMIFS('EPA Export Aggregation'!O:O,'EPA Export Aggregation'!$A:$A,$B6,'EPA Export Aggregation'!$D:$D,$A$1)*IF($A6="CH4",About!$D$58,IF($A6="N2O",About!$D$59,1))</f>
        <v>5.3622491447018001</v>
      </c>
      <c r="M6">
        <f>SUMIFS('EPA Export Aggregation'!P:P,'EPA Export Aggregation'!$A:$A,$B6,'EPA Export Aggregation'!$D:$D,$A$1)*IF($A6="CH4",About!$D$58,IF($A6="N2O",About!$D$59,1))</f>
        <v>5.2970388959015002</v>
      </c>
      <c r="N6">
        <f>SUMIFS('EPA Export Aggregation'!Q:Q,'EPA Export Aggregation'!$A:$A,$B6,'EPA Export Aggregation'!$D:$D,$A$1)*IF($A6="CH4",About!$D$58,IF($A6="N2O",About!$D$59,1))</f>
        <v>6.5088187027227997</v>
      </c>
      <c r="O6">
        <f>SUMIFS('EPA Export Aggregation'!R:R,'EPA Export Aggregation'!$A:$A,$B6,'EPA Export Aggregation'!$D:$D,$A$1)*IF($A6="CH4",About!$D$58,IF($A6="N2O",About!$D$59,1))</f>
        <v>6.4335670197354</v>
      </c>
      <c r="P6">
        <f>SUMIFS('EPA Export Aggregation'!S:S,'EPA Export Aggregation'!$A:$A,$B6,'EPA Export Aggregation'!$D:$D,$A$1)*IF($A6="CH4",About!$D$58,IF($A6="N2O",About!$D$59,1))</f>
        <v>4.2533401975586997</v>
      </c>
      <c r="Q6">
        <f>SUMIFS('EPA Export Aggregation'!T:T,'EPA Export Aggregation'!$A:$A,$B6,'EPA Export Aggregation'!$D:$D,$A$1)*IF($A6="CH4",About!$D$58,IF($A6="N2O",About!$D$59,1))</f>
        <v>4.1698088313825998</v>
      </c>
      <c r="R6">
        <f>SUMIFS('EPA Export Aggregation'!U:U,'EPA Export Aggregation'!$A:$A,$B6,'EPA Export Aggregation'!$D:$D,$A$1)*IF($A6="CH4",About!$D$58,IF($A6="N2O",About!$D$59,1))</f>
        <v>4.5183735573934003</v>
      </c>
      <c r="S6">
        <f>SUMIFS('EPA Export Aggregation'!V:V,'EPA Export Aggregation'!$A:$A,$B6,'EPA Export Aggregation'!$D:$D,$A$1)*IF($A6="CH4",About!$D$58,IF($A6="N2O",About!$D$59,1))</f>
        <v>4.5277598451495997</v>
      </c>
      <c r="T6">
        <f>SUMIFS('EPA Export Aggregation'!W:W,'EPA Export Aggregation'!$A:$A,$B6,'EPA Export Aggregation'!$D:$D,$A$1)*IF($A6="CH4",About!$D$58,IF($A6="N2O",About!$D$59,1))</f>
        <v>4.4406553433238001</v>
      </c>
      <c r="U6">
        <f>SUMIFS('EPA Export Aggregation'!X:X,'EPA Export Aggregation'!$A:$A,$B6,'EPA Export Aggregation'!$D:$D,$A$1)*IF($A6="CH4",About!$D$58,IF($A6="N2O",About!$D$59,1))</f>
        <v>4.1075255234487003</v>
      </c>
      <c r="V6">
        <f>SUMIFS('EPA Export Aggregation'!Y:Y,'EPA Export Aggregation'!$A:$A,$B6,'EPA Export Aggregation'!$D:$D,$A$1)*IF($A6="CH4",About!$D$58,IF($A6="N2O",About!$D$59,1))</f>
        <v>3.3787987256177998</v>
      </c>
      <c r="W6">
        <f>SUMIFS('EPA Export Aggregation'!Z:Z,'EPA Export Aggregation'!$A:$A,$B6,'EPA Export Aggregation'!$D:$D,$A$1)*IF($A6="CH4",About!$D$58,IF($A6="N2O",About!$D$59,1))</f>
        <v>3.8294925728850999</v>
      </c>
      <c r="X6">
        <f>SUMIFS('EPA Export Aggregation'!AA:AA,'EPA Export Aggregation'!$A:$A,$B6,'EPA Export Aggregation'!$D:$D,$A$1)*IF($A6="CH4",About!$D$58,IF($A6="N2O",About!$D$59,1))</f>
        <v>3.9908685766229</v>
      </c>
      <c r="Y6">
        <f>SUMIFS('EPA Export Aggregation'!AB:AB,'EPA Export Aggregation'!$A:$A,$B6,'EPA Export Aggregation'!$D:$D,$A$1)*IF($A6="CH4",About!$D$58,IF($A6="N2O",About!$D$59,1))</f>
        <v>3.4021007628305</v>
      </c>
      <c r="Z6">
        <f>SUMIFS('EPA Export Aggregation'!AC:AC,'EPA Export Aggregation'!$A:$A,$B6,'EPA Export Aggregation'!$D:$D,$A$1)*IF($A6="CH4",About!$D$58,IF($A6="N2O",About!$D$59,1))</f>
        <v>3.7525660282654001</v>
      </c>
      <c r="AA6">
        <f>SUMIFS('EPA Export Aggregation'!AD:AD,'EPA Export Aggregation'!$A:$A,$B6,'EPA Export Aggregation'!$D:$D,$A$1)*IF($A6="CH4",About!$D$58,IF($A6="N2O",About!$D$59,1))</f>
        <v>3.1905631693655998</v>
      </c>
      <c r="AB6">
        <f>SUMIFS('EPA Export Aggregation'!AE:AE,'EPA Export Aggregation'!$A:$A,$B6,'EPA Export Aggregation'!$D:$D,$A$1)*IF($A6="CH4",About!$D$58,IF($A6="N2O",About!$D$59,1))</f>
        <v>3.2463841241598002</v>
      </c>
      <c r="AC6">
        <f>SUMIFS('EPA Export Aggregation'!AF:AF,'EPA Export Aggregation'!$A:$A,$B6,'EPA Export Aggregation'!$D:$D,$A$1)*IF($A6="CH4",About!$D$58,IF($A6="N2O",About!$D$59,1))</f>
        <v>3.0956315569744999</v>
      </c>
      <c r="AD6">
        <f>SUMIFS('EPA Export Aggregation'!AG:AG,'EPA Export Aggregation'!$A:$A,$B6,'EPA Export Aggregation'!$D:$D,$A$1)*IF($A6="CH4",About!$D$58,IF($A6="N2O",About!$D$59,1))</f>
        <v>3.1922008230632999</v>
      </c>
      <c r="AE6">
        <f>SUMIFS('EPA Export Aggregation'!AH:AH,'EPA Export Aggregation'!$A:$A,$B6,'EPA Export Aggregation'!$D:$D,$A$1)*IF($A6="CH4",About!$D$58,IF($A6="N2O",About!$D$59,1))</f>
        <v>3.1256200124419999</v>
      </c>
      <c r="AF6">
        <f>SUMIFS('EPA Export Aggregation'!AI:AI,'EPA Export Aggregation'!$A:$A,$B6,'EPA Export Aggregation'!$D:$D,$A$1)*IF($A6="CH4",About!$D$58,IF($A6="N2O",About!$D$59,1))</f>
        <v>3.2219728284767002</v>
      </c>
      <c r="AG6">
        <f>SUMIFS('EPA Export Aggregation'!AJ:AJ,'EPA Export Aggregation'!$A:$A,$B6,'EPA Export Aggregation'!$D:$D,$A$1)*IF($A6="CH4",About!$D$58,IF($A6="N2O",About!$D$59,1))</f>
        <v>3.0063573537099999</v>
      </c>
      <c r="AH6">
        <f>SUMIFS('EPA Export Aggregation'!AK:AK,'EPA Export Aggregation'!$A:$A,$B6,'EPA Export Aggregation'!$D:$D,$A$1)*IF($A6="CH4",About!$D$58,IF($A6="N2O",About!$D$59,1))</f>
        <v>3.0955451186180998</v>
      </c>
    </row>
    <row r="7" spans="1:34" x14ac:dyDescent="0.45">
      <c r="A7" s="413" t="s">
        <v>2215</v>
      </c>
      <c r="B7" s="414" t="s">
        <v>4204</v>
      </c>
      <c r="C7">
        <f>SUMIFS('EPA Export Aggregation'!F:F,'EPA Export Aggregation'!$A:$A,$B7,'EPA Export Aggregation'!$D:$D,$A$1)*IF($A7="CH4",About!$D$58,IF($A7="N2O",About!$D$59,1))</f>
        <v>14.920409183781301</v>
      </c>
      <c r="D7">
        <f>SUMIFS('EPA Export Aggregation'!G:G,'EPA Export Aggregation'!$A:$A,$B7,'EPA Export Aggregation'!$D:$D,$A$1)*IF($A7="CH4",About!$D$58,IF($A7="N2O",About!$D$59,1))</f>
        <v>14.325750113348199</v>
      </c>
      <c r="E7">
        <f>SUMIFS('EPA Export Aggregation'!H:H,'EPA Export Aggregation'!$A:$A,$B7,'EPA Export Aggregation'!$D:$D,$A$1)*IF($A7="CH4",About!$D$58,IF($A7="N2O",About!$D$59,1))</f>
        <v>15.964120722095201</v>
      </c>
      <c r="F7">
        <f>SUMIFS('EPA Export Aggregation'!I:I,'EPA Export Aggregation'!$A:$A,$B7,'EPA Export Aggregation'!$D:$D,$A$1)*IF($A7="CH4",About!$D$58,IF($A7="N2O",About!$D$59,1))</f>
        <v>15.642962843158299</v>
      </c>
      <c r="G7">
        <f>SUMIFS('EPA Export Aggregation'!J:J,'EPA Export Aggregation'!$A:$A,$B7,'EPA Export Aggregation'!$D:$D,$A$1)*IF($A7="CH4",About!$D$58,IF($A7="N2O",About!$D$59,1))</f>
        <v>15.3320087992109</v>
      </c>
      <c r="H7">
        <f>SUMIFS('EPA Export Aggregation'!K:K,'EPA Export Aggregation'!$A:$A,$B7,'EPA Export Aggregation'!$D:$D,$A$1)*IF($A7="CH4",About!$D$58,IF($A7="N2O",About!$D$59,1))</f>
        <v>13.6627417360226</v>
      </c>
      <c r="I7">
        <f>SUMIFS('EPA Export Aggregation'!L:L,'EPA Export Aggregation'!$A:$A,$B7,'EPA Export Aggregation'!$D:$D,$A$1)*IF($A7="CH4",About!$D$58,IF($A7="N2O",About!$D$59,1))</f>
        <v>13.7899867317968</v>
      </c>
      <c r="J7">
        <f>SUMIFS('EPA Export Aggregation'!M:M,'EPA Export Aggregation'!$A:$A,$B7,'EPA Export Aggregation'!$D:$D,$A$1)*IF($A7="CH4",About!$D$58,IF($A7="N2O",About!$D$59,1))</f>
        <v>13.567713072313699</v>
      </c>
      <c r="K7">
        <f>SUMIFS('EPA Export Aggregation'!N:N,'EPA Export Aggregation'!$A:$A,$B7,'EPA Export Aggregation'!$D:$D,$A$1)*IF($A7="CH4",About!$D$58,IF($A7="N2O",About!$D$59,1))</f>
        <v>12.262036468739201</v>
      </c>
      <c r="L7">
        <f>SUMIFS('EPA Export Aggregation'!O:O,'EPA Export Aggregation'!$A:$A,$B7,'EPA Export Aggregation'!$D:$D,$A$1)*IF($A7="CH4",About!$D$58,IF($A7="N2O",About!$D$59,1))</f>
        <v>12.867093279992799</v>
      </c>
      <c r="M7">
        <f>SUMIFS('EPA Export Aggregation'!P:P,'EPA Export Aggregation'!$A:$A,$B7,'EPA Export Aggregation'!$D:$D,$A$1)*IF($A7="CH4",About!$D$58,IF($A7="N2O",About!$D$59,1))</f>
        <v>14.456428701677501</v>
      </c>
      <c r="N7">
        <f>SUMIFS('EPA Export Aggregation'!Q:Q,'EPA Export Aggregation'!$A:$A,$B7,'EPA Export Aggregation'!$D:$D,$A$1)*IF($A7="CH4",About!$D$58,IF($A7="N2O",About!$D$59,1))</f>
        <v>15.322700942488201</v>
      </c>
      <c r="O7">
        <f>SUMIFS('EPA Export Aggregation'!R:R,'EPA Export Aggregation'!$A:$A,$B7,'EPA Export Aggregation'!$D:$D,$A$1)*IF($A7="CH4",About!$D$58,IF($A7="N2O",About!$D$59,1))</f>
        <v>14.8428715587733</v>
      </c>
      <c r="P7">
        <f>SUMIFS('EPA Export Aggregation'!S:S,'EPA Export Aggregation'!$A:$A,$B7,'EPA Export Aggregation'!$D:$D,$A$1)*IF($A7="CH4",About!$D$58,IF($A7="N2O",About!$D$59,1))</f>
        <v>15.625107421639401</v>
      </c>
      <c r="Q7">
        <f>SUMIFS('EPA Export Aggregation'!T:T,'EPA Export Aggregation'!$A:$A,$B7,'EPA Export Aggregation'!$D:$D,$A$1)*IF($A7="CH4",About!$D$58,IF($A7="N2O",About!$D$59,1))</f>
        <v>14.5918530444795</v>
      </c>
      <c r="R7">
        <f>SUMIFS('EPA Export Aggregation'!U:U,'EPA Export Aggregation'!$A:$A,$B7,'EPA Export Aggregation'!$D:$D,$A$1)*IF($A7="CH4",About!$D$58,IF($A7="N2O",About!$D$59,1))</f>
        <v>14.152333140253299</v>
      </c>
      <c r="S7">
        <f>SUMIFS('EPA Export Aggregation'!V:V,'EPA Export Aggregation'!$A:$A,$B7,'EPA Export Aggregation'!$D:$D,$A$1)*IF($A7="CH4",About!$D$58,IF($A7="N2O",About!$D$59,1))</f>
        <v>12.615160743734499</v>
      </c>
      <c r="T7">
        <f>SUMIFS('EPA Export Aggregation'!W:W,'EPA Export Aggregation'!$A:$A,$B7,'EPA Export Aggregation'!$D:$D,$A$1)*IF($A7="CH4",About!$D$58,IF($A7="N2O",About!$D$59,1))</f>
        <v>13.133216195588</v>
      </c>
      <c r="U7">
        <f>SUMIFS('EPA Export Aggregation'!X:X,'EPA Export Aggregation'!$A:$A,$B7,'EPA Export Aggregation'!$D:$D,$A$1)*IF($A7="CH4",About!$D$58,IF($A7="N2O",About!$D$59,1))</f>
        <v>13.2232445348632</v>
      </c>
      <c r="V7">
        <f>SUMIFS('EPA Export Aggregation'!Y:Y,'EPA Export Aggregation'!$A:$A,$B7,'EPA Export Aggregation'!$D:$D,$A$1)*IF($A7="CH4",About!$D$58,IF($A7="N2O",About!$D$59,1))</f>
        <v>13.5430284277788</v>
      </c>
      <c r="W7">
        <f>SUMIFS('EPA Export Aggregation'!Z:Z,'EPA Export Aggregation'!$A:$A,$B7,'EPA Export Aggregation'!$D:$D,$A$1)*IF($A7="CH4",About!$D$58,IF($A7="N2O",About!$D$59,1))</f>
        <v>13.4175188635597</v>
      </c>
      <c r="X7">
        <f>SUMIFS('EPA Export Aggregation'!AA:AA,'EPA Export Aggregation'!$A:$A,$B7,'EPA Export Aggregation'!$D:$D,$A$1)*IF($A7="CH4",About!$D$58,IF($A7="N2O",About!$D$59,1))</f>
        <v>13.654753235647901</v>
      </c>
      <c r="Y7">
        <f>SUMIFS('EPA Export Aggregation'!AB:AB,'EPA Export Aggregation'!$A:$A,$B7,'EPA Export Aggregation'!$D:$D,$A$1)*IF($A7="CH4",About!$D$58,IF($A7="N2O",About!$D$59,1))</f>
        <v>11.263816556441</v>
      </c>
      <c r="Z7">
        <f>SUMIFS('EPA Export Aggregation'!AC:AC,'EPA Export Aggregation'!$A:$A,$B7,'EPA Export Aggregation'!$D:$D,$A$1)*IF($A7="CH4",About!$D$58,IF($A7="N2O",About!$D$59,1))</f>
        <v>11.850967758894701</v>
      </c>
      <c r="AA7">
        <f>SUMIFS('EPA Export Aggregation'!AD:AD,'EPA Export Aggregation'!$A:$A,$B7,'EPA Export Aggregation'!$D:$D,$A$1)*IF($A7="CH4",About!$D$58,IF($A7="N2O",About!$D$59,1))</f>
        <v>13.2748847454806</v>
      </c>
      <c r="AB7">
        <f>SUMIFS('EPA Export Aggregation'!AE:AE,'EPA Export Aggregation'!$A:$A,$B7,'EPA Export Aggregation'!$D:$D,$A$1)*IF($A7="CH4",About!$D$58,IF($A7="N2O",About!$D$59,1))</f>
        <v>12.8151501489845</v>
      </c>
      <c r="AC7">
        <f>SUMIFS('EPA Export Aggregation'!AF:AF,'EPA Export Aggregation'!$A:$A,$B7,'EPA Export Aggregation'!$D:$D,$A$1)*IF($A7="CH4",About!$D$58,IF($A7="N2O",About!$D$59,1))</f>
        <v>10.5293544437564</v>
      </c>
      <c r="AD7">
        <f>SUMIFS('EPA Export Aggregation'!AG:AG,'EPA Export Aggregation'!$A:$A,$B7,'EPA Export Aggregation'!$D:$D,$A$1)*IF($A7="CH4",About!$D$58,IF($A7="N2O",About!$D$59,1))</f>
        <v>11.080842563563399</v>
      </c>
      <c r="AE7">
        <f>SUMIFS('EPA Export Aggregation'!AH:AH,'EPA Export Aggregation'!$A:$A,$B7,'EPA Export Aggregation'!$D:$D,$A$1)*IF($A7="CH4",About!$D$58,IF($A7="N2O",About!$D$59,1))</f>
        <v>12.486075910540601</v>
      </c>
      <c r="AF7">
        <f>SUMIFS('EPA Export Aggregation'!AI:AI,'EPA Export Aggregation'!$A:$A,$B7,'EPA Export Aggregation'!$D:$D,$A$1)*IF($A7="CH4",About!$D$58,IF($A7="N2O",About!$D$59,1))</f>
        <v>12.8209736916523</v>
      </c>
      <c r="AG7">
        <f>SUMIFS('EPA Export Aggregation'!AJ:AJ,'EPA Export Aggregation'!$A:$A,$B7,'EPA Export Aggregation'!$D:$D,$A$1)*IF($A7="CH4",About!$D$58,IF($A7="N2O",About!$D$59,1))</f>
        <v>11.2563869150292</v>
      </c>
      <c r="AH7">
        <f>SUMIFS('EPA Export Aggregation'!AK:AK,'EPA Export Aggregation'!$A:$A,$B7,'EPA Export Aggregation'!$D:$D,$A$1)*IF($A7="CH4",About!$D$58,IF($A7="N2O",About!$D$59,1))</f>
        <v>10.664444342967</v>
      </c>
    </row>
    <row r="8" spans="1:34" x14ac:dyDescent="0.45">
      <c r="A8" s="413" t="s">
        <v>2215</v>
      </c>
      <c r="B8" s="414" t="s">
        <v>4206</v>
      </c>
      <c r="C8">
        <f>SUMIFS('EPA Export Aggregation'!F:F,'EPA Export Aggregation'!$A:$A,$B8,'EPA Export Aggregation'!$D:$D,$A$1)*IF($A8="CH4",About!$D$58,IF($A8="N2O",About!$D$59,1))</f>
        <v>8.3483943641342009</v>
      </c>
      <c r="D8">
        <f>SUMIFS('EPA Export Aggregation'!G:G,'EPA Export Aggregation'!$A:$A,$B8,'EPA Export Aggregation'!$D:$D,$A$1)*IF($A8="CH4",About!$D$58,IF($A8="N2O",About!$D$59,1))</f>
        <v>9.2492716703088007</v>
      </c>
      <c r="E8">
        <f>SUMIFS('EPA Export Aggregation'!H:H,'EPA Export Aggregation'!$A:$A,$B8,'EPA Export Aggregation'!$D:$D,$A$1)*IF($A8="CH4",About!$D$58,IF($A8="N2O",About!$D$59,1))</f>
        <v>8.8000156519916999</v>
      </c>
      <c r="F8">
        <f>SUMIFS('EPA Export Aggregation'!I:I,'EPA Export Aggregation'!$A:$A,$B8,'EPA Export Aggregation'!$D:$D,$A$1)*IF($A8="CH4",About!$D$58,IF($A8="N2O",About!$D$59,1))</f>
        <v>7.7311315744217</v>
      </c>
      <c r="G8">
        <f>SUMIFS('EPA Export Aggregation'!J:J,'EPA Export Aggregation'!$A:$A,$B8,'EPA Export Aggregation'!$D:$D,$A$1)*IF($A8="CH4",About!$D$58,IF($A8="N2O",About!$D$59,1))</f>
        <v>8.5917840593773001</v>
      </c>
      <c r="H8">
        <f>SUMIFS('EPA Export Aggregation'!K:K,'EPA Export Aggregation'!$A:$A,$B8,'EPA Export Aggregation'!$D:$D,$A$1)*IF($A8="CH4",About!$D$58,IF($A8="N2O",About!$D$59,1))</f>
        <v>8.6286118091022992</v>
      </c>
      <c r="I8">
        <f>SUMIFS('EPA Export Aggregation'!L:L,'EPA Export Aggregation'!$A:$A,$B8,'EPA Export Aggregation'!$D:$D,$A$1)*IF($A8="CH4",About!$D$58,IF($A8="N2O",About!$D$59,1))</f>
        <v>8.8404894891148</v>
      </c>
      <c r="J8">
        <f>SUMIFS('EPA Export Aggregation'!M:M,'EPA Export Aggregation'!$A:$A,$B8,'EPA Export Aggregation'!$D:$D,$A$1)*IF($A8="CH4",About!$D$58,IF($A8="N2O",About!$D$59,1))</f>
        <v>9.2086499026531996</v>
      </c>
      <c r="K8">
        <f>SUMIFS('EPA Export Aggregation'!N:N,'EPA Export Aggregation'!$A:$A,$B8,'EPA Export Aggregation'!$D:$D,$A$1)*IF($A8="CH4",About!$D$58,IF($A8="N2O",About!$D$59,1))</f>
        <v>7.7958804912247999</v>
      </c>
      <c r="L8">
        <f>SUMIFS('EPA Export Aggregation'!O:O,'EPA Export Aggregation'!$A:$A,$B8,'EPA Export Aggregation'!$D:$D,$A$1)*IF($A8="CH4",About!$D$58,IF($A8="N2O",About!$D$59,1))</f>
        <v>5.9510685254715003</v>
      </c>
      <c r="M8">
        <f>SUMIFS('EPA Export Aggregation'!P:P,'EPA Export Aggregation'!$A:$A,$B8,'EPA Export Aggregation'!$D:$D,$A$1)*IF($A8="CH4",About!$D$58,IF($A8="N2O",About!$D$59,1))</f>
        <v>6.5547358315122999</v>
      </c>
      <c r="N8">
        <f>SUMIFS('EPA Export Aggregation'!Q:Q,'EPA Export Aggregation'!$A:$A,$B8,'EPA Export Aggregation'!$D:$D,$A$1)*IF($A8="CH4",About!$D$58,IF($A8="N2O",About!$D$59,1))</f>
        <v>5.6502665227550999</v>
      </c>
      <c r="O8">
        <f>SUMIFS('EPA Export Aggregation'!R:R,'EPA Export Aggregation'!$A:$A,$B8,'EPA Export Aggregation'!$D:$D,$A$1)*IF($A8="CH4",About!$D$58,IF($A8="N2O",About!$D$59,1))</f>
        <v>5.7227926322674998</v>
      </c>
      <c r="P8">
        <f>SUMIFS('EPA Export Aggregation'!S:S,'EPA Export Aggregation'!$A:$A,$B8,'EPA Export Aggregation'!$D:$D,$A$1)*IF($A8="CH4",About!$D$58,IF($A8="N2O",About!$D$59,1))</f>
        <v>6.9096513368860997</v>
      </c>
      <c r="Q8">
        <f>SUMIFS('EPA Export Aggregation'!T:T,'EPA Export Aggregation'!$A:$A,$B8,'EPA Export Aggregation'!$D:$D,$A$1)*IF($A8="CH4",About!$D$58,IF($A8="N2O",About!$D$59,1))</f>
        <v>6.4561453417149997</v>
      </c>
      <c r="R8">
        <f>SUMIFS('EPA Export Aggregation'!U:U,'EPA Export Aggregation'!$A:$A,$B8,'EPA Export Aggregation'!$D:$D,$A$1)*IF($A8="CH4",About!$D$58,IF($A8="N2O",About!$D$59,1))</f>
        <v>6.5097033529952997</v>
      </c>
      <c r="S8">
        <f>SUMIFS('EPA Export Aggregation'!V:V,'EPA Export Aggregation'!$A:$A,$B8,'EPA Export Aggregation'!$D:$D,$A$1)*IF($A8="CH4",About!$D$58,IF($A8="N2O",About!$D$59,1))</f>
        <v>5.0092886609376999</v>
      </c>
      <c r="T8">
        <f>SUMIFS('EPA Export Aggregation'!W:W,'EPA Export Aggregation'!$A:$A,$B8,'EPA Export Aggregation'!$D:$D,$A$1)*IF($A8="CH4",About!$D$58,IF($A8="N2O",About!$D$59,1))</f>
        <v>5.3196346998757997</v>
      </c>
      <c r="U8">
        <f>SUMIFS('EPA Export Aggregation'!X:X,'EPA Export Aggregation'!$A:$A,$B8,'EPA Export Aggregation'!$D:$D,$A$1)*IF($A8="CH4",About!$D$58,IF($A8="N2O",About!$D$59,1))</f>
        <v>5.4775059100172996</v>
      </c>
      <c r="V8">
        <f>SUMIFS('EPA Export Aggregation'!Y:Y,'EPA Export Aggregation'!$A:$A,$B8,'EPA Export Aggregation'!$D:$D,$A$1)*IF($A8="CH4",About!$D$58,IF($A8="N2O",About!$D$59,1))</f>
        <v>5.7747570558132004</v>
      </c>
      <c r="W8">
        <f>SUMIFS('EPA Export Aggregation'!Z:Z,'EPA Export Aggregation'!$A:$A,$B8,'EPA Export Aggregation'!$D:$D,$A$1)*IF($A8="CH4",About!$D$58,IF($A8="N2O",About!$D$59,1))</f>
        <v>6.6767213537955996</v>
      </c>
      <c r="X8">
        <f>SUMIFS('EPA Export Aggregation'!AA:AA,'EPA Export Aggregation'!$A:$A,$B8,'EPA Export Aggregation'!$D:$D,$A$1)*IF($A8="CH4",About!$D$58,IF($A8="N2O",About!$D$59,1))</f>
        <v>6.3821472538755</v>
      </c>
      <c r="Y8">
        <f>SUMIFS('EPA Export Aggregation'!AB:AB,'EPA Export Aggregation'!$A:$A,$B8,'EPA Export Aggregation'!$D:$D,$A$1)*IF($A8="CH4",About!$D$58,IF($A8="N2O",About!$D$59,1))</f>
        <v>5.1476549133541996</v>
      </c>
      <c r="Z8">
        <f>SUMIFS('EPA Export Aggregation'!AC:AC,'EPA Export Aggregation'!$A:$A,$B8,'EPA Export Aggregation'!$D:$D,$A$1)*IF($A8="CH4",About!$D$58,IF($A8="N2O",About!$D$59,1))</f>
        <v>6.6920352288076002</v>
      </c>
      <c r="AA8">
        <f>SUMIFS('EPA Export Aggregation'!AD:AD,'EPA Export Aggregation'!$A:$A,$B8,'EPA Export Aggregation'!$D:$D,$A$1)*IF($A8="CH4",About!$D$58,IF($A8="N2O",About!$D$59,1))</f>
        <v>7.0773125021430001</v>
      </c>
      <c r="AB8">
        <f>SUMIFS('EPA Export Aggregation'!AE:AE,'EPA Export Aggregation'!$A:$A,$B8,'EPA Export Aggregation'!$D:$D,$A$1)*IF($A8="CH4",About!$D$58,IF($A8="N2O",About!$D$59,1))</f>
        <v>7.5598096237680998</v>
      </c>
      <c r="AC8">
        <f>SUMIFS('EPA Export Aggregation'!AF:AF,'EPA Export Aggregation'!$A:$A,$B8,'EPA Export Aggregation'!$D:$D,$A$1)*IF($A8="CH4",About!$D$58,IF($A8="N2O",About!$D$59,1))</f>
        <v>6.9323072702367003</v>
      </c>
      <c r="AD8">
        <f>SUMIFS('EPA Export Aggregation'!AG:AG,'EPA Export Aggregation'!$A:$A,$B8,'EPA Export Aggregation'!$D:$D,$A$1)*IF($A8="CH4",About!$D$58,IF($A8="N2O",About!$D$59,1))</f>
        <v>7.2166797213429996</v>
      </c>
      <c r="AE8">
        <f>SUMIFS('EPA Export Aggregation'!AH:AH,'EPA Export Aggregation'!$A:$A,$B8,'EPA Export Aggregation'!$D:$D,$A$1)*IF($A8="CH4",About!$D$58,IF($A8="N2O",About!$D$59,1))</f>
        <v>7.6587516678503</v>
      </c>
      <c r="AF8">
        <f>SUMIFS('EPA Export Aggregation'!AI:AI,'EPA Export Aggregation'!$A:$A,$B8,'EPA Export Aggregation'!$D:$D,$A$1)*IF($A8="CH4",About!$D$58,IF($A8="N2O",About!$D$59,1))</f>
        <v>7.9132168235988001</v>
      </c>
      <c r="AG8">
        <f>SUMIFS('EPA Export Aggregation'!AJ:AJ,'EPA Export Aggregation'!$A:$A,$B8,'EPA Export Aggregation'!$D:$D,$A$1)*IF($A8="CH4",About!$D$58,IF($A8="N2O",About!$D$59,1))</f>
        <v>7.1138182883279999</v>
      </c>
      <c r="AH8">
        <f>SUMIFS('EPA Export Aggregation'!AK:AK,'EPA Export Aggregation'!$A:$A,$B8,'EPA Export Aggregation'!$D:$D,$A$1)*IF($A8="CH4",About!$D$58,IF($A8="N2O",About!$D$59,1))</f>
        <v>6.9575568918034003</v>
      </c>
    </row>
    <row r="9" spans="1:34" x14ac:dyDescent="0.45">
      <c r="A9" s="413" t="s">
        <v>2215</v>
      </c>
      <c r="B9" s="414" t="s">
        <v>4216</v>
      </c>
      <c r="C9">
        <f>SUMIFS('EPA Export Aggregation'!F:F,'EPA Export Aggregation'!$A:$A,$B9,'EPA Export Aggregation'!$D:$D,$A$1)*IF($A9="CH4",About!$D$58,IF($A9="N2O",About!$D$59,1))</f>
        <v>0.53023485732179998</v>
      </c>
      <c r="D9">
        <f>SUMIFS('EPA Export Aggregation'!G:G,'EPA Export Aggregation'!$A:$A,$B9,'EPA Export Aggregation'!$D:$D,$A$1)*IF($A9="CH4",About!$D$58,IF($A9="N2O",About!$D$59,1))</f>
        <v>0.44944880536920001</v>
      </c>
      <c r="E9">
        <f>SUMIFS('EPA Export Aggregation'!H:H,'EPA Export Aggregation'!$A:$A,$B9,'EPA Export Aggregation'!$D:$D,$A$1)*IF($A9="CH4",About!$D$58,IF($A9="N2O",About!$D$59,1))</f>
        <v>0.4682315615098</v>
      </c>
      <c r="F9">
        <f>SUMIFS('EPA Export Aggregation'!I:I,'EPA Export Aggregation'!$A:$A,$B9,'EPA Export Aggregation'!$D:$D,$A$1)*IF($A9="CH4",About!$D$58,IF($A9="N2O",About!$D$59,1))</f>
        <v>0.47247044633180002</v>
      </c>
      <c r="G9">
        <f>SUMIFS('EPA Export Aggregation'!J:J,'EPA Export Aggregation'!$A:$A,$B9,'EPA Export Aggregation'!$D:$D,$A$1)*IF($A9="CH4",About!$D$58,IF($A9="N2O",About!$D$59,1))</f>
        <v>0.46217847058770001</v>
      </c>
      <c r="H9">
        <f>SUMIFS('EPA Export Aggregation'!K:K,'EPA Export Aggregation'!$A:$A,$B9,'EPA Export Aggregation'!$D:$D,$A$1)*IF($A9="CH4",About!$D$58,IF($A9="N2O",About!$D$59,1))</f>
        <v>0.44966535236389998</v>
      </c>
      <c r="I9">
        <f>SUMIFS('EPA Export Aggregation'!L:L,'EPA Export Aggregation'!$A:$A,$B9,'EPA Export Aggregation'!$D:$D,$A$1)*IF($A9="CH4",About!$D$58,IF($A9="N2O",About!$D$59,1))</f>
        <v>0.43536403616679997</v>
      </c>
      <c r="J9">
        <f>SUMIFS('EPA Export Aggregation'!M:M,'EPA Export Aggregation'!$A:$A,$B9,'EPA Export Aggregation'!$D:$D,$A$1)*IF($A9="CH4",About!$D$58,IF($A9="N2O",About!$D$59,1))</f>
        <v>0.42823849485999999</v>
      </c>
      <c r="K9">
        <f>SUMIFS('EPA Export Aggregation'!N:N,'EPA Export Aggregation'!$A:$A,$B9,'EPA Export Aggregation'!$D:$D,$A$1)*IF($A9="CH4",About!$D$58,IF($A9="N2O",About!$D$59,1))</f>
        <v>0.46289009027990002</v>
      </c>
      <c r="L9">
        <f>SUMIFS('EPA Export Aggregation'!O:O,'EPA Export Aggregation'!$A:$A,$B9,'EPA Export Aggregation'!$D:$D,$A$1)*IF($A9="CH4",About!$D$58,IF($A9="N2O",About!$D$59,1))</f>
        <v>0.50228934735039998</v>
      </c>
      <c r="M9">
        <f>SUMIFS('EPA Export Aggregation'!P:P,'EPA Export Aggregation'!$A:$A,$B9,'EPA Export Aggregation'!$D:$D,$A$1)*IF($A9="CH4",About!$D$58,IF($A9="N2O",About!$D$59,1))</f>
        <v>0.4748529567875</v>
      </c>
      <c r="N9">
        <f>SUMIFS('EPA Export Aggregation'!Q:Q,'EPA Export Aggregation'!$A:$A,$B9,'EPA Export Aggregation'!$D:$D,$A$1)*IF($A9="CH4",About!$D$58,IF($A9="N2O",About!$D$59,1))</f>
        <v>0.45459494990929999</v>
      </c>
      <c r="O9">
        <f>SUMIFS('EPA Export Aggregation'!R:R,'EPA Export Aggregation'!$A:$A,$B9,'EPA Export Aggregation'!$D:$D,$A$1)*IF($A9="CH4",About!$D$58,IF($A9="N2O",About!$D$59,1))</f>
        <v>0.44043059056459999</v>
      </c>
      <c r="P9">
        <f>SUMIFS('EPA Export Aggregation'!S:S,'EPA Export Aggregation'!$A:$A,$B9,'EPA Export Aggregation'!$D:$D,$A$1)*IF($A9="CH4",About!$D$58,IF($A9="N2O",About!$D$59,1))</f>
        <v>0.37555362650610002</v>
      </c>
      <c r="Q9">
        <f>SUMIFS('EPA Export Aggregation'!T:T,'EPA Export Aggregation'!$A:$A,$B9,'EPA Export Aggregation'!$D:$D,$A$1)*IF($A9="CH4",About!$D$58,IF($A9="N2O",About!$D$59,1))</f>
        <v>0.35715623024510001</v>
      </c>
      <c r="R9">
        <f>SUMIFS('EPA Export Aggregation'!U:U,'EPA Export Aggregation'!$A:$A,$B9,'EPA Export Aggregation'!$D:$D,$A$1)*IF($A9="CH4",About!$D$58,IF($A9="N2O",About!$D$59,1))</f>
        <v>0.38481037770769999</v>
      </c>
      <c r="S9">
        <f>SUMIFS('EPA Export Aggregation'!V:V,'EPA Export Aggregation'!$A:$A,$B9,'EPA Export Aggregation'!$D:$D,$A$1)*IF($A9="CH4",About!$D$58,IF($A9="N2O",About!$D$59,1))</f>
        <v>0.43206751081490002</v>
      </c>
      <c r="T9">
        <f>SUMIFS('EPA Export Aggregation'!W:W,'EPA Export Aggregation'!$A:$A,$B9,'EPA Export Aggregation'!$D:$D,$A$1)*IF($A9="CH4",About!$D$58,IF($A9="N2O",About!$D$59,1))</f>
        <v>0.40984695018810002</v>
      </c>
      <c r="U9">
        <f>SUMIFS('EPA Export Aggregation'!X:X,'EPA Export Aggregation'!$A:$A,$B9,'EPA Export Aggregation'!$D:$D,$A$1)*IF($A9="CH4",About!$D$58,IF($A9="N2O",About!$D$59,1))</f>
        <v>0.343891750123</v>
      </c>
      <c r="V9">
        <f>SUMIFS('EPA Export Aggregation'!Y:Y,'EPA Export Aggregation'!$A:$A,$B9,'EPA Export Aggregation'!$D:$D,$A$1)*IF($A9="CH4",About!$D$58,IF($A9="N2O",About!$D$59,1))</f>
        <v>0.2919958047747</v>
      </c>
      <c r="W9">
        <f>SUMIFS('EPA Export Aggregation'!Z:Z,'EPA Export Aggregation'!$A:$A,$B9,'EPA Export Aggregation'!$D:$D,$A$1)*IF($A9="CH4",About!$D$58,IF($A9="N2O",About!$D$59,1))</f>
        <v>0.33240884273780003</v>
      </c>
      <c r="X9">
        <f>SUMIFS('EPA Export Aggregation'!AA:AA,'EPA Export Aggregation'!$A:$A,$B9,'EPA Export Aggregation'!$D:$D,$A$1)*IF($A9="CH4",About!$D$58,IF($A9="N2O",About!$D$59,1))</f>
        <v>0.31678343530600001</v>
      </c>
      <c r="Y9">
        <f>SUMIFS('EPA Export Aggregation'!AB:AB,'EPA Export Aggregation'!$A:$A,$B9,'EPA Export Aggregation'!$D:$D,$A$1)*IF($A9="CH4",About!$D$58,IF($A9="N2O",About!$D$59,1))</f>
        <v>0.28730027675019998</v>
      </c>
      <c r="Z9">
        <f>SUMIFS('EPA Export Aggregation'!AC:AC,'EPA Export Aggregation'!$A:$A,$B9,'EPA Export Aggregation'!$D:$D,$A$1)*IF($A9="CH4",About!$D$58,IF($A9="N2O",About!$D$59,1))</f>
        <v>0.34377014726779997</v>
      </c>
      <c r="AA9">
        <f>SUMIFS('EPA Export Aggregation'!AD:AD,'EPA Export Aggregation'!$A:$A,$B9,'EPA Export Aggregation'!$D:$D,$A$1)*IF($A9="CH4",About!$D$58,IF($A9="N2O",About!$D$59,1))</f>
        <v>0.34056693545619998</v>
      </c>
      <c r="AB9">
        <f>SUMIFS('EPA Export Aggregation'!AE:AE,'EPA Export Aggregation'!$A:$A,$B9,'EPA Export Aggregation'!$D:$D,$A$1)*IF($A9="CH4",About!$D$58,IF($A9="N2O",About!$D$59,1))</f>
        <v>0.36104184058060002</v>
      </c>
      <c r="AC9">
        <f>SUMIFS('EPA Export Aggregation'!AF:AF,'EPA Export Aggregation'!$A:$A,$B9,'EPA Export Aggregation'!$D:$D,$A$1)*IF($A9="CH4",About!$D$58,IF($A9="N2O",About!$D$59,1))</f>
        <v>0.33794062827659999</v>
      </c>
      <c r="AD9">
        <f>SUMIFS('EPA Export Aggregation'!AG:AG,'EPA Export Aggregation'!$A:$A,$B9,'EPA Export Aggregation'!$D:$D,$A$1)*IF($A9="CH4",About!$D$58,IF($A9="N2O",About!$D$59,1))</f>
        <v>0.30993994860230001</v>
      </c>
      <c r="AE9">
        <f>SUMIFS('EPA Export Aggregation'!AH:AH,'EPA Export Aggregation'!$A:$A,$B9,'EPA Export Aggregation'!$D:$D,$A$1)*IF($A9="CH4",About!$D$58,IF($A9="N2O",About!$D$59,1))</f>
        <v>0.30478053637800001</v>
      </c>
      <c r="AF9">
        <f>SUMIFS('EPA Export Aggregation'!AI:AI,'EPA Export Aggregation'!$A:$A,$B9,'EPA Export Aggregation'!$D:$D,$A$1)*IF($A9="CH4",About!$D$58,IF($A9="N2O",About!$D$59,1))</f>
        <v>0.28863781174300002</v>
      </c>
      <c r="AG9">
        <f>SUMIFS('EPA Export Aggregation'!AJ:AJ,'EPA Export Aggregation'!$A:$A,$B9,'EPA Export Aggregation'!$D:$D,$A$1)*IF($A9="CH4",About!$D$58,IF($A9="N2O",About!$D$59,1))</f>
        <v>0.2530359824649</v>
      </c>
      <c r="AH9">
        <f>SUMIFS('EPA Export Aggregation'!AK:AK,'EPA Export Aggregation'!$A:$A,$B9,'EPA Export Aggregation'!$D:$D,$A$1)*IF($A9="CH4",About!$D$58,IF($A9="N2O",About!$D$59,1))</f>
        <v>0.27438634312670002</v>
      </c>
    </row>
    <row r="10" spans="1:34" x14ac:dyDescent="0.45">
      <c r="A10" s="413" t="s">
        <v>2215</v>
      </c>
      <c r="B10" s="414" t="s">
        <v>4225</v>
      </c>
      <c r="C10">
        <f>SUMIFS('EPA Export Aggregation'!F:F,'EPA Export Aggregation'!$A:$A,$B10,'EPA Export Aggregation'!$D:$D,$A$1)*IF($A10="CH4",About!$D$58,IF($A10="N2O",About!$D$59,1))</f>
        <v>2.5479523938E-3</v>
      </c>
      <c r="D10">
        <f>SUMIFS('EPA Export Aggregation'!G:G,'EPA Export Aggregation'!$A:$A,$B10,'EPA Export Aggregation'!$D:$D,$A$1)*IF($A10="CH4",About!$D$58,IF($A10="N2O",About!$D$59,1))</f>
        <v>2.4789430511E-3</v>
      </c>
      <c r="E10">
        <f>SUMIFS('EPA Export Aggregation'!H:H,'EPA Export Aggregation'!$A:$A,$B10,'EPA Export Aggregation'!$D:$D,$A$1)*IF($A10="CH4",About!$D$58,IF($A10="N2O",About!$D$59,1))</f>
        <v>2.4267743071999998E-3</v>
      </c>
      <c r="F10">
        <f>SUMIFS('EPA Export Aggregation'!I:I,'EPA Export Aggregation'!$A:$A,$B10,'EPA Export Aggregation'!$D:$D,$A$1)*IF($A10="CH4",About!$D$58,IF($A10="N2O",About!$D$59,1))</f>
        <v>2.3825271739E-3</v>
      </c>
      <c r="G10">
        <f>SUMIFS('EPA Export Aggregation'!J:J,'EPA Export Aggregation'!$A:$A,$B10,'EPA Export Aggregation'!$D:$D,$A$1)*IF($A10="CH4",About!$D$58,IF($A10="N2O",About!$D$59,1))</f>
        <v>2.3572196356999998E-3</v>
      </c>
      <c r="H10">
        <f>SUMIFS('EPA Export Aggregation'!K:K,'EPA Export Aggregation'!$A:$A,$B10,'EPA Export Aggregation'!$D:$D,$A$1)*IF($A10="CH4",About!$D$58,IF($A10="N2O",About!$D$59,1))</f>
        <v>2.1766775843E-3</v>
      </c>
      <c r="I10">
        <f>SUMIFS('EPA Export Aggregation'!L:L,'EPA Export Aggregation'!$A:$A,$B10,'EPA Export Aggregation'!$D:$D,$A$1)*IF($A10="CH4",About!$D$58,IF($A10="N2O",About!$D$59,1))</f>
        <v>2.0904002543999998E-3</v>
      </c>
      <c r="J10">
        <f>SUMIFS('EPA Export Aggregation'!M:M,'EPA Export Aggregation'!$A:$A,$B10,'EPA Export Aggregation'!$D:$D,$A$1)*IF($A10="CH4",About!$D$58,IF($A10="N2O",About!$D$59,1))</f>
        <v>1.9999484949E-3</v>
      </c>
      <c r="K10">
        <f>SUMIFS('EPA Export Aggregation'!N:N,'EPA Export Aggregation'!$A:$A,$B10,'EPA Export Aggregation'!$D:$D,$A$1)*IF($A10="CH4",About!$D$58,IF($A10="N2O",About!$D$59,1))</f>
        <v>1.9238364265E-3</v>
      </c>
      <c r="L10">
        <f>SUMIFS('EPA Export Aggregation'!O:O,'EPA Export Aggregation'!$A:$A,$B10,'EPA Export Aggregation'!$D:$D,$A$1)*IF($A10="CH4",About!$D$58,IF($A10="N2O",About!$D$59,1))</f>
        <v>1.8480696571E-3</v>
      </c>
      <c r="M10">
        <f>SUMIFS('EPA Export Aggregation'!P:P,'EPA Export Aggregation'!$A:$A,$B10,'EPA Export Aggregation'!$D:$D,$A$1)*IF($A10="CH4",About!$D$58,IF($A10="N2O",About!$D$59,1))</f>
        <v>1.7826579253E-3</v>
      </c>
      <c r="N10">
        <f>SUMIFS('EPA Export Aggregation'!Q:Q,'EPA Export Aggregation'!$A:$A,$B10,'EPA Export Aggregation'!$D:$D,$A$1)*IF($A10="CH4",About!$D$58,IF($A10="N2O",About!$D$59,1))</f>
        <v>1.7453933197E-3</v>
      </c>
      <c r="O10">
        <f>SUMIFS('EPA Export Aggregation'!R:R,'EPA Export Aggregation'!$A:$A,$B10,'EPA Export Aggregation'!$D:$D,$A$1)*IF($A10="CH4",About!$D$58,IF($A10="N2O",About!$D$59,1))</f>
        <v>1.6418229753999999E-3</v>
      </c>
      <c r="P10">
        <f>SUMIFS('EPA Export Aggregation'!S:S,'EPA Export Aggregation'!$A:$A,$B10,'EPA Export Aggregation'!$D:$D,$A$1)*IF($A10="CH4",About!$D$58,IF($A10="N2O",About!$D$59,1))</f>
        <v>1.5762152483000001E-3</v>
      </c>
      <c r="Q10">
        <f>SUMIFS('EPA Export Aggregation'!T:T,'EPA Export Aggregation'!$A:$A,$B10,'EPA Export Aggregation'!$D:$D,$A$1)*IF($A10="CH4",About!$D$58,IF($A10="N2O",About!$D$59,1))</f>
        <v>1.5501259988E-3</v>
      </c>
      <c r="R10">
        <f>SUMIFS('EPA Export Aggregation'!U:U,'EPA Export Aggregation'!$A:$A,$B10,'EPA Export Aggregation'!$D:$D,$A$1)*IF($A10="CH4",About!$D$58,IF($A10="N2O",About!$D$59,1))</f>
        <v>1.5116470670999999E-3</v>
      </c>
      <c r="S10">
        <f>SUMIFS('EPA Export Aggregation'!V:V,'EPA Export Aggregation'!$A:$A,$B10,'EPA Export Aggregation'!$D:$D,$A$1)*IF($A10="CH4",About!$D$58,IF($A10="N2O",About!$D$59,1))</f>
        <v>1.4862138197999999E-3</v>
      </c>
      <c r="T10">
        <f>SUMIFS('EPA Export Aggregation'!W:W,'EPA Export Aggregation'!$A:$A,$B10,'EPA Export Aggregation'!$D:$D,$A$1)*IF($A10="CH4",About!$D$58,IF($A10="N2O",About!$D$59,1))</f>
        <v>1.4238962527999999E-3</v>
      </c>
      <c r="U10">
        <f>SUMIFS('EPA Export Aggregation'!X:X,'EPA Export Aggregation'!$A:$A,$B10,'EPA Export Aggregation'!$D:$D,$A$1)*IF($A10="CH4",About!$D$58,IF($A10="N2O",About!$D$59,1))</f>
        <v>1.4679100855000001E-3</v>
      </c>
      <c r="V10">
        <f>SUMIFS('EPA Export Aggregation'!Y:Y,'EPA Export Aggregation'!$A:$A,$B10,'EPA Export Aggregation'!$D:$D,$A$1)*IF($A10="CH4",About!$D$58,IF($A10="N2O",About!$D$59,1))</f>
        <v>1.4498050770000001E-3</v>
      </c>
      <c r="W10">
        <f>SUMIFS('EPA Export Aggregation'!Z:Z,'EPA Export Aggregation'!$A:$A,$B10,'EPA Export Aggregation'!$D:$D,$A$1)*IF($A10="CH4",About!$D$58,IF($A10="N2O",About!$D$59,1))</f>
        <v>1.4205059264E-3</v>
      </c>
      <c r="X10">
        <f>SUMIFS('EPA Export Aggregation'!AA:AA,'EPA Export Aggregation'!$A:$A,$B10,'EPA Export Aggregation'!$D:$D,$A$1)*IF($A10="CH4",About!$D$58,IF($A10="N2O",About!$D$59,1))</f>
        <v>1.3823251390000001E-3</v>
      </c>
      <c r="Y10">
        <f>SUMIFS('EPA Export Aggregation'!AB:AB,'EPA Export Aggregation'!$A:$A,$B10,'EPA Export Aggregation'!$D:$D,$A$1)*IF($A10="CH4",About!$D$58,IF($A10="N2O",About!$D$59,1))</f>
        <v>1.4075307156E-3</v>
      </c>
      <c r="Z10">
        <f>SUMIFS('EPA Export Aggregation'!AC:AC,'EPA Export Aggregation'!$A:$A,$B10,'EPA Export Aggregation'!$D:$D,$A$1)*IF($A10="CH4",About!$D$58,IF($A10="N2O",About!$D$59,1))</f>
        <v>1.391577107E-3</v>
      </c>
      <c r="AA10">
        <f>SUMIFS('EPA Export Aggregation'!AD:AD,'EPA Export Aggregation'!$A:$A,$B10,'EPA Export Aggregation'!$D:$D,$A$1)*IF($A10="CH4",About!$D$58,IF($A10="N2O",About!$D$59,1))</f>
        <v>1.3919691177E-3</v>
      </c>
      <c r="AB10">
        <f>SUMIFS('EPA Export Aggregation'!AE:AE,'EPA Export Aggregation'!$A:$A,$B10,'EPA Export Aggregation'!$D:$D,$A$1)*IF($A10="CH4",About!$D$58,IF($A10="N2O",About!$D$59,1))</f>
        <v>1.404250853E-3</v>
      </c>
      <c r="AC10">
        <f>SUMIFS('EPA Export Aggregation'!AF:AF,'EPA Export Aggregation'!$A:$A,$B10,'EPA Export Aggregation'!$D:$D,$A$1)*IF($A10="CH4",About!$D$58,IF($A10="N2O",About!$D$59,1))</f>
        <v>1.8053139923E-3</v>
      </c>
      <c r="AD10">
        <f>SUMIFS('EPA Export Aggregation'!AG:AG,'EPA Export Aggregation'!$A:$A,$B10,'EPA Export Aggregation'!$D:$D,$A$1)*IF($A10="CH4",About!$D$58,IF($A10="N2O",About!$D$59,1))</f>
        <v>2.3626816995000002E-3</v>
      </c>
      <c r="AE10">
        <f>SUMIFS('EPA Export Aggregation'!AH:AH,'EPA Export Aggregation'!$A:$A,$B10,'EPA Export Aggregation'!$D:$D,$A$1)*IF($A10="CH4",About!$D$58,IF($A10="N2O",About!$D$59,1))</f>
        <v>2.5247395980999999E-3</v>
      </c>
      <c r="AF10">
        <f>SUMIFS('EPA Export Aggregation'!AI:AI,'EPA Export Aggregation'!$A:$A,$B10,'EPA Export Aggregation'!$D:$D,$A$1)*IF($A10="CH4",About!$D$58,IF($A10="N2O",About!$D$59,1))</f>
        <v>5.0025858013999997E-3</v>
      </c>
      <c r="AG10">
        <f>SUMIFS('EPA Export Aggregation'!AJ:AJ,'EPA Export Aggregation'!$A:$A,$B10,'EPA Export Aggregation'!$D:$D,$A$1)*IF($A10="CH4",About!$D$58,IF($A10="N2O",About!$D$59,1))</f>
        <v>8.2169496351999997E-3</v>
      </c>
      <c r="AH10">
        <f>SUMIFS('EPA Export Aggregation'!AK:AK,'EPA Export Aggregation'!$A:$A,$B10,'EPA Export Aggregation'!$D:$D,$A$1)*IF($A10="CH4",About!$D$58,IF($A10="N2O",About!$D$59,1))</f>
        <v>3.8753928640000001E-3</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0.20239923514569999</v>
      </c>
      <c r="D12">
        <f>SUMIFS('EPA Export Aggregation'!G:G,'EPA Export Aggregation'!$A:$A,$B12,'EPA Export Aggregation'!$D:$D,$A$1)*IF($A12="CH4",About!$D$58,IF($A12="N2O",About!$D$59,1))</f>
        <v>0.20126571093539999</v>
      </c>
      <c r="E12">
        <f>SUMIFS('EPA Export Aggregation'!H:H,'EPA Export Aggregation'!$A:$A,$B12,'EPA Export Aggregation'!$D:$D,$A$1)*IF($A12="CH4",About!$D$58,IF($A12="N2O",About!$D$59,1))</f>
        <v>0.2077830629712</v>
      </c>
      <c r="F12">
        <f>SUMIFS('EPA Export Aggregation'!I:I,'EPA Export Aggregation'!$A:$A,$B12,'EPA Export Aggregation'!$D:$D,$A$1)*IF($A12="CH4",About!$D$58,IF($A12="N2O",About!$D$59,1))</f>
        <v>0.21533523141499999</v>
      </c>
      <c r="G12">
        <f>SUMIFS('EPA Export Aggregation'!J:J,'EPA Export Aggregation'!$A:$A,$B12,'EPA Export Aggregation'!$D:$D,$A$1)*IF($A12="CH4",About!$D$58,IF($A12="N2O",About!$D$59,1))</f>
        <v>0.2294032217942</v>
      </c>
      <c r="H12">
        <f>SUMIFS('EPA Export Aggregation'!K:K,'EPA Export Aggregation'!$A:$A,$B12,'EPA Export Aggregation'!$D:$D,$A$1)*IF($A12="CH4",About!$D$58,IF($A12="N2O",About!$D$59,1))</f>
        <v>0.24806146215149999</v>
      </c>
      <c r="I12">
        <f>SUMIFS('EPA Export Aggregation'!L:L,'EPA Export Aggregation'!$A:$A,$B12,'EPA Export Aggregation'!$D:$D,$A$1)*IF($A12="CH4",About!$D$58,IF($A12="N2O",About!$D$59,1))</f>
        <v>0.25917142637930002</v>
      </c>
      <c r="J12">
        <f>SUMIFS('EPA Export Aggregation'!M:M,'EPA Export Aggregation'!$A:$A,$B12,'EPA Export Aggregation'!$D:$D,$A$1)*IF($A12="CH4",About!$D$58,IF($A12="N2O",About!$D$59,1))</f>
        <v>0.2685170713867</v>
      </c>
      <c r="K12">
        <f>SUMIFS('EPA Export Aggregation'!N:N,'EPA Export Aggregation'!$A:$A,$B12,'EPA Export Aggregation'!$D:$D,$A$1)*IF($A12="CH4",About!$D$58,IF($A12="N2O",About!$D$59,1))</f>
        <v>0.41366403877109997</v>
      </c>
      <c r="L12">
        <f>SUMIFS('EPA Export Aggregation'!O:O,'EPA Export Aggregation'!$A:$A,$B12,'EPA Export Aggregation'!$D:$D,$A$1)*IF($A12="CH4",About!$D$58,IF($A12="N2O",About!$D$59,1))</f>
        <v>0.39937889695209999</v>
      </c>
      <c r="M12">
        <f>SUMIFS('EPA Export Aggregation'!P:P,'EPA Export Aggregation'!$A:$A,$B12,'EPA Export Aggregation'!$D:$D,$A$1)*IF($A12="CH4",About!$D$58,IF($A12="N2O",About!$D$59,1))</f>
        <v>0.39920189652560001</v>
      </c>
      <c r="N12">
        <f>SUMIFS('EPA Export Aggregation'!Q:Q,'EPA Export Aggregation'!$A:$A,$B12,'EPA Export Aggregation'!$D:$D,$A$1)*IF($A12="CH4",About!$D$58,IF($A12="N2O",About!$D$59,1))</f>
        <v>0.39864366637069998</v>
      </c>
      <c r="O12">
        <f>SUMIFS('EPA Export Aggregation'!R:R,'EPA Export Aggregation'!$A:$A,$B12,'EPA Export Aggregation'!$D:$D,$A$1)*IF($A12="CH4",About!$D$58,IF($A12="N2O",About!$D$59,1))</f>
        <v>0.39821028059219998</v>
      </c>
      <c r="P12">
        <f>SUMIFS('EPA Export Aggregation'!S:S,'EPA Export Aggregation'!$A:$A,$B12,'EPA Export Aggregation'!$D:$D,$A$1)*IF($A12="CH4",About!$D$58,IF($A12="N2O",About!$D$59,1))</f>
        <v>0.43355983334530002</v>
      </c>
      <c r="Q12">
        <f>SUMIFS('EPA Export Aggregation'!T:T,'EPA Export Aggregation'!$A:$A,$B12,'EPA Export Aggregation'!$D:$D,$A$1)*IF($A12="CH4",About!$D$58,IF($A12="N2O",About!$D$59,1))</f>
        <v>0.31448878511349998</v>
      </c>
      <c r="R12">
        <f>SUMIFS('EPA Export Aggregation'!U:U,'EPA Export Aggregation'!$A:$A,$B12,'EPA Export Aggregation'!$D:$D,$A$1)*IF($A12="CH4",About!$D$58,IF($A12="N2O",About!$D$59,1))</f>
        <v>0.30272404805070002</v>
      </c>
      <c r="S12">
        <f>SUMIFS('EPA Export Aggregation'!V:V,'EPA Export Aggregation'!$A:$A,$B12,'EPA Export Aggregation'!$D:$D,$A$1)*IF($A12="CH4",About!$D$58,IF($A12="N2O",About!$D$59,1))</f>
        <v>0.32781962800600001</v>
      </c>
      <c r="T12">
        <f>SUMIFS('EPA Export Aggregation'!W:W,'EPA Export Aggregation'!$A:$A,$B12,'EPA Export Aggregation'!$D:$D,$A$1)*IF($A12="CH4",About!$D$58,IF($A12="N2O",About!$D$59,1))</f>
        <v>0.32417582119400001</v>
      </c>
      <c r="U12">
        <f>SUMIFS('EPA Export Aggregation'!X:X,'EPA Export Aggregation'!$A:$A,$B12,'EPA Export Aggregation'!$D:$D,$A$1)*IF($A12="CH4",About!$D$58,IF($A12="N2O",About!$D$59,1))</f>
        <v>0.31590975783890002</v>
      </c>
      <c r="V12">
        <f>SUMIFS('EPA Export Aggregation'!Y:Y,'EPA Export Aggregation'!$A:$A,$B12,'EPA Export Aggregation'!$D:$D,$A$1)*IF($A12="CH4",About!$D$58,IF($A12="N2O",About!$D$59,1))</f>
        <v>0.27469392435560003</v>
      </c>
      <c r="W12">
        <f>SUMIFS('EPA Export Aggregation'!Z:Z,'EPA Export Aggregation'!$A:$A,$B12,'EPA Export Aggregation'!$D:$D,$A$1)*IF($A12="CH4",About!$D$58,IF($A12="N2O",About!$D$59,1))</f>
        <v>8.1665019282399998E-2</v>
      </c>
      <c r="X12">
        <f>SUMIFS('EPA Export Aggregation'!AA:AA,'EPA Export Aggregation'!$A:$A,$B12,'EPA Export Aggregation'!$D:$D,$A$1)*IF($A12="CH4",About!$D$58,IF($A12="N2O",About!$D$59,1))</f>
        <v>7.8016875865900004E-2</v>
      </c>
      <c r="Y12">
        <f>SUMIFS('EPA Export Aggregation'!AB:AB,'EPA Export Aggregation'!$A:$A,$B12,'EPA Export Aggregation'!$D:$D,$A$1)*IF($A12="CH4",About!$D$58,IF($A12="N2O",About!$D$59,1))</f>
        <v>6.1966894863500002E-2</v>
      </c>
      <c r="Z12">
        <f>SUMIFS('EPA Export Aggregation'!AC:AC,'EPA Export Aggregation'!$A:$A,$B12,'EPA Export Aggregation'!$D:$D,$A$1)*IF($A12="CH4",About!$D$58,IF($A12="N2O",About!$D$59,1))</f>
        <v>5.52048486999E-2</v>
      </c>
      <c r="AA12">
        <f>SUMIFS('EPA Export Aggregation'!AD:AD,'EPA Export Aggregation'!$A:$A,$B12,'EPA Export Aggregation'!$D:$D,$A$1)*IF($A12="CH4",About!$D$58,IF($A12="N2O",About!$D$59,1))</f>
        <v>4.7044960682299998E-2</v>
      </c>
      <c r="AB12">
        <f>SUMIFS('EPA Export Aggregation'!AE:AE,'EPA Export Aggregation'!$A:$A,$B12,'EPA Export Aggregation'!$D:$D,$A$1)*IF($A12="CH4",About!$D$58,IF($A12="N2O",About!$D$59,1))</f>
        <v>5.4228147840100001E-2</v>
      </c>
      <c r="AC12">
        <f>SUMIFS('EPA Export Aggregation'!AF:AF,'EPA Export Aggregation'!$A:$A,$B12,'EPA Export Aggregation'!$D:$D,$A$1)*IF($A12="CH4",About!$D$58,IF($A12="N2O",About!$D$59,1))</f>
        <v>6.1649458373899998E-2</v>
      </c>
      <c r="AD12">
        <f>SUMIFS('EPA Export Aggregation'!AG:AG,'EPA Export Aggregation'!$A:$A,$B12,'EPA Export Aggregation'!$D:$D,$A$1)*IF($A12="CH4",About!$D$58,IF($A12="N2O",About!$D$59,1))</f>
        <v>6.8204885389000006E-2</v>
      </c>
      <c r="AE12">
        <f>SUMIFS('EPA Export Aggregation'!AH:AH,'EPA Export Aggregation'!$A:$A,$B12,'EPA Export Aggregation'!$D:$D,$A$1)*IF($A12="CH4",About!$D$58,IF($A12="N2O",About!$D$59,1))</f>
        <v>8.2641052379800004E-2</v>
      </c>
      <c r="AF12">
        <f>SUMIFS('EPA Export Aggregation'!AI:AI,'EPA Export Aggregation'!$A:$A,$B12,'EPA Export Aggregation'!$D:$D,$A$1)*IF($A12="CH4",About!$D$58,IF($A12="N2O",About!$D$59,1))</f>
        <v>5.75689297935E-2</v>
      </c>
      <c r="AG12">
        <f>SUMIFS('EPA Export Aggregation'!AJ:AJ,'EPA Export Aggregation'!$A:$A,$B12,'EPA Export Aggregation'!$D:$D,$A$1)*IF($A12="CH4",About!$D$58,IF($A12="N2O",About!$D$59,1))</f>
        <v>6.2808413285800002E-2</v>
      </c>
      <c r="AH12">
        <f>SUMIFS('EPA Export Aggregation'!AK:AK,'EPA Export Aggregation'!$A:$A,$B12,'EPA Export Aggregation'!$D:$D,$A$1)*IF($A12="CH4",About!$D$58,IF($A12="N2O",About!$D$59,1))</f>
        <v>5.6876741058200002E-2</v>
      </c>
    </row>
    <row r="13" spans="1:34" x14ac:dyDescent="0.45">
      <c r="A13" s="413" t="s">
        <v>2215</v>
      </c>
      <c r="B13" s="414" t="s">
        <v>4235</v>
      </c>
      <c r="C13">
        <f>SUMIFS('EPA Export Aggregation'!F:F,'EPA Export Aggregation'!$A:$A,$B13,'EPA Export Aggregation'!$D:$D,$A$1)*IF($A13="CH4",About!$D$58,IF($A13="N2O",About!$D$59,1))</f>
        <v>3.0288121506499999E-2</v>
      </c>
      <c r="D13">
        <f>SUMIFS('EPA Export Aggregation'!G:G,'EPA Export Aggregation'!$A:$A,$B13,'EPA Export Aggregation'!$D:$D,$A$1)*IF($A13="CH4",About!$D$58,IF($A13="N2O",About!$D$59,1))</f>
        <v>2.70197917134E-2</v>
      </c>
      <c r="E13">
        <f>SUMIFS('EPA Export Aggregation'!H:H,'EPA Export Aggregation'!$A:$A,$B13,'EPA Export Aggregation'!$D:$D,$A$1)*IF($A13="CH4",About!$D$58,IF($A13="N2O",About!$D$59,1))</f>
        <v>2.64138701109E-2</v>
      </c>
      <c r="F13">
        <f>SUMIFS('EPA Export Aggregation'!I:I,'EPA Export Aggregation'!$A:$A,$B13,'EPA Export Aggregation'!$D:$D,$A$1)*IF($A13="CH4",About!$D$58,IF($A13="N2O",About!$D$59,1))</f>
        <v>2.4337839986799999E-2</v>
      </c>
      <c r="G13">
        <f>SUMIFS('EPA Export Aggregation'!J:J,'EPA Export Aggregation'!$A:$A,$B13,'EPA Export Aggregation'!$D:$D,$A$1)*IF($A13="CH4",About!$D$58,IF($A13="N2O",About!$D$59,1))</f>
        <v>2.5357679948199999E-2</v>
      </c>
      <c r="H13">
        <f>SUMIFS('EPA Export Aggregation'!K:K,'EPA Export Aggregation'!$A:$A,$B13,'EPA Export Aggregation'!$D:$D,$A$1)*IF($A13="CH4",About!$D$58,IF($A13="N2O",About!$D$59,1))</f>
        <v>3.3804264696299997E-2</v>
      </c>
      <c r="I13">
        <f>SUMIFS('EPA Export Aggregation'!L:L,'EPA Export Aggregation'!$A:$A,$B13,'EPA Export Aggregation'!$D:$D,$A$1)*IF($A13="CH4",About!$D$58,IF($A13="N2O",About!$D$59,1))</f>
        <v>3.6339605852600002E-2</v>
      </c>
      <c r="J13">
        <f>SUMIFS('EPA Export Aggregation'!M:M,'EPA Export Aggregation'!$A:$A,$B13,'EPA Export Aggregation'!$D:$D,$A$1)*IF($A13="CH4",About!$D$58,IF($A13="N2O",About!$D$59,1))</f>
        <v>3.4873693451399998E-2</v>
      </c>
      <c r="K13">
        <f>SUMIFS('EPA Export Aggregation'!N:N,'EPA Export Aggregation'!$A:$A,$B13,'EPA Export Aggregation'!$D:$D,$A$1)*IF($A13="CH4",About!$D$58,IF($A13="N2O",About!$D$59,1))</f>
        <v>3.5295049897399997E-2</v>
      </c>
      <c r="L13">
        <f>SUMIFS('EPA Export Aggregation'!O:O,'EPA Export Aggregation'!$A:$A,$B13,'EPA Export Aggregation'!$D:$D,$A$1)*IF($A13="CH4",About!$D$58,IF($A13="N2O",About!$D$59,1))</f>
        <v>3.8628361736600003E-2</v>
      </c>
      <c r="M13">
        <f>SUMIFS('EPA Export Aggregation'!P:P,'EPA Export Aggregation'!$A:$A,$B13,'EPA Export Aggregation'!$D:$D,$A$1)*IF($A13="CH4",About!$D$58,IF($A13="N2O",About!$D$59,1))</f>
        <v>2.5698996524500001E-2</v>
      </c>
      <c r="N13">
        <f>SUMIFS('EPA Export Aggregation'!Q:Q,'EPA Export Aggregation'!$A:$A,$B13,'EPA Export Aggregation'!$D:$D,$A$1)*IF($A13="CH4",About!$D$58,IF($A13="N2O",About!$D$59,1))</f>
        <v>2.6583333160399999E-2</v>
      </c>
      <c r="O13">
        <f>SUMIFS('EPA Export Aggregation'!R:R,'EPA Export Aggregation'!$A:$A,$B13,'EPA Export Aggregation'!$D:$D,$A$1)*IF($A13="CH4",About!$D$58,IF($A13="N2O",About!$D$59,1))</f>
        <v>2.78871399423E-2</v>
      </c>
      <c r="P13">
        <f>SUMIFS('EPA Export Aggregation'!S:S,'EPA Export Aggregation'!$A:$A,$B13,'EPA Export Aggregation'!$D:$D,$A$1)*IF($A13="CH4",About!$D$58,IF($A13="N2O",About!$D$59,1))</f>
        <v>2.1607843569700001E-2</v>
      </c>
      <c r="Q13">
        <f>SUMIFS('EPA Export Aggregation'!T:T,'EPA Export Aggregation'!$A:$A,$B13,'EPA Export Aggregation'!$D:$D,$A$1)*IF($A13="CH4",About!$D$58,IF($A13="N2O",About!$D$59,1))</f>
        <v>2.9594647598900001E-2</v>
      </c>
      <c r="R13">
        <f>SUMIFS('EPA Export Aggregation'!U:U,'EPA Export Aggregation'!$A:$A,$B13,'EPA Export Aggregation'!$D:$D,$A$1)*IF($A13="CH4",About!$D$58,IF($A13="N2O",About!$D$59,1))</f>
        <v>3.2819918093900002E-2</v>
      </c>
      <c r="S13">
        <f>SUMIFS('EPA Export Aggregation'!V:V,'EPA Export Aggregation'!$A:$A,$B13,'EPA Export Aggregation'!$D:$D,$A$1)*IF($A13="CH4",About!$D$58,IF($A13="N2O",About!$D$59,1))</f>
        <v>3.7444809949900001E-2</v>
      </c>
      <c r="T13">
        <f>SUMIFS('EPA Export Aggregation'!W:W,'EPA Export Aggregation'!$A:$A,$B13,'EPA Export Aggregation'!$D:$D,$A$1)*IF($A13="CH4",About!$D$58,IF($A13="N2O",About!$D$59,1))</f>
        <v>3.4182308084299999E-2</v>
      </c>
      <c r="U13">
        <f>SUMIFS('EPA Export Aggregation'!X:X,'EPA Export Aggregation'!$A:$A,$B13,'EPA Export Aggregation'!$D:$D,$A$1)*IF($A13="CH4",About!$D$58,IF($A13="N2O",About!$D$59,1))</f>
        <v>2.8925373101100001E-2</v>
      </c>
      <c r="V13">
        <f>SUMIFS('EPA Export Aggregation'!Y:Y,'EPA Export Aggregation'!$A:$A,$B13,'EPA Export Aggregation'!$D:$D,$A$1)*IF($A13="CH4",About!$D$58,IF($A13="N2O",About!$D$59,1))</f>
        <v>3.7002054191799999E-2</v>
      </c>
      <c r="W13">
        <f>SUMIFS('EPA Export Aggregation'!Z:Z,'EPA Export Aggregation'!$A:$A,$B13,'EPA Export Aggregation'!$D:$D,$A$1)*IF($A13="CH4",About!$D$58,IF($A13="N2O",About!$D$59,1))</f>
        <v>4.4962866529099997E-2</v>
      </c>
      <c r="X13">
        <f>SUMIFS('EPA Export Aggregation'!AA:AA,'EPA Export Aggregation'!$A:$A,$B13,'EPA Export Aggregation'!$D:$D,$A$1)*IF($A13="CH4",About!$D$58,IF($A13="N2O",About!$D$59,1))</f>
        <v>4.0911633518399999E-2</v>
      </c>
      <c r="Y13">
        <f>SUMIFS('EPA Export Aggregation'!AB:AB,'EPA Export Aggregation'!$A:$A,$B13,'EPA Export Aggregation'!$D:$D,$A$1)*IF($A13="CH4",About!$D$58,IF($A13="N2O",About!$D$59,1))</f>
        <v>3.7340406917899999E-2</v>
      </c>
      <c r="Z13">
        <f>SUMIFS('EPA Export Aggregation'!AC:AC,'EPA Export Aggregation'!$A:$A,$B13,'EPA Export Aggregation'!$D:$D,$A$1)*IF($A13="CH4",About!$D$58,IF($A13="N2O",About!$D$59,1))</f>
        <v>4.52359430083E-2</v>
      </c>
      <c r="AA13">
        <f>SUMIFS('EPA Export Aggregation'!AD:AD,'EPA Export Aggregation'!$A:$A,$B13,'EPA Export Aggregation'!$D:$D,$A$1)*IF($A13="CH4",About!$D$58,IF($A13="N2O",About!$D$59,1))</f>
        <v>5.1966005359399998E-2</v>
      </c>
      <c r="AB13">
        <f>SUMIFS('EPA Export Aggregation'!AE:AE,'EPA Export Aggregation'!$A:$A,$B13,'EPA Export Aggregation'!$D:$D,$A$1)*IF($A13="CH4",About!$D$58,IF($A13="N2O",About!$D$59,1))</f>
        <v>4.9724575676300002E-2</v>
      </c>
      <c r="AC13">
        <f>SUMIFS('EPA Export Aggregation'!AF:AF,'EPA Export Aggregation'!$A:$A,$B13,'EPA Export Aggregation'!$D:$D,$A$1)*IF($A13="CH4",About!$D$58,IF($A13="N2O",About!$D$59,1))</f>
        <v>4.4075767021200002E-2</v>
      </c>
      <c r="AD13">
        <f>SUMIFS('EPA Export Aggregation'!AG:AG,'EPA Export Aggregation'!$A:$A,$B13,'EPA Export Aggregation'!$D:$D,$A$1)*IF($A13="CH4",About!$D$58,IF($A13="N2O",About!$D$59,1))</f>
        <v>4.0088756365199998E-2</v>
      </c>
      <c r="AE13">
        <f>SUMIFS('EPA Export Aggregation'!AH:AH,'EPA Export Aggregation'!$A:$A,$B13,'EPA Export Aggregation'!$D:$D,$A$1)*IF($A13="CH4",About!$D$58,IF($A13="N2O",About!$D$59,1))</f>
        <v>2.98172615538E-2</v>
      </c>
      <c r="AF13">
        <f>SUMIFS('EPA Export Aggregation'!AI:AI,'EPA Export Aggregation'!$A:$A,$B13,'EPA Export Aggregation'!$D:$D,$A$1)*IF($A13="CH4",About!$D$58,IF($A13="N2O",About!$D$59,1))</f>
        <v>3.4147880790000001E-2</v>
      </c>
      <c r="AG13">
        <f>SUMIFS('EPA Export Aggregation'!AJ:AJ,'EPA Export Aggregation'!$A:$A,$B13,'EPA Export Aggregation'!$D:$D,$A$1)*IF($A13="CH4",About!$D$58,IF($A13="N2O",About!$D$59,1))</f>
        <v>3.4139617669999997E-2</v>
      </c>
      <c r="AH13">
        <f>SUMIFS('EPA Export Aggregation'!AK:AK,'EPA Export Aggregation'!$A:$A,$B13,'EPA Export Aggregation'!$D:$D,$A$1)*IF($A13="CH4",About!$D$58,IF($A13="N2O",About!$D$59,1))</f>
        <v>3.2519423885099999E-2</v>
      </c>
    </row>
    <row r="14" spans="1:34" x14ac:dyDescent="0.4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5.1756152999000004E-3</v>
      </c>
      <c r="X14">
        <f>SUMIFS('EPA Export Aggregation'!AA:AA,'EPA Export Aggregation'!$A:$A,$B14,'EPA Export Aggregation'!$D:$D,$A$1)*IF($A14="CH4",About!$D$58,IF($A14="N2O",About!$D$59,1))</f>
        <v>5.7629727981E-3</v>
      </c>
      <c r="Y14">
        <f>SUMIFS('EPA Export Aggregation'!AB:AB,'EPA Export Aggregation'!$A:$A,$B14,'EPA Export Aggregation'!$D:$D,$A$1)*IF($A14="CH4",About!$D$58,IF($A14="N2O",About!$D$59,1))</f>
        <v>6.9747785461000003E-3</v>
      </c>
      <c r="Z14">
        <f>SUMIFS('EPA Export Aggregation'!AC:AC,'EPA Export Aggregation'!$A:$A,$B14,'EPA Export Aggregation'!$D:$D,$A$1)*IF($A14="CH4",About!$D$58,IF($A14="N2O",About!$D$59,1))</f>
        <v>4.5644316780999996E-3</v>
      </c>
      <c r="AA14">
        <f>SUMIFS('EPA Export Aggregation'!AD:AD,'EPA Export Aggregation'!$A:$A,$B14,'EPA Export Aggregation'!$D:$D,$A$1)*IF($A14="CH4",About!$D$58,IF($A14="N2O",About!$D$59,1))</f>
        <v>4.6226656988000003E-3</v>
      </c>
      <c r="AB14">
        <f>SUMIFS('EPA Export Aggregation'!AE:AE,'EPA Export Aggregation'!$A:$A,$B14,'EPA Export Aggregation'!$D:$D,$A$1)*IF($A14="CH4",About!$D$58,IF($A14="N2O",About!$D$59,1))</f>
        <v>2.7247981697000002E-3</v>
      </c>
      <c r="AC14">
        <f>SUMIFS('EPA Export Aggregation'!AF:AF,'EPA Export Aggregation'!$A:$A,$B14,'EPA Export Aggregation'!$D:$D,$A$1)*IF($A14="CH4",About!$D$58,IF($A14="N2O",About!$D$59,1))</f>
        <v>3.1881918583999999E-3</v>
      </c>
      <c r="AD14">
        <f>SUMIFS('EPA Export Aggregation'!AG:AG,'EPA Export Aggregation'!$A:$A,$B14,'EPA Export Aggregation'!$D:$D,$A$1)*IF($A14="CH4",About!$D$58,IF($A14="N2O",About!$D$59,1))</f>
        <v>2.6594489305999999E-3</v>
      </c>
      <c r="AE14">
        <f>SUMIFS('EPA Export Aggregation'!AH:AH,'EPA Export Aggregation'!$A:$A,$B14,'EPA Export Aggregation'!$D:$D,$A$1)*IF($A14="CH4",About!$D$58,IF($A14="N2O",About!$D$59,1))</f>
        <v>5.9165224509999999E-4</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3.4970445806100002E-2</v>
      </c>
      <c r="D16">
        <f>SUMIFS('EPA Export Aggregation'!G:G,'EPA Export Aggregation'!$A:$A,$B16,'EPA Export Aggregation'!$D:$D,$A$1)*IF($A16="CH4",About!$D$58,IF($A16="N2O",About!$D$59,1))</f>
        <v>3.4426581013899997E-2</v>
      </c>
      <c r="E16">
        <f>SUMIFS('EPA Export Aggregation'!H:H,'EPA Export Aggregation'!$A:$A,$B16,'EPA Export Aggregation'!$D:$D,$A$1)*IF($A16="CH4",About!$D$58,IF($A16="N2O",About!$D$59,1))</f>
        <v>3.3861779984900003E-2</v>
      </c>
      <c r="F16">
        <f>SUMIFS('EPA Export Aggregation'!I:I,'EPA Export Aggregation'!$A:$A,$B16,'EPA Export Aggregation'!$D:$D,$A$1)*IF($A16="CH4",About!$D$58,IF($A16="N2O",About!$D$59,1))</f>
        <v>3.3760579161400003E-2</v>
      </c>
      <c r="G16">
        <f>SUMIFS('EPA Export Aggregation'!J:J,'EPA Export Aggregation'!$A:$A,$B16,'EPA Export Aggregation'!$D:$D,$A$1)*IF($A16="CH4",About!$D$58,IF($A16="N2O",About!$D$59,1))</f>
        <v>3.3691062908000002E-2</v>
      </c>
      <c r="H16">
        <f>SUMIFS('EPA Export Aggregation'!K:K,'EPA Export Aggregation'!$A:$A,$B16,'EPA Export Aggregation'!$D:$D,$A$1)*IF($A16="CH4",About!$D$58,IF($A16="N2O",About!$D$59,1))</f>
        <v>3.3568131059300003E-2</v>
      </c>
      <c r="I16">
        <f>SUMIFS('EPA Export Aggregation'!L:L,'EPA Export Aggregation'!$A:$A,$B16,'EPA Export Aggregation'!$D:$D,$A$1)*IF($A16="CH4",About!$D$58,IF($A16="N2O",About!$D$59,1))</f>
        <v>3.3579279241899997E-2</v>
      </c>
      <c r="J16">
        <f>SUMIFS('EPA Export Aggregation'!M:M,'EPA Export Aggregation'!$A:$A,$B16,'EPA Export Aggregation'!$D:$D,$A$1)*IF($A16="CH4",About!$D$58,IF($A16="N2O",About!$D$59,1))</f>
        <v>3.3389927363100001E-2</v>
      </c>
      <c r="K16">
        <f>SUMIFS('EPA Export Aggregation'!N:N,'EPA Export Aggregation'!$A:$A,$B16,'EPA Export Aggregation'!$D:$D,$A$1)*IF($A16="CH4",About!$D$58,IF($A16="N2O",About!$D$59,1))</f>
        <v>3.3180955865900003E-2</v>
      </c>
      <c r="L16">
        <f>SUMIFS('EPA Export Aggregation'!O:O,'EPA Export Aggregation'!$A:$A,$B16,'EPA Export Aggregation'!$D:$D,$A$1)*IF($A16="CH4",About!$D$58,IF($A16="N2O",About!$D$59,1))</f>
        <v>3.29950845432E-2</v>
      </c>
      <c r="M16">
        <f>SUMIFS('EPA Export Aggregation'!P:P,'EPA Export Aggregation'!$A:$A,$B16,'EPA Export Aggregation'!$D:$D,$A$1)*IF($A16="CH4",About!$D$58,IF($A16="N2O",About!$D$59,1))</f>
        <v>3.2829071020099999E-2</v>
      </c>
      <c r="N16">
        <f>SUMIFS('EPA Export Aggregation'!Q:Q,'EPA Export Aggregation'!$A:$A,$B16,'EPA Export Aggregation'!$D:$D,$A$1)*IF($A16="CH4",About!$D$58,IF($A16="N2O",About!$D$59,1))</f>
        <v>1.97675864865E-2</v>
      </c>
      <c r="O16">
        <f>SUMIFS('EPA Export Aggregation'!R:R,'EPA Export Aggregation'!$A:$A,$B16,'EPA Export Aggregation'!$D:$D,$A$1)*IF($A16="CH4",About!$D$58,IF($A16="N2O",About!$D$59,1))</f>
        <v>2.3027281621300001E-2</v>
      </c>
      <c r="P16">
        <f>SUMIFS('EPA Export Aggregation'!S:S,'EPA Export Aggregation'!$A:$A,$B16,'EPA Export Aggregation'!$D:$D,$A$1)*IF($A16="CH4",About!$D$58,IF($A16="N2O",About!$D$59,1))</f>
        <v>2.9779871843900001E-2</v>
      </c>
      <c r="Q16">
        <f>SUMIFS('EPA Export Aggregation'!T:T,'EPA Export Aggregation'!$A:$A,$B16,'EPA Export Aggregation'!$D:$D,$A$1)*IF($A16="CH4",About!$D$58,IF($A16="N2O",About!$D$59,1))</f>
        <v>2.7187501128199999E-2</v>
      </c>
      <c r="R16">
        <f>SUMIFS('EPA Export Aggregation'!U:U,'EPA Export Aggregation'!$A:$A,$B16,'EPA Export Aggregation'!$D:$D,$A$1)*IF($A16="CH4",About!$D$58,IF($A16="N2O",About!$D$59,1))</f>
        <v>2.9370830251700002E-2</v>
      </c>
      <c r="S16">
        <f>SUMIFS('EPA Export Aggregation'!V:V,'EPA Export Aggregation'!$A:$A,$B16,'EPA Export Aggregation'!$D:$D,$A$1)*IF($A16="CH4",About!$D$58,IF($A16="N2O",About!$D$59,1))</f>
        <v>3.7245946305399999E-2</v>
      </c>
      <c r="T16">
        <f>SUMIFS('EPA Export Aggregation'!W:W,'EPA Export Aggregation'!$A:$A,$B16,'EPA Export Aggregation'!$D:$D,$A$1)*IF($A16="CH4",About!$D$58,IF($A16="N2O",About!$D$59,1))</f>
        <v>4.0470413421600002E-2</v>
      </c>
      <c r="U16">
        <f>SUMIFS('EPA Export Aggregation'!X:X,'EPA Export Aggregation'!$A:$A,$B16,'EPA Export Aggregation'!$D:$D,$A$1)*IF($A16="CH4",About!$D$58,IF($A16="N2O",About!$D$59,1))</f>
        <v>3.8480612012600002E-2</v>
      </c>
      <c r="V16">
        <f>SUMIFS('EPA Export Aggregation'!Y:Y,'EPA Export Aggregation'!$A:$A,$B16,'EPA Export Aggregation'!$D:$D,$A$1)*IF($A16="CH4",About!$D$58,IF($A16="N2O",About!$D$59,1))</f>
        <v>3.7625509518199998E-2</v>
      </c>
      <c r="W16">
        <f>SUMIFS('EPA Export Aggregation'!Z:Z,'EPA Export Aggregation'!$A:$A,$B16,'EPA Export Aggregation'!$D:$D,$A$1)*IF($A16="CH4",About!$D$58,IF($A16="N2O",About!$D$59,1))</f>
        <v>9.2707535206299999E-2</v>
      </c>
      <c r="X16">
        <f>SUMIFS('EPA Export Aggregation'!AA:AA,'EPA Export Aggregation'!$A:$A,$B16,'EPA Export Aggregation'!$D:$D,$A$1)*IF($A16="CH4",About!$D$58,IF($A16="N2O",About!$D$59,1))</f>
        <v>8.5556695986800005E-2</v>
      </c>
      <c r="Y16">
        <f>SUMIFS('EPA Export Aggregation'!AB:AB,'EPA Export Aggregation'!$A:$A,$B16,'EPA Export Aggregation'!$D:$D,$A$1)*IF($A16="CH4",About!$D$58,IF($A16="N2O",About!$D$59,1))</f>
        <v>8.4255609707899998E-2</v>
      </c>
      <c r="Z16">
        <f>SUMIFS('EPA Export Aggregation'!AC:AC,'EPA Export Aggregation'!$A:$A,$B16,'EPA Export Aggregation'!$D:$D,$A$1)*IF($A16="CH4",About!$D$58,IF($A16="N2O",About!$D$59,1))</f>
        <v>8.7865017303500006E-2</v>
      </c>
      <c r="AA16">
        <f>SUMIFS('EPA Export Aggregation'!AD:AD,'EPA Export Aggregation'!$A:$A,$B16,'EPA Export Aggregation'!$D:$D,$A$1)*IF($A16="CH4",About!$D$58,IF($A16="N2O",About!$D$59,1))</f>
        <v>9.3847675726800001E-2</v>
      </c>
      <c r="AB16">
        <f>SUMIFS('EPA Export Aggregation'!AE:AE,'EPA Export Aggregation'!$A:$A,$B16,'EPA Export Aggregation'!$D:$D,$A$1)*IF($A16="CH4",About!$D$58,IF($A16="N2O",About!$D$59,1))</f>
        <v>0.1034517963446</v>
      </c>
      <c r="AC16">
        <f>SUMIFS('EPA Export Aggregation'!AF:AF,'EPA Export Aggregation'!$A:$A,$B16,'EPA Export Aggregation'!$D:$D,$A$1)*IF($A16="CH4",About!$D$58,IF($A16="N2O",About!$D$59,1))</f>
        <v>9.6918805046499995E-2</v>
      </c>
      <c r="AD16">
        <f>SUMIFS('EPA Export Aggregation'!AG:AG,'EPA Export Aggregation'!$A:$A,$B16,'EPA Export Aggregation'!$D:$D,$A$1)*IF($A16="CH4",About!$D$58,IF($A16="N2O",About!$D$59,1))</f>
        <v>9.5598291037299998E-2</v>
      </c>
      <c r="AE16">
        <f>SUMIFS('EPA Export Aggregation'!AH:AH,'EPA Export Aggregation'!$A:$A,$B16,'EPA Export Aggregation'!$D:$D,$A$1)*IF($A16="CH4",About!$D$58,IF($A16="N2O",About!$D$59,1))</f>
        <v>8.6069403230499997E-2</v>
      </c>
      <c r="AF16">
        <f>SUMIFS('EPA Export Aggregation'!AI:AI,'EPA Export Aggregation'!$A:$A,$B16,'EPA Export Aggregation'!$D:$D,$A$1)*IF($A16="CH4",About!$D$58,IF($A16="N2O",About!$D$59,1))</f>
        <v>0.1011696257331</v>
      </c>
      <c r="AG16">
        <f>SUMIFS('EPA Export Aggregation'!AJ:AJ,'EPA Export Aggregation'!$A:$A,$B16,'EPA Export Aggregation'!$D:$D,$A$1)*IF($A16="CH4",About!$D$58,IF($A16="N2O",About!$D$59,1))</f>
        <v>0.1041317080873</v>
      </c>
      <c r="AH16">
        <f>SUMIFS('EPA Export Aggregation'!AK:AK,'EPA Export Aggregation'!$A:$A,$B16,'EPA Export Aggregation'!$D:$D,$A$1)*IF($A16="CH4",About!$D$58,IF($A16="N2O",About!$D$59,1))</f>
        <v>0.1038767477516</v>
      </c>
    </row>
    <row r="17" spans="1:34" x14ac:dyDescent="0.45">
      <c r="A17" s="413" t="s">
        <v>2215</v>
      </c>
      <c r="B17" s="414" t="s">
        <v>4233</v>
      </c>
      <c r="C17">
        <f>SUMIFS('EPA Export Aggregation'!F:F,'EPA Export Aggregation'!$A:$A,$B17,'EPA Export Aggregation'!$D:$D,$A$1)*IF($A17="CH4",About!$D$58,IF($A17="N2O",About!$D$59,1))</f>
        <v>2.2252292625175998</v>
      </c>
      <c r="D17">
        <f>SUMIFS('EPA Export Aggregation'!G:G,'EPA Export Aggregation'!$A:$A,$B17,'EPA Export Aggregation'!$D:$D,$A$1)*IF($A17="CH4",About!$D$58,IF($A17="N2O",About!$D$59,1))</f>
        <v>1.2953453085461</v>
      </c>
      <c r="E17">
        <f>SUMIFS('EPA Export Aggregation'!H:H,'EPA Export Aggregation'!$A:$A,$B17,'EPA Export Aggregation'!$D:$D,$A$1)*IF($A17="CH4",About!$D$58,IF($A17="N2O",About!$D$59,1))</f>
        <v>1.2780632551803</v>
      </c>
      <c r="F17">
        <f>SUMIFS('EPA Export Aggregation'!I:I,'EPA Export Aggregation'!$A:$A,$B17,'EPA Export Aggregation'!$D:$D,$A$1)*IF($A17="CH4",About!$D$58,IF($A17="N2O",About!$D$59,1))</f>
        <v>1.3315693368342001</v>
      </c>
      <c r="G17">
        <f>SUMIFS('EPA Export Aggregation'!J:J,'EPA Export Aggregation'!$A:$A,$B17,'EPA Export Aggregation'!$D:$D,$A$1)*IF($A17="CH4",About!$D$58,IF($A17="N2O",About!$D$59,1))</f>
        <v>1.4381514101620001</v>
      </c>
      <c r="H17">
        <f>SUMIFS('EPA Export Aggregation'!K:K,'EPA Export Aggregation'!$A:$A,$B17,'EPA Export Aggregation'!$D:$D,$A$1)*IF($A17="CH4",About!$D$58,IF($A17="N2O",About!$D$59,1))</f>
        <v>1.5246122766607999</v>
      </c>
      <c r="I17">
        <f>SUMIFS('EPA Export Aggregation'!L:L,'EPA Export Aggregation'!$A:$A,$B17,'EPA Export Aggregation'!$D:$D,$A$1)*IF($A17="CH4",About!$D$58,IF($A17="N2O",About!$D$59,1))</f>
        <v>1.5659525103880001</v>
      </c>
      <c r="J17">
        <f>SUMIFS('EPA Export Aggregation'!M:M,'EPA Export Aggregation'!$A:$A,$B17,'EPA Export Aggregation'!$D:$D,$A$1)*IF($A17="CH4",About!$D$58,IF($A17="N2O",About!$D$59,1))</f>
        <v>1.6330166914944</v>
      </c>
      <c r="K17">
        <f>SUMIFS('EPA Export Aggregation'!N:N,'EPA Export Aggregation'!$A:$A,$B17,'EPA Export Aggregation'!$D:$D,$A$1)*IF($A17="CH4",About!$D$58,IF($A17="N2O",About!$D$59,1))</f>
        <v>1.5105681595977001</v>
      </c>
      <c r="L17">
        <f>SUMIFS('EPA Export Aggregation'!O:O,'EPA Export Aggregation'!$A:$A,$B17,'EPA Export Aggregation'!$D:$D,$A$1)*IF($A17="CH4",About!$D$58,IF($A17="N2O",About!$D$59,1))</f>
        <v>1.6146259594053001</v>
      </c>
      <c r="M17">
        <f>SUMIFS('EPA Export Aggregation'!P:P,'EPA Export Aggregation'!$A:$A,$B17,'EPA Export Aggregation'!$D:$D,$A$1)*IF($A17="CH4",About!$D$58,IF($A17="N2O",About!$D$59,1))</f>
        <v>1.3777840393491001</v>
      </c>
      <c r="N17">
        <f>SUMIFS('EPA Export Aggregation'!Q:Q,'EPA Export Aggregation'!$A:$A,$B17,'EPA Export Aggregation'!$D:$D,$A$1)*IF($A17="CH4",About!$D$58,IF($A17="N2O",About!$D$59,1))</f>
        <v>1.2989741209209</v>
      </c>
      <c r="O17">
        <f>SUMIFS('EPA Export Aggregation'!R:R,'EPA Export Aggregation'!$A:$A,$B17,'EPA Export Aggregation'!$D:$D,$A$1)*IF($A17="CH4",About!$D$58,IF($A17="N2O",About!$D$59,1))</f>
        <v>1.2663748045404</v>
      </c>
      <c r="P17">
        <f>SUMIFS('EPA Export Aggregation'!S:S,'EPA Export Aggregation'!$A:$A,$B17,'EPA Export Aggregation'!$D:$D,$A$1)*IF($A17="CH4",About!$D$58,IF($A17="N2O",About!$D$59,1))</f>
        <v>1.2329285395705001</v>
      </c>
      <c r="Q17">
        <f>SUMIFS('EPA Export Aggregation'!T:T,'EPA Export Aggregation'!$A:$A,$B17,'EPA Export Aggregation'!$D:$D,$A$1)*IF($A17="CH4",About!$D$58,IF($A17="N2O",About!$D$59,1))</f>
        <v>1.1879276998727</v>
      </c>
      <c r="R17">
        <f>SUMIFS('EPA Export Aggregation'!U:U,'EPA Export Aggregation'!$A:$A,$B17,'EPA Export Aggregation'!$D:$D,$A$1)*IF($A17="CH4",About!$D$58,IF($A17="N2O",About!$D$59,1))</f>
        <v>1.3013620787569999</v>
      </c>
      <c r="S17">
        <f>SUMIFS('EPA Export Aggregation'!V:V,'EPA Export Aggregation'!$A:$A,$B17,'EPA Export Aggregation'!$D:$D,$A$1)*IF($A17="CH4",About!$D$58,IF($A17="N2O",About!$D$59,1))</f>
        <v>1.6253631762484</v>
      </c>
      <c r="T17">
        <f>SUMIFS('EPA Export Aggregation'!W:W,'EPA Export Aggregation'!$A:$A,$B17,'EPA Export Aggregation'!$D:$D,$A$1)*IF($A17="CH4",About!$D$58,IF($A17="N2O",About!$D$59,1))</f>
        <v>1.5892491502382</v>
      </c>
      <c r="U17">
        <f>SUMIFS('EPA Export Aggregation'!X:X,'EPA Export Aggregation'!$A:$A,$B17,'EPA Export Aggregation'!$D:$D,$A$1)*IF($A17="CH4",About!$D$58,IF($A17="N2O",About!$D$59,1))</f>
        <v>1.5642918991142001</v>
      </c>
      <c r="V17">
        <f>SUMIFS('EPA Export Aggregation'!Y:Y,'EPA Export Aggregation'!$A:$A,$B17,'EPA Export Aggregation'!$D:$D,$A$1)*IF($A17="CH4",About!$D$58,IF($A17="N2O",About!$D$59,1))</f>
        <v>1.5338740611315</v>
      </c>
      <c r="W17">
        <f>SUMIFS('EPA Export Aggregation'!Z:Z,'EPA Export Aggregation'!$A:$A,$B17,'EPA Export Aggregation'!$D:$D,$A$1)*IF($A17="CH4",About!$D$58,IF($A17="N2O",About!$D$59,1))</f>
        <v>1.4700723460478999</v>
      </c>
      <c r="X17">
        <f>SUMIFS('EPA Export Aggregation'!AA:AA,'EPA Export Aggregation'!$A:$A,$B17,'EPA Export Aggregation'!$D:$D,$A$1)*IF($A17="CH4",About!$D$58,IF($A17="N2O",About!$D$59,1))</f>
        <v>1.2888545924737</v>
      </c>
      <c r="Y17">
        <f>SUMIFS('EPA Export Aggregation'!AB:AB,'EPA Export Aggregation'!$A:$A,$B17,'EPA Export Aggregation'!$D:$D,$A$1)*IF($A17="CH4",About!$D$58,IF($A17="N2O",About!$D$59,1))</f>
        <v>1.3643459547656001</v>
      </c>
      <c r="Z17">
        <f>SUMIFS('EPA Export Aggregation'!AC:AC,'EPA Export Aggregation'!$A:$A,$B17,'EPA Export Aggregation'!$D:$D,$A$1)*IF($A17="CH4",About!$D$58,IF($A17="N2O",About!$D$59,1))</f>
        <v>1.5541498210064</v>
      </c>
      <c r="AA17">
        <f>SUMIFS('EPA Export Aggregation'!AD:AD,'EPA Export Aggregation'!$A:$A,$B17,'EPA Export Aggregation'!$D:$D,$A$1)*IF($A17="CH4",About!$D$58,IF($A17="N2O",About!$D$59,1))</f>
        <v>1.5483430207332001</v>
      </c>
      <c r="AB17">
        <f>SUMIFS('EPA Export Aggregation'!AE:AE,'EPA Export Aggregation'!$A:$A,$B17,'EPA Export Aggregation'!$D:$D,$A$1)*IF($A17="CH4",About!$D$58,IF($A17="N2O",About!$D$59,1))</f>
        <v>1.5419722038253001</v>
      </c>
      <c r="AC17">
        <f>SUMIFS('EPA Export Aggregation'!AF:AF,'EPA Export Aggregation'!$A:$A,$B17,'EPA Export Aggregation'!$D:$D,$A$1)*IF($A17="CH4",About!$D$58,IF($A17="N2O",About!$D$59,1))</f>
        <v>1.5146726694406001</v>
      </c>
      <c r="AD17">
        <f>SUMIFS('EPA Export Aggregation'!AG:AG,'EPA Export Aggregation'!$A:$A,$B17,'EPA Export Aggregation'!$D:$D,$A$1)*IF($A17="CH4",About!$D$58,IF($A17="N2O",About!$D$59,1))</f>
        <v>1.43877874989</v>
      </c>
      <c r="AE17">
        <f>SUMIFS('EPA Export Aggregation'!AH:AH,'EPA Export Aggregation'!$A:$A,$B17,'EPA Export Aggregation'!$D:$D,$A$1)*IF($A17="CH4",About!$D$58,IF($A17="N2O",About!$D$59,1))</f>
        <v>1.4378137642677</v>
      </c>
      <c r="AF17">
        <f>SUMIFS('EPA Export Aggregation'!AI:AI,'EPA Export Aggregation'!$A:$A,$B17,'EPA Export Aggregation'!$D:$D,$A$1)*IF($A17="CH4",About!$D$58,IF($A17="N2O",About!$D$59,1))</f>
        <v>1.413220625021</v>
      </c>
      <c r="AG17">
        <f>SUMIFS('EPA Export Aggregation'!AJ:AJ,'EPA Export Aggregation'!$A:$A,$B17,'EPA Export Aggregation'!$D:$D,$A$1)*IF($A17="CH4",About!$D$58,IF($A17="N2O",About!$D$59,1))</f>
        <v>1.3561874649318</v>
      </c>
      <c r="AH17">
        <f>SUMIFS('EPA Export Aggregation'!AK:AK,'EPA Export Aggregation'!$A:$A,$B17,'EPA Export Aggregation'!$D:$D,$A$1)*IF($A17="CH4",About!$D$58,IF($A17="N2O",About!$D$59,1))</f>
        <v>1.3840032417465999</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8.9909570472699998E-2</v>
      </c>
      <c r="D23">
        <f>SUMIFS('EPA Export Aggregation'!G:G,'EPA Export Aggregation'!$A:$A,$B23,'EPA Export Aggregation'!$D:$D,$A$1)*IF($A23="CH4",About!$D$58,IF($A23="N2O",About!$D$59,1))</f>
        <v>8.2029996387799994E-2</v>
      </c>
      <c r="E23">
        <f>SUMIFS('EPA Export Aggregation'!H:H,'EPA Export Aggregation'!$A:$A,$B23,'EPA Export Aggregation'!$D:$D,$A$1)*IF($A23="CH4",About!$D$58,IF($A23="N2O",About!$D$59,1))</f>
        <v>8.9417847648200002E-2</v>
      </c>
      <c r="F23">
        <f>SUMIFS('EPA Export Aggregation'!I:I,'EPA Export Aggregation'!$A:$A,$B23,'EPA Export Aggregation'!$D:$D,$A$1)*IF($A23="CH4",About!$D$58,IF($A23="N2O",About!$D$59,1))</f>
        <v>0.1049277009879</v>
      </c>
      <c r="G23">
        <f>SUMIFS('EPA Export Aggregation'!J:J,'EPA Export Aggregation'!$A:$A,$B23,'EPA Export Aggregation'!$D:$D,$A$1)*IF($A23="CH4",About!$D$58,IF($A23="N2O",About!$D$59,1))</f>
        <v>9.7395431973599997E-2</v>
      </c>
      <c r="H23">
        <f>SUMIFS('EPA Export Aggregation'!K:K,'EPA Export Aggregation'!$A:$A,$B23,'EPA Export Aggregation'!$D:$D,$A$1)*IF($A23="CH4",About!$D$58,IF($A23="N2O",About!$D$59,1))</f>
        <v>9.6668209825000004E-2</v>
      </c>
      <c r="I23">
        <f>SUMIFS('EPA Export Aggregation'!L:L,'EPA Export Aggregation'!$A:$A,$B23,'EPA Export Aggregation'!$D:$D,$A$1)*IF($A23="CH4",About!$D$58,IF($A23="N2O",About!$D$59,1))</f>
        <v>8.7216860044099995E-2</v>
      </c>
      <c r="J23">
        <f>SUMIFS('EPA Export Aggregation'!M:M,'EPA Export Aggregation'!$A:$A,$B23,'EPA Export Aggregation'!$D:$D,$A$1)*IF($A23="CH4",About!$D$58,IF($A23="N2O",About!$D$59,1))</f>
        <v>8.8443609254800007E-2</v>
      </c>
      <c r="K23">
        <f>SUMIFS('EPA Export Aggregation'!N:N,'EPA Export Aggregation'!$A:$A,$B23,'EPA Export Aggregation'!$D:$D,$A$1)*IF($A23="CH4",About!$D$58,IF($A23="N2O",About!$D$59,1))</f>
        <v>0.1085077820598</v>
      </c>
      <c r="L23">
        <f>SUMIFS('EPA Export Aggregation'!O:O,'EPA Export Aggregation'!$A:$A,$B23,'EPA Export Aggregation'!$D:$D,$A$1)*IF($A23="CH4",About!$D$58,IF($A23="N2O",About!$D$59,1))</f>
        <v>0.1037269476377</v>
      </c>
      <c r="M23">
        <f>SUMIFS('EPA Export Aggregation'!P:P,'EPA Export Aggregation'!$A:$A,$B23,'EPA Export Aggregation'!$D:$D,$A$1)*IF($A23="CH4",About!$D$58,IF($A23="N2O",About!$D$59,1))</f>
        <v>9.3976426987200004E-2</v>
      </c>
      <c r="N23">
        <f>SUMIFS('EPA Export Aggregation'!Q:Q,'EPA Export Aggregation'!$A:$A,$B23,'EPA Export Aggregation'!$D:$D,$A$1)*IF($A23="CH4",About!$D$58,IF($A23="N2O",About!$D$59,1))</f>
        <v>9.0082998232900002E-2</v>
      </c>
      <c r="O23">
        <f>SUMIFS('EPA Export Aggregation'!R:R,'EPA Export Aggregation'!$A:$A,$B23,'EPA Export Aggregation'!$D:$D,$A$1)*IF($A23="CH4",About!$D$58,IF($A23="N2O",About!$D$59,1))</f>
        <v>8.1357754381799999E-2</v>
      </c>
      <c r="P23">
        <f>SUMIFS('EPA Export Aggregation'!S:S,'EPA Export Aggregation'!$A:$A,$B23,'EPA Export Aggregation'!$D:$D,$A$1)*IF($A23="CH4",About!$D$58,IF($A23="N2O",About!$D$59,1))</f>
        <v>7.7632958728200002E-2</v>
      </c>
      <c r="Q23">
        <f>SUMIFS('EPA Export Aggregation'!T:T,'EPA Export Aggregation'!$A:$A,$B23,'EPA Export Aggregation'!$D:$D,$A$1)*IF($A23="CH4",About!$D$58,IF($A23="N2O",About!$D$59,1))</f>
        <v>7.9294930934599994E-2</v>
      </c>
      <c r="R23">
        <f>SUMIFS('EPA Export Aggregation'!U:U,'EPA Export Aggregation'!$A:$A,$B23,'EPA Export Aggregation'!$D:$D,$A$1)*IF($A23="CH4",About!$D$58,IF($A23="N2O",About!$D$59,1))</f>
        <v>7.8039531137199997E-2</v>
      </c>
      <c r="S23">
        <f>SUMIFS('EPA Export Aggregation'!V:V,'EPA Export Aggregation'!$A:$A,$B23,'EPA Export Aggregation'!$D:$D,$A$1)*IF($A23="CH4",About!$D$58,IF($A23="N2O",About!$D$59,1))</f>
        <v>7.4552444238999996E-2</v>
      </c>
      <c r="T23">
        <f>SUMIFS('EPA Export Aggregation'!W:W,'EPA Export Aggregation'!$A:$A,$B23,'EPA Export Aggregation'!$D:$D,$A$1)*IF($A23="CH4",About!$D$58,IF($A23="N2O",About!$D$59,1))</f>
        <v>0.1041082888646</v>
      </c>
      <c r="U23">
        <f>SUMIFS('EPA Export Aggregation'!X:X,'EPA Export Aggregation'!$A:$A,$B23,'EPA Export Aggregation'!$D:$D,$A$1)*IF($A23="CH4",About!$D$58,IF($A23="N2O",About!$D$59,1))</f>
        <v>8.5306807442999996E-2</v>
      </c>
      <c r="V23">
        <f>SUMIFS('EPA Export Aggregation'!Y:Y,'EPA Export Aggregation'!$A:$A,$B23,'EPA Export Aggregation'!$D:$D,$A$1)*IF($A23="CH4",About!$D$58,IF($A23="N2O",About!$D$59,1))</f>
        <v>7.1844130828399994E-2</v>
      </c>
      <c r="W23">
        <f>SUMIFS('EPA Export Aggregation'!Z:Z,'EPA Export Aggregation'!$A:$A,$B23,'EPA Export Aggregation'!$D:$D,$A$1)*IF($A23="CH4",About!$D$58,IF($A23="N2O",About!$D$59,1))</f>
        <v>9.9095070645099995E-2</v>
      </c>
      <c r="X23">
        <f>SUMIFS('EPA Export Aggregation'!AA:AA,'EPA Export Aggregation'!$A:$A,$B23,'EPA Export Aggregation'!$D:$D,$A$1)*IF($A23="CH4",About!$D$58,IF($A23="N2O",About!$D$59,1))</f>
        <v>0.1067259243688</v>
      </c>
      <c r="Y23">
        <f>SUMIFS('EPA Export Aggregation'!AB:AB,'EPA Export Aggregation'!$A:$A,$B23,'EPA Export Aggregation'!$D:$D,$A$1)*IF($A23="CH4",About!$D$58,IF($A23="N2O",About!$D$59,1))</f>
        <v>0.1010393087542</v>
      </c>
      <c r="Z23">
        <f>SUMIFS('EPA Export Aggregation'!AC:AC,'EPA Export Aggregation'!$A:$A,$B23,'EPA Export Aggregation'!$D:$D,$A$1)*IF($A23="CH4",About!$D$58,IF($A23="N2O",About!$D$59,1))</f>
        <v>9.56056036975E-2</v>
      </c>
      <c r="AA23">
        <f>SUMIFS('EPA Export Aggregation'!AD:AD,'EPA Export Aggregation'!$A:$A,$B23,'EPA Export Aggregation'!$D:$D,$A$1)*IF($A23="CH4",About!$D$58,IF($A23="N2O",About!$D$59,1))</f>
        <v>3.7965401284500003E-2</v>
      </c>
      <c r="AB23">
        <f>SUMIFS('EPA Export Aggregation'!AE:AE,'EPA Export Aggregation'!$A:$A,$B23,'EPA Export Aggregation'!$D:$D,$A$1)*IF($A23="CH4",About!$D$58,IF($A23="N2O",About!$D$59,1))</f>
        <v>9.6887185225999997E-2</v>
      </c>
      <c r="AC23">
        <f>SUMIFS('EPA Export Aggregation'!AF:AF,'EPA Export Aggregation'!$A:$A,$B23,'EPA Export Aggregation'!$D:$D,$A$1)*IF($A23="CH4",About!$D$58,IF($A23="N2O",About!$D$59,1))</f>
        <v>0.11047888709379999</v>
      </c>
      <c r="AD23">
        <f>SUMIFS('EPA Export Aggregation'!AG:AG,'EPA Export Aggregation'!$A:$A,$B23,'EPA Export Aggregation'!$D:$D,$A$1)*IF($A23="CH4",About!$D$58,IF($A23="N2O",About!$D$59,1))</f>
        <v>0.1077245359086</v>
      </c>
      <c r="AE23">
        <f>SUMIFS('EPA Export Aggregation'!AH:AH,'EPA Export Aggregation'!$A:$A,$B23,'EPA Export Aggregation'!$D:$D,$A$1)*IF($A23="CH4",About!$D$58,IF($A23="N2O",About!$D$59,1))</f>
        <v>0.12734507250659999</v>
      </c>
      <c r="AF23">
        <f>SUMIFS('EPA Export Aggregation'!AI:AI,'EPA Export Aggregation'!$A:$A,$B23,'EPA Export Aggregation'!$D:$D,$A$1)*IF($A23="CH4",About!$D$58,IF($A23="N2O",About!$D$59,1))</f>
        <v>0.12784005099189999</v>
      </c>
      <c r="AG23">
        <f>SUMIFS('EPA Export Aggregation'!AJ:AJ,'EPA Export Aggregation'!$A:$A,$B23,'EPA Export Aggregation'!$D:$D,$A$1)*IF($A23="CH4",About!$D$58,IF($A23="N2O",About!$D$59,1))</f>
        <v>0.1218210117678</v>
      </c>
      <c r="AH23">
        <f>SUMIFS('EPA Export Aggregation'!AK:AK,'EPA Export Aggregation'!$A:$A,$B23,'EPA Export Aggregation'!$D:$D,$A$1)*IF($A23="CH4",About!$D$58,IF($A23="N2O",About!$D$59,1))</f>
        <v>0.103861190848</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3.5395037020000001E-4</v>
      </c>
      <c r="D26">
        <f>SUMIFS('EPA Export Aggregation'!G:G,'EPA Export Aggregation'!$A:$A,$B26,'EPA Export Aggregation'!$D:$D,$A$1)*IF($A26="CH4",About!$D$58,IF($A26="N2O",About!$D$59,1))</f>
        <v>2.6152246040000001E-4</v>
      </c>
      <c r="E26">
        <f>SUMIFS('EPA Export Aggregation'!H:H,'EPA Export Aggregation'!$A:$A,$B26,'EPA Export Aggregation'!$D:$D,$A$1)*IF($A26="CH4",About!$D$58,IF($A26="N2O",About!$D$59,1))</f>
        <v>3.1538560160000002E-4</v>
      </c>
      <c r="F26">
        <f>SUMIFS('EPA Export Aggregation'!I:I,'EPA Export Aggregation'!$A:$A,$B26,'EPA Export Aggregation'!$D:$D,$A$1)*IF($A26="CH4",About!$D$58,IF($A26="N2O",About!$D$59,1))</f>
        <v>3.459043361E-4</v>
      </c>
      <c r="G26">
        <f>SUMIFS('EPA Export Aggregation'!J:J,'EPA Export Aggregation'!$A:$A,$B26,'EPA Export Aggregation'!$D:$D,$A$1)*IF($A26="CH4",About!$D$58,IF($A26="N2O",About!$D$59,1))</f>
        <v>3.5651220659999998E-4</v>
      </c>
      <c r="H26">
        <f>SUMIFS('EPA Export Aggregation'!K:K,'EPA Export Aggregation'!$A:$A,$B26,'EPA Export Aggregation'!$D:$D,$A$1)*IF($A26="CH4",About!$D$58,IF($A26="N2O",About!$D$59,1))</f>
        <v>4.755953991E-4</v>
      </c>
      <c r="I26">
        <f>SUMIFS('EPA Export Aggregation'!L:L,'EPA Export Aggregation'!$A:$A,$B26,'EPA Export Aggregation'!$D:$D,$A$1)*IF($A26="CH4",About!$D$58,IF($A26="N2O",About!$D$59,1))</f>
        <v>5.2667188359999996E-4</v>
      </c>
      <c r="J26">
        <f>SUMIFS('EPA Export Aggregation'!M:M,'EPA Export Aggregation'!$A:$A,$B26,'EPA Export Aggregation'!$D:$D,$A$1)*IF($A26="CH4",About!$D$58,IF($A26="N2O",About!$D$59,1))</f>
        <v>6.5044417280000003E-4</v>
      </c>
      <c r="K26">
        <f>SUMIFS('EPA Export Aggregation'!N:N,'EPA Export Aggregation'!$A:$A,$B26,'EPA Export Aggregation'!$D:$D,$A$1)*IF($A26="CH4",About!$D$58,IF($A26="N2O",About!$D$59,1))</f>
        <v>7.3520995150000001E-4</v>
      </c>
      <c r="L26">
        <f>SUMIFS('EPA Export Aggregation'!O:O,'EPA Export Aggregation'!$A:$A,$B26,'EPA Export Aggregation'!$D:$D,$A$1)*IF($A26="CH4",About!$D$58,IF($A26="N2O",About!$D$59,1))</f>
        <v>4.7601249900000001E-4</v>
      </c>
      <c r="M26">
        <f>SUMIFS('EPA Export Aggregation'!P:P,'EPA Export Aggregation'!$A:$A,$B26,'EPA Export Aggregation'!$D:$D,$A$1)*IF($A26="CH4",About!$D$58,IF($A26="N2O",About!$D$59,1))</f>
        <v>5.2008998100000004E-4</v>
      </c>
      <c r="N26">
        <f>SUMIFS('EPA Export Aggregation'!Q:Q,'EPA Export Aggregation'!$A:$A,$B26,'EPA Export Aggregation'!$D:$D,$A$1)*IF($A26="CH4",About!$D$58,IF($A26="N2O",About!$D$59,1))</f>
        <v>3.779381943E-4</v>
      </c>
      <c r="O26">
        <f>SUMIFS('EPA Export Aggregation'!R:R,'EPA Export Aggregation'!$A:$A,$B26,'EPA Export Aggregation'!$D:$D,$A$1)*IF($A26="CH4",About!$D$58,IF($A26="N2O",About!$D$59,1))</f>
        <v>4.4245515590000001E-4</v>
      </c>
      <c r="P26">
        <f>SUMIFS('EPA Export Aggregation'!S:S,'EPA Export Aggregation'!$A:$A,$B26,'EPA Export Aggregation'!$D:$D,$A$1)*IF($A26="CH4",About!$D$58,IF($A26="N2O",About!$D$59,1))</f>
        <v>4.6584976490000001E-4</v>
      </c>
      <c r="Q26">
        <f>SUMIFS('EPA Export Aggregation'!T:T,'EPA Export Aggregation'!$A:$A,$B26,'EPA Export Aggregation'!$D:$D,$A$1)*IF($A26="CH4",About!$D$58,IF($A26="N2O",About!$D$59,1))</f>
        <v>5.5863333910000004E-4</v>
      </c>
      <c r="R26">
        <f>SUMIFS('EPA Export Aggregation'!U:U,'EPA Export Aggregation'!$A:$A,$B26,'EPA Export Aggregation'!$D:$D,$A$1)*IF($A26="CH4",About!$D$58,IF($A26="N2O",About!$D$59,1))</f>
        <v>5.3264658389999997E-4</v>
      </c>
      <c r="S26">
        <f>SUMIFS('EPA Export Aggregation'!V:V,'EPA Export Aggregation'!$A:$A,$B26,'EPA Export Aggregation'!$D:$D,$A$1)*IF($A26="CH4",About!$D$58,IF($A26="N2O",About!$D$59,1))</f>
        <v>4.8094028940000002E-4</v>
      </c>
      <c r="T26">
        <f>SUMIFS('EPA Export Aggregation'!W:W,'EPA Export Aggregation'!$A:$A,$B26,'EPA Export Aggregation'!$D:$D,$A$1)*IF($A26="CH4",About!$D$58,IF($A26="N2O",About!$D$59,1))</f>
        <v>4.2945634160000001E-4</v>
      </c>
      <c r="U26">
        <f>SUMIFS('EPA Export Aggregation'!X:X,'EPA Export Aggregation'!$A:$A,$B26,'EPA Export Aggregation'!$D:$D,$A$1)*IF($A26="CH4",About!$D$58,IF($A26="N2O",About!$D$59,1))</f>
        <v>3.4397909550000001E-4</v>
      </c>
      <c r="V26">
        <f>SUMIFS('EPA Export Aggregation'!Y:Y,'EPA Export Aggregation'!$A:$A,$B26,'EPA Export Aggregation'!$D:$D,$A$1)*IF($A26="CH4",About!$D$58,IF($A26="N2O",About!$D$59,1))</f>
        <v>2.16997656E-4</v>
      </c>
      <c r="W26">
        <f>SUMIFS('EPA Export Aggregation'!Z:Z,'EPA Export Aggregation'!$A:$A,$B26,'EPA Export Aggregation'!$D:$D,$A$1)*IF($A26="CH4",About!$D$58,IF($A26="N2O",About!$D$59,1))</f>
        <v>3.5993302450000001E-4</v>
      </c>
      <c r="X26">
        <f>SUMIFS('EPA Export Aggregation'!AA:AA,'EPA Export Aggregation'!$A:$A,$B26,'EPA Export Aggregation'!$D:$D,$A$1)*IF($A26="CH4",About!$D$58,IF($A26="N2O",About!$D$59,1))</f>
        <v>3.1523670969999998E-4</v>
      </c>
      <c r="Y26">
        <f>SUMIFS('EPA Export Aggregation'!AB:AB,'EPA Export Aggregation'!$A:$A,$B26,'EPA Export Aggregation'!$D:$D,$A$1)*IF($A26="CH4",About!$D$58,IF($A26="N2O",About!$D$59,1))</f>
        <v>2.6247688820000003E-4</v>
      </c>
      <c r="Z26">
        <f>SUMIFS('EPA Export Aggregation'!AC:AC,'EPA Export Aggregation'!$A:$A,$B26,'EPA Export Aggregation'!$D:$D,$A$1)*IF($A26="CH4",About!$D$58,IF($A26="N2O",About!$D$59,1))</f>
        <v>3.059768268E-4</v>
      </c>
      <c r="AA26">
        <f>SUMIFS('EPA Export Aggregation'!AD:AD,'EPA Export Aggregation'!$A:$A,$B26,'EPA Export Aggregation'!$D:$D,$A$1)*IF($A26="CH4",About!$D$58,IF($A26="N2O",About!$D$59,1))</f>
        <v>3.1959791679999998E-4</v>
      </c>
      <c r="AB26">
        <f>SUMIFS('EPA Export Aggregation'!AE:AE,'EPA Export Aggregation'!$A:$A,$B26,'EPA Export Aggregation'!$D:$D,$A$1)*IF($A26="CH4",About!$D$58,IF($A26="N2O",About!$D$59,1))</f>
        <v>3.4551837619999998E-4</v>
      </c>
      <c r="AC26">
        <f>SUMIFS('EPA Export Aggregation'!AF:AF,'EPA Export Aggregation'!$A:$A,$B26,'EPA Export Aggregation'!$D:$D,$A$1)*IF($A26="CH4",About!$D$58,IF($A26="N2O",About!$D$59,1))</f>
        <v>3.1847709929999998E-4</v>
      </c>
      <c r="AD26">
        <f>SUMIFS('EPA Export Aggregation'!AG:AG,'EPA Export Aggregation'!$A:$A,$B26,'EPA Export Aggregation'!$D:$D,$A$1)*IF($A26="CH4",About!$D$58,IF($A26="N2O",About!$D$59,1))</f>
        <v>3.6514330079999999E-4</v>
      </c>
      <c r="AE26">
        <f>SUMIFS('EPA Export Aggregation'!AH:AH,'EPA Export Aggregation'!$A:$A,$B26,'EPA Export Aggregation'!$D:$D,$A$1)*IF($A26="CH4",About!$D$58,IF($A26="N2O",About!$D$59,1))</f>
        <v>3.7580650309999999E-4</v>
      </c>
      <c r="AF26">
        <f>SUMIFS('EPA Export Aggregation'!AI:AI,'EPA Export Aggregation'!$A:$A,$B26,'EPA Export Aggregation'!$D:$D,$A$1)*IF($A26="CH4",About!$D$58,IF($A26="N2O",About!$D$59,1))</f>
        <v>3.3977049189999999E-4</v>
      </c>
      <c r="AG26">
        <f>SUMIFS('EPA Export Aggregation'!AJ:AJ,'EPA Export Aggregation'!$A:$A,$B26,'EPA Export Aggregation'!$D:$D,$A$1)*IF($A26="CH4",About!$D$58,IF($A26="N2O",About!$D$59,1))</f>
        <v>2.5420675220000003E-4</v>
      </c>
      <c r="AH26">
        <f>SUMIFS('EPA Export Aggregation'!AK:AK,'EPA Export Aggregation'!$A:$A,$B26,'EPA Export Aggregation'!$D:$D,$A$1)*IF($A26="CH4",About!$D$58,IF($A26="N2O",About!$D$59,1))</f>
        <v>3.2898237769999998E-4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2.3824333221900001E-2</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2.6403725544000001E-3</v>
      </c>
      <c r="D34">
        <f>SUMIFS('EPA Export Aggregation'!G:G,'EPA Export Aggregation'!$A:$A,$B34,'EPA Export Aggregation'!$D:$D,$A$1)*IF($A34="CH4",About!$D$58,IF($A34="N2O",About!$D$59,1))</f>
        <v>2.5486603163E-3</v>
      </c>
      <c r="E34">
        <f>SUMIFS('EPA Export Aggregation'!H:H,'EPA Export Aggregation'!$A:$A,$B34,'EPA Export Aggregation'!$D:$D,$A$1)*IF($A34="CH4",About!$D$58,IF($A34="N2O",About!$D$59,1))</f>
        <v>2.6618489824E-3</v>
      </c>
      <c r="F34">
        <f>SUMIFS('EPA Export Aggregation'!I:I,'EPA Export Aggregation'!$A:$A,$B34,'EPA Export Aggregation'!$D:$D,$A$1)*IF($A34="CH4",About!$D$58,IF($A34="N2O",About!$D$59,1))</f>
        <v>2.0780988842000001E-3</v>
      </c>
      <c r="G34">
        <f>SUMIFS('EPA Export Aggregation'!J:J,'EPA Export Aggregation'!$A:$A,$B34,'EPA Export Aggregation'!$D:$D,$A$1)*IF($A34="CH4",About!$D$58,IF($A34="N2O",About!$D$59,1))</f>
        <v>2.1793950829999999E-3</v>
      </c>
      <c r="H34">
        <f>SUMIFS('EPA Export Aggregation'!K:K,'EPA Export Aggregation'!$A:$A,$B34,'EPA Export Aggregation'!$D:$D,$A$1)*IF($A34="CH4",About!$D$58,IF($A34="N2O",About!$D$59,1))</f>
        <v>2.7871190540999999E-3</v>
      </c>
      <c r="I34">
        <f>SUMIFS('EPA Export Aggregation'!L:L,'EPA Export Aggregation'!$A:$A,$B34,'EPA Export Aggregation'!$D:$D,$A$1)*IF($A34="CH4",About!$D$58,IF($A34="N2O",About!$D$59,1))</f>
        <v>1.8001400708E-3</v>
      </c>
      <c r="J34">
        <f>SUMIFS('EPA Export Aggregation'!M:M,'EPA Export Aggregation'!$A:$A,$B34,'EPA Export Aggregation'!$D:$D,$A$1)*IF($A34="CH4",About!$D$58,IF($A34="N2O",About!$D$59,1))</f>
        <v>1.9693941758000002E-3</v>
      </c>
      <c r="K34">
        <f>SUMIFS('EPA Export Aggregation'!N:N,'EPA Export Aggregation'!$A:$A,$B34,'EPA Export Aggregation'!$D:$D,$A$1)*IF($A34="CH4",About!$D$58,IF($A34="N2O",About!$D$59,1))</f>
        <v>2.5539878435999999E-3</v>
      </c>
      <c r="L34">
        <f>SUMIFS('EPA Export Aggregation'!O:O,'EPA Export Aggregation'!$A:$A,$B34,'EPA Export Aggregation'!$D:$D,$A$1)*IF($A34="CH4",About!$D$58,IF($A34="N2O",About!$D$59,1))</f>
        <v>3.8575289243999999E-3</v>
      </c>
      <c r="M34">
        <f>SUMIFS('EPA Export Aggregation'!P:P,'EPA Export Aggregation'!$A:$A,$B34,'EPA Export Aggregation'!$D:$D,$A$1)*IF($A34="CH4",About!$D$58,IF($A34="N2O",About!$D$59,1))</f>
        <v>3.2551857026000002E-3</v>
      </c>
      <c r="N34">
        <f>SUMIFS('EPA Export Aggregation'!Q:Q,'EPA Export Aggregation'!$A:$A,$B34,'EPA Export Aggregation'!$D:$D,$A$1)*IF($A34="CH4",About!$D$58,IF($A34="N2O",About!$D$59,1))</f>
        <v>3.2328204662999999E-3</v>
      </c>
      <c r="O34">
        <f>SUMIFS('EPA Export Aggregation'!R:R,'EPA Export Aggregation'!$A:$A,$B34,'EPA Export Aggregation'!$D:$D,$A$1)*IF($A34="CH4",About!$D$58,IF($A34="N2O",About!$D$59,1))</f>
        <v>2.2284631528000001E-3</v>
      </c>
      <c r="P34">
        <f>SUMIFS('EPA Export Aggregation'!S:S,'EPA Export Aggregation'!$A:$A,$B34,'EPA Export Aggregation'!$D:$D,$A$1)*IF($A34="CH4",About!$D$58,IF($A34="N2O",About!$D$59,1))</f>
        <v>2.0115939399000002E-3</v>
      </c>
      <c r="Q34">
        <f>SUMIFS('EPA Export Aggregation'!T:T,'EPA Export Aggregation'!$A:$A,$B34,'EPA Export Aggregation'!$D:$D,$A$1)*IF($A34="CH4",About!$D$58,IF($A34="N2O",About!$D$59,1))</f>
        <v>2.9026441683E-3</v>
      </c>
      <c r="R34">
        <f>SUMIFS('EPA Export Aggregation'!U:U,'EPA Export Aggregation'!$A:$A,$B34,'EPA Export Aggregation'!$D:$D,$A$1)*IF($A34="CH4",About!$D$58,IF($A34="N2O",About!$D$59,1))</f>
        <v>2.9861881520000001E-3</v>
      </c>
      <c r="S34">
        <f>SUMIFS('EPA Export Aggregation'!V:V,'EPA Export Aggregation'!$A:$A,$B34,'EPA Export Aggregation'!$D:$D,$A$1)*IF($A34="CH4",About!$D$58,IF($A34="N2O",About!$D$59,1))</f>
        <v>2.6760472950000001E-3</v>
      </c>
      <c r="T34">
        <f>SUMIFS('EPA Export Aggregation'!W:W,'EPA Export Aggregation'!$A:$A,$B34,'EPA Export Aggregation'!$D:$D,$A$1)*IF($A34="CH4",About!$D$58,IF($A34="N2O",About!$D$59,1))</f>
        <v>2.8427933110000002E-3</v>
      </c>
      <c r="U34">
        <f>SUMIFS('EPA Export Aggregation'!X:X,'EPA Export Aggregation'!$A:$A,$B34,'EPA Export Aggregation'!$D:$D,$A$1)*IF($A34="CH4",About!$D$58,IF($A34="N2O",About!$D$59,1))</f>
        <v>2.1178158396000001E-3</v>
      </c>
      <c r="V34">
        <f>SUMIFS('EPA Export Aggregation'!Y:Y,'EPA Export Aggregation'!$A:$A,$B34,'EPA Export Aggregation'!$D:$D,$A$1)*IF($A34="CH4",About!$D$58,IF($A34="N2O",About!$D$59,1))</f>
        <v>1.9815088450999998E-3</v>
      </c>
      <c r="W34">
        <f>SUMIFS('EPA Export Aggregation'!Z:Z,'EPA Export Aggregation'!$A:$A,$B34,'EPA Export Aggregation'!$D:$D,$A$1)*IF($A34="CH4",About!$D$58,IF($A34="N2O",About!$D$59,1))</f>
        <v>1.7760930176000001E-3</v>
      </c>
      <c r="X34">
        <f>SUMIFS('EPA Export Aggregation'!AA:AA,'EPA Export Aggregation'!$A:$A,$B34,'EPA Export Aggregation'!$D:$D,$A$1)*IF($A34="CH4",About!$D$58,IF($A34="N2O",About!$D$59,1))</f>
        <v>1.1739001482000001E-3</v>
      </c>
      <c r="Y34">
        <f>SUMIFS('EPA Export Aggregation'!AB:AB,'EPA Export Aggregation'!$A:$A,$B34,'EPA Export Aggregation'!$D:$D,$A$1)*IF($A34="CH4",About!$D$58,IF($A34="N2O",About!$D$59,1))</f>
        <v>8.3594278630000005E-4</v>
      </c>
      <c r="Z34">
        <f>SUMIFS('EPA Export Aggregation'!AC:AC,'EPA Export Aggregation'!$A:$A,$B34,'EPA Export Aggregation'!$D:$D,$A$1)*IF($A34="CH4",About!$D$58,IF($A34="N2O",About!$D$59,1))</f>
        <v>8.5555112040000005E-4</v>
      </c>
      <c r="AA34">
        <f>SUMIFS('EPA Export Aggregation'!AD:AD,'EPA Export Aggregation'!$A:$A,$B34,'EPA Export Aggregation'!$D:$D,$A$1)*IF($A34="CH4",About!$D$58,IF($A34="N2O",About!$D$59,1))</f>
        <v>7.1970715780000005E-4</v>
      </c>
      <c r="AB34">
        <f>SUMIFS('EPA Export Aggregation'!AE:AE,'EPA Export Aggregation'!$A:$A,$B34,'EPA Export Aggregation'!$D:$D,$A$1)*IF($A34="CH4",About!$D$58,IF($A34="N2O",About!$D$59,1))</f>
        <v>7.1876379689999996E-4</v>
      </c>
      <c r="AC34">
        <f>SUMIFS('EPA Export Aggregation'!AF:AF,'EPA Export Aggregation'!$A:$A,$B34,'EPA Export Aggregation'!$D:$D,$A$1)*IF($A34="CH4",About!$D$58,IF($A34="N2O",About!$D$59,1))</f>
        <v>6.2669364060000002E-4</v>
      </c>
      <c r="AD34">
        <f>SUMIFS('EPA Export Aggregation'!AG:AG,'EPA Export Aggregation'!$A:$A,$B34,'EPA Export Aggregation'!$D:$D,$A$1)*IF($A34="CH4",About!$D$58,IF($A34="N2O",About!$D$59,1))</f>
        <v>8.8514758719999997E-4</v>
      </c>
      <c r="AE34">
        <f>SUMIFS('EPA Export Aggregation'!AH:AH,'EPA Export Aggregation'!$A:$A,$B34,'EPA Export Aggregation'!$D:$D,$A$1)*IF($A34="CH4",About!$D$58,IF($A34="N2O",About!$D$59,1))</f>
        <v>6.9203140820000002E-4</v>
      </c>
      <c r="AF34">
        <f>SUMIFS('EPA Export Aggregation'!AI:AI,'EPA Export Aggregation'!$A:$A,$B34,'EPA Export Aggregation'!$D:$D,$A$1)*IF($A34="CH4",About!$D$58,IF($A34="N2O",About!$D$59,1))</f>
        <v>6.3553749240000004E-4</v>
      </c>
      <c r="AG34">
        <f>SUMIFS('EPA Export Aggregation'!AJ:AJ,'EPA Export Aggregation'!$A:$A,$B34,'EPA Export Aggregation'!$D:$D,$A$1)*IF($A34="CH4",About!$D$58,IF($A34="N2O",About!$D$59,1))</f>
        <v>5.7904357670000004E-4</v>
      </c>
      <c r="AH34">
        <f>SUMIFS('EPA Export Aggregation'!AK:AK,'EPA Export Aggregation'!$A:$A,$B34,'EPA Export Aggregation'!$D:$D,$A$1)*IF($A34="CH4",About!$D$58,IF($A34="N2O",About!$D$59,1))</f>
        <v>5.2254966089999996E-4</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6.0050244686000002E-3</v>
      </c>
      <c r="D74">
        <f>SUMIFS('EPA Export Aggregation'!G:G,'EPA Export Aggregation'!$A:$A,$B74,'EPA Export Aggregation'!$D:$D,$A$1)*IF($A74="CH4",About!$D$58,IF($A74="N2O",About!$D$59,1))</f>
        <v>1.2459961423999999E-2</v>
      </c>
      <c r="E74">
        <f>SUMIFS('EPA Export Aggregation'!H:H,'EPA Export Aggregation'!$A:$A,$B74,'EPA Export Aggregation'!$D:$D,$A$1)*IF($A74="CH4",About!$D$58,IF($A74="N2O",About!$D$59,1))</f>
        <v>3.3363544562399997E-2</v>
      </c>
      <c r="F74">
        <f>SUMIFS('EPA Export Aggregation'!I:I,'EPA Export Aggregation'!$A:$A,$B74,'EPA Export Aggregation'!$D:$D,$A$1)*IF($A74="CH4",About!$D$58,IF($A74="N2O",About!$D$59,1))</f>
        <v>0.1079129675428</v>
      </c>
      <c r="G74">
        <f>SUMIFS('EPA Export Aggregation'!J:J,'EPA Export Aggregation'!$A:$A,$B74,'EPA Export Aggregation'!$D:$D,$A$1)*IF($A74="CH4",About!$D$58,IF($A74="N2O",About!$D$59,1))</f>
        <v>0.26075299940280006</v>
      </c>
      <c r="H74">
        <f>SUMIFS('EPA Export Aggregation'!K:K,'EPA Export Aggregation'!$A:$A,$B74,'EPA Export Aggregation'!$D:$D,$A$1)*IF($A74="CH4",About!$D$58,IF($A74="N2O",About!$D$59,1))</f>
        <v>0.572689953659</v>
      </c>
      <c r="I74">
        <f>SUMIFS('EPA Export Aggregation'!L:L,'EPA Export Aggregation'!$A:$A,$B74,'EPA Export Aggregation'!$D:$D,$A$1)*IF($A74="CH4",About!$D$58,IF($A74="N2O",About!$D$59,1))</f>
        <v>0.8033307361716</v>
      </c>
      <c r="J74">
        <f>SUMIFS('EPA Export Aggregation'!M:M,'EPA Export Aggregation'!$A:$A,$B74,'EPA Export Aggregation'!$D:$D,$A$1)*IF($A74="CH4",About!$D$58,IF($A74="N2O",About!$D$59,1))</f>
        <v>1.0209585354293</v>
      </c>
      <c r="K74">
        <f>SUMIFS('EPA Export Aggregation'!N:N,'EPA Export Aggregation'!$A:$A,$B74,'EPA Export Aggregation'!$D:$D,$A$1)*IF($A74="CH4",About!$D$58,IF($A74="N2O",About!$D$59,1))</f>
        <v>1.1775479127248003</v>
      </c>
      <c r="L74">
        <f>SUMIFS('EPA Export Aggregation'!O:O,'EPA Export Aggregation'!$A:$A,$B74,'EPA Export Aggregation'!$D:$D,$A$1)*IF($A74="CH4",About!$D$58,IF($A74="N2O",About!$D$59,1))</f>
        <v>1.3380712049376002</v>
      </c>
      <c r="M74">
        <f>SUMIFS('EPA Export Aggregation'!P:P,'EPA Export Aggregation'!$A:$A,$B74,'EPA Export Aggregation'!$D:$D,$A$1)*IF($A74="CH4",About!$D$58,IF($A74="N2O",About!$D$59,1))</f>
        <v>1.4722346989541</v>
      </c>
      <c r="N74">
        <f>SUMIFS('EPA Export Aggregation'!Q:Q,'EPA Export Aggregation'!$A:$A,$B74,'EPA Export Aggregation'!$D:$D,$A$1)*IF($A74="CH4",About!$D$58,IF($A74="N2O",About!$D$59,1))</f>
        <v>1.6014899803095004</v>
      </c>
      <c r="O74">
        <f>SUMIFS('EPA Export Aggregation'!R:R,'EPA Export Aggregation'!$A:$A,$B74,'EPA Export Aggregation'!$D:$D,$A$1)*IF($A74="CH4",About!$D$58,IF($A74="N2O",About!$D$59,1))</f>
        <v>1.6937322283238001</v>
      </c>
      <c r="P74">
        <f>SUMIFS('EPA Export Aggregation'!S:S,'EPA Export Aggregation'!$A:$A,$B74,'EPA Export Aggregation'!$D:$D,$A$1)*IF($A74="CH4",About!$D$58,IF($A74="N2O",About!$D$59,1))</f>
        <v>1.7757863375998997</v>
      </c>
      <c r="Q74">
        <f>SUMIFS('EPA Export Aggregation'!T:T,'EPA Export Aggregation'!$A:$A,$B74,'EPA Export Aggregation'!$D:$D,$A$1)*IF($A74="CH4",About!$D$58,IF($A74="N2O",About!$D$59,1))</f>
        <v>1.8414220518525</v>
      </c>
      <c r="R74">
        <f>SUMIFS('EPA Export Aggregation'!U:U,'EPA Export Aggregation'!$A:$A,$B74,'EPA Export Aggregation'!$D:$D,$A$1)*IF($A74="CH4",About!$D$58,IF($A74="N2O",About!$D$59,1))</f>
        <v>1.9227072336196998</v>
      </c>
      <c r="S74">
        <f>SUMIFS('EPA Export Aggregation'!V:V,'EPA Export Aggregation'!$A:$A,$B74,'EPA Export Aggregation'!$D:$D,$A$1)*IF($A74="CH4",About!$D$58,IF($A74="N2O",About!$D$59,1))</f>
        <v>2.0431038004477999</v>
      </c>
      <c r="T74">
        <f>SUMIFS('EPA Export Aggregation'!W:W,'EPA Export Aggregation'!$A:$A,$B74,'EPA Export Aggregation'!$D:$D,$A$1)*IF($A74="CH4",About!$D$58,IF($A74="N2O",About!$D$59,1))</f>
        <v>2.1849236836081993</v>
      </c>
      <c r="U74">
        <f>SUMIFS('EPA Export Aggregation'!X:X,'EPA Export Aggregation'!$A:$A,$B74,'EPA Export Aggregation'!$D:$D,$A$1)*IF($A74="CH4",About!$D$58,IF($A74="N2O",About!$D$59,1))</f>
        <v>2.3441608790318993</v>
      </c>
      <c r="V74">
        <f>SUMIFS('EPA Export Aggregation'!Y:Y,'EPA Export Aggregation'!$A:$A,$B74,'EPA Export Aggregation'!$D:$D,$A$1)*IF($A74="CH4",About!$D$58,IF($A74="N2O",About!$D$59,1))</f>
        <v>2.4370421959351005</v>
      </c>
      <c r="W74">
        <f>SUMIFS('EPA Export Aggregation'!Z:Z,'EPA Export Aggregation'!$A:$A,$B74,'EPA Export Aggregation'!$D:$D,$A$1)*IF($A74="CH4",About!$D$58,IF($A74="N2O",About!$D$59,1))</f>
        <v>2.2481685120712003</v>
      </c>
      <c r="X74">
        <f>SUMIFS('EPA Export Aggregation'!AA:AA,'EPA Export Aggregation'!$A:$A,$B74,'EPA Export Aggregation'!$D:$D,$A$1)*IF($A74="CH4",About!$D$58,IF($A74="N2O",About!$D$59,1))</f>
        <v>2.3744139024775999</v>
      </c>
      <c r="Y74">
        <f>SUMIFS('EPA Export Aggregation'!AB:AB,'EPA Export Aggregation'!$A:$A,$B74,'EPA Export Aggregation'!$D:$D,$A$1)*IF($A74="CH4",About!$D$58,IF($A74="N2O",About!$D$59,1))</f>
        <v>2.5893537143014003</v>
      </c>
      <c r="Z74">
        <f>SUMIFS('EPA Export Aggregation'!AC:AC,'EPA Export Aggregation'!$A:$A,$B74,'EPA Export Aggregation'!$D:$D,$A$1)*IF($A74="CH4",About!$D$58,IF($A74="N2O",About!$D$59,1))</f>
        <v>3.0573341050639997</v>
      </c>
      <c r="AA74">
        <f>SUMIFS('EPA Export Aggregation'!AD:AD,'EPA Export Aggregation'!$A:$A,$B74,'EPA Export Aggregation'!$D:$D,$A$1)*IF($A74="CH4",About!$D$58,IF($A74="N2O",About!$D$59,1))</f>
        <v>3.4666431876730992</v>
      </c>
      <c r="AB74">
        <f>SUMIFS('EPA Export Aggregation'!AE:AE,'EPA Export Aggregation'!$A:$A,$B74,'EPA Export Aggregation'!$D:$D,$A$1)*IF($A74="CH4",About!$D$58,IF($A74="N2O",About!$D$59,1))</f>
        <v>3.3514724599404997</v>
      </c>
      <c r="AC74">
        <f>SUMIFS('EPA Export Aggregation'!AF:AF,'EPA Export Aggregation'!$A:$A,$B74,'EPA Export Aggregation'!$D:$D,$A$1)*IF($A74="CH4",About!$D$58,IF($A74="N2O",About!$D$59,1))</f>
        <v>3.3960143771227997</v>
      </c>
      <c r="AD74">
        <f>SUMIFS('EPA Export Aggregation'!AG:AG,'EPA Export Aggregation'!$A:$A,$B74,'EPA Export Aggregation'!$D:$D,$A$1)*IF($A74="CH4",About!$D$58,IF($A74="N2O",About!$D$59,1))</f>
        <v>2.9293180597191006</v>
      </c>
      <c r="AE74">
        <f>SUMIFS('EPA Export Aggregation'!AH:AH,'EPA Export Aggregation'!$A:$A,$B74,'EPA Export Aggregation'!$D:$D,$A$1)*IF($A74="CH4",About!$D$58,IF($A74="N2O",About!$D$59,1))</f>
        <v>3.2864909640754001</v>
      </c>
      <c r="AF74">
        <f>SUMIFS('EPA Export Aggregation'!AI:AI,'EPA Export Aggregation'!$A:$A,$B74,'EPA Export Aggregation'!$D:$D,$A$1)*IF($A74="CH4",About!$D$58,IF($A74="N2O",About!$D$59,1))</f>
        <v>3.1489510152353009</v>
      </c>
      <c r="AG74">
        <f>SUMIFS('EPA Export Aggregation'!AJ:AJ,'EPA Export Aggregation'!$A:$A,$B74,'EPA Export Aggregation'!$D:$D,$A$1)*IF($A74="CH4",About!$D$58,IF($A74="N2O",About!$D$59,1))</f>
        <v>3.4594680934895004</v>
      </c>
      <c r="AH74">
        <f>SUMIFS('EPA Export Aggregation'!AK:AK,'EPA Export Aggregation'!$A:$A,$B74,'EPA Export Aggregation'!$D:$D,$A$1)*IF($A74="CH4",About!$D$58,IF($A74="N2O",About!$D$59,1))</f>
        <v>3.5982650665300997</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3.7983501225E-3</v>
      </c>
      <c r="D76" s="415">
        <f>SUMIFS('EPA Export Aggregation'!G:G,'EPA Export Aggregation'!$A:$A,$B76,'EPA Export Aggregation'!$D:$D,$A$1)*IF($A76="CH4",About!$D$58,IF($A76="N2O",About!$D$59,1))</f>
        <v>3.8033634424999999E-3</v>
      </c>
      <c r="E76" s="415">
        <f>SUMIFS('EPA Export Aggregation'!H:H,'EPA Export Aggregation'!$A:$A,$B76,'EPA Export Aggregation'!$D:$D,$A$1)*IF($A76="CH4",About!$D$58,IF($A76="N2O",About!$D$59,1))</f>
        <v>3.8083767624999998E-3</v>
      </c>
      <c r="F76" s="415">
        <f>SUMIFS('EPA Export Aggregation'!I:I,'EPA Export Aggregation'!$A:$A,$B76,'EPA Export Aggregation'!$D:$D,$A$1)*IF($A76="CH4",About!$D$58,IF($A76="N2O",About!$D$59,1))</f>
        <v>4.7629767042999998E-3</v>
      </c>
      <c r="G76" s="415">
        <f>SUMIFS('EPA Export Aggregation'!J:J,'EPA Export Aggregation'!$A:$A,$B76,'EPA Export Aggregation'!$D:$D,$A$1)*IF($A76="CH4",About!$D$58,IF($A76="N2O",About!$D$59,1))</f>
        <v>5.2427833324999997E-3</v>
      </c>
      <c r="H76" s="415">
        <f>SUMIFS('EPA Export Aggregation'!K:K,'EPA Export Aggregation'!$A:$A,$B76,'EPA Export Aggregation'!$D:$D,$A$1)*IF($A76="CH4",About!$D$58,IF($A76="N2O",About!$D$59,1))</f>
        <v>6.5882671607000003E-3</v>
      </c>
      <c r="I76" s="415">
        <f>SUMIFS('EPA Export Aggregation'!L:L,'EPA Export Aggregation'!$A:$A,$B76,'EPA Export Aggregation'!$D:$D,$A$1)*IF($A76="CH4",About!$D$58,IF($A76="N2O",About!$D$59,1))</f>
        <v>7.3182703181000003E-3</v>
      </c>
      <c r="J76" s="415">
        <f>SUMIFS('EPA Export Aggregation'!M:M,'EPA Export Aggregation'!$A:$A,$B76,'EPA Export Aggregation'!$D:$D,$A$1)*IF($A76="CH4",About!$D$58,IF($A76="N2O",About!$D$59,1))</f>
        <v>7.7372525012999998E-3</v>
      </c>
      <c r="K76" s="415">
        <f>SUMIFS('EPA Export Aggregation'!N:N,'EPA Export Aggregation'!$A:$A,$B76,'EPA Export Aggregation'!$D:$D,$A$1)*IF($A76="CH4",About!$D$58,IF($A76="N2O",About!$D$59,1))</f>
        <v>9.4843106435000008E-3</v>
      </c>
      <c r="L76" s="415">
        <f>SUMIFS('EPA Export Aggregation'!O:O,'EPA Export Aggregation'!$A:$A,$B76,'EPA Export Aggregation'!$D:$D,$A$1)*IF($A76="CH4",About!$D$58,IF($A76="N2O",About!$D$59,1))</f>
        <v>9.6287150342E-3</v>
      </c>
      <c r="M76" s="415">
        <f>SUMIFS('EPA Export Aggregation'!P:P,'EPA Export Aggregation'!$A:$A,$B76,'EPA Export Aggregation'!$D:$D,$A$1)*IF($A76="CH4",About!$D$58,IF($A76="N2O",About!$D$59,1))</f>
        <v>5.8864057922E-3</v>
      </c>
      <c r="N76" s="415">
        <f>SUMIFS('EPA Export Aggregation'!Q:Q,'EPA Export Aggregation'!$A:$A,$B76,'EPA Export Aggregation'!$D:$D,$A$1)*IF($A76="CH4",About!$D$58,IF($A76="N2O",About!$D$59,1))</f>
        <v>3.9334078779999998E-3</v>
      </c>
      <c r="O76" s="415">
        <f>SUMIFS('EPA Export Aggregation'!R:R,'EPA Export Aggregation'!$A:$A,$B76,'EPA Export Aggregation'!$D:$D,$A$1)*IF($A76="CH4",About!$D$58,IF($A76="N2O",About!$D$59,1))</f>
        <v>3.7678268105000002E-3</v>
      </c>
      <c r="P76" s="415">
        <f>SUMIFS('EPA Export Aggregation'!S:S,'EPA Export Aggregation'!$A:$A,$B76,'EPA Export Aggregation'!$D:$D,$A$1)*IF($A76="CH4",About!$D$58,IF($A76="N2O",About!$D$59,1))</f>
        <v>3.9421933119999997E-3</v>
      </c>
      <c r="Q76" s="415">
        <f>SUMIFS('EPA Export Aggregation'!T:T,'EPA Export Aggregation'!$A:$A,$B76,'EPA Export Aggregation'!$D:$D,$A$1)*IF($A76="CH4",About!$D$58,IF($A76="N2O",About!$D$59,1))</f>
        <v>3.9303530438000002E-3</v>
      </c>
      <c r="R76" s="415">
        <f>SUMIFS('EPA Export Aggregation'!U:U,'EPA Export Aggregation'!$A:$A,$B76,'EPA Export Aggregation'!$D:$D,$A$1)*IF($A76="CH4",About!$D$58,IF($A76="N2O",About!$D$59,1))</f>
        <v>3.7807806674999998E-3</v>
      </c>
      <c r="S76" s="415">
        <f>SUMIFS('EPA Export Aggregation'!V:V,'EPA Export Aggregation'!$A:$A,$B76,'EPA Export Aggregation'!$D:$D,$A$1)*IF($A76="CH4",About!$D$58,IF($A76="N2O",About!$D$59,1))</f>
        <v>4.4979744852E-3</v>
      </c>
      <c r="T76" s="415">
        <f>SUMIFS('EPA Export Aggregation'!W:W,'EPA Export Aggregation'!$A:$A,$B76,'EPA Export Aggregation'!$D:$D,$A$1)*IF($A76="CH4",About!$D$58,IF($A76="N2O",About!$D$59,1))</f>
        <v>4.3952945371E-3</v>
      </c>
      <c r="U76" s="415">
        <f>SUMIFS('EPA Export Aggregation'!X:X,'EPA Export Aggregation'!$A:$A,$B76,'EPA Export Aggregation'!$D:$D,$A$1)*IF($A76="CH4",About!$D$58,IF($A76="N2O",About!$D$59,1))</f>
        <v>4.1971367107000003E-3</v>
      </c>
      <c r="V76" s="415">
        <f>SUMIFS('EPA Export Aggregation'!Y:Y,'EPA Export Aggregation'!$A:$A,$B76,'EPA Export Aggregation'!$D:$D,$A$1)*IF($A76="CH4",About!$D$58,IF($A76="N2O",About!$D$59,1))</f>
        <v>3.3534047765000001E-3</v>
      </c>
      <c r="W76" s="415">
        <f>SUMIFS('EPA Export Aggregation'!Z:Z,'EPA Export Aggregation'!$A:$A,$B76,'EPA Export Aggregation'!$D:$D,$A$1)*IF($A76="CH4",About!$D$58,IF($A76="N2O",About!$D$59,1))</f>
        <v>4.3822724310999999E-3</v>
      </c>
      <c r="X76" s="415">
        <f>SUMIFS('EPA Export Aggregation'!AA:AA,'EPA Export Aggregation'!$A:$A,$B76,'EPA Export Aggregation'!$D:$D,$A$1)*IF($A76="CH4",About!$D$58,IF($A76="N2O",About!$D$59,1))</f>
        <v>3.4460260362000001E-3</v>
      </c>
      <c r="Y76" s="415">
        <f>SUMIFS('EPA Export Aggregation'!AB:AB,'EPA Export Aggregation'!$A:$A,$B76,'EPA Export Aggregation'!$D:$D,$A$1)*IF($A76="CH4",About!$D$58,IF($A76="N2O",About!$D$59,1))</f>
        <v>3.6782426500999998E-3</v>
      </c>
      <c r="Z76" s="415">
        <f>SUMIFS('EPA Export Aggregation'!AC:AC,'EPA Export Aggregation'!$A:$A,$B76,'EPA Export Aggregation'!$D:$D,$A$1)*IF($A76="CH4",About!$D$58,IF($A76="N2O",About!$D$59,1))</f>
        <v>2.4575312044000002E-3</v>
      </c>
      <c r="AA76" s="415">
        <f>SUMIFS('EPA Export Aggregation'!AD:AD,'EPA Export Aggregation'!$A:$A,$B76,'EPA Export Aggregation'!$D:$D,$A$1)*IF($A76="CH4",About!$D$58,IF($A76="N2O",About!$D$59,1))</f>
        <v>2.3211491567E-3</v>
      </c>
      <c r="AB76" s="415">
        <f>SUMIFS('EPA Export Aggregation'!AE:AE,'EPA Export Aggregation'!$A:$A,$B76,'EPA Export Aggregation'!$D:$D,$A$1)*IF($A76="CH4",About!$D$58,IF($A76="N2O",About!$D$59,1))</f>
        <v>1.2750409942E-3</v>
      </c>
      <c r="AC76" s="415">
        <f>SUMIFS('EPA Export Aggregation'!AF:AF,'EPA Export Aggregation'!$A:$A,$B76,'EPA Export Aggregation'!$D:$D,$A$1)*IF($A76="CH4",About!$D$58,IF($A76="N2O",About!$D$59,1))</f>
        <v>1.2656275262000001E-3</v>
      </c>
      <c r="AD76" s="415">
        <f>SUMIFS('EPA Export Aggregation'!AG:AG,'EPA Export Aggregation'!$A:$A,$B76,'EPA Export Aggregation'!$D:$D,$A$1)*IF($A76="CH4",About!$D$58,IF($A76="N2O",About!$D$59,1))</f>
        <v>3.925316838E-3</v>
      </c>
      <c r="AE76" s="415">
        <f>SUMIFS('EPA Export Aggregation'!AH:AH,'EPA Export Aggregation'!$A:$A,$B76,'EPA Export Aggregation'!$D:$D,$A$1)*IF($A76="CH4",About!$D$58,IF($A76="N2O",About!$D$59,1))</f>
        <v>3.5196877195999999E-3</v>
      </c>
      <c r="AF76" s="415">
        <f>SUMIFS('EPA Export Aggregation'!AI:AI,'EPA Export Aggregation'!$A:$A,$B76,'EPA Export Aggregation'!$D:$D,$A$1)*IF($A76="CH4",About!$D$58,IF($A76="N2O",About!$D$59,1))</f>
        <v>3.5164877646999999E-3</v>
      </c>
      <c r="AG76" s="415">
        <f>SUMIFS('EPA Export Aggregation'!AJ:AJ,'EPA Export Aggregation'!$A:$A,$B76,'EPA Export Aggregation'!$D:$D,$A$1)*IF($A76="CH4",About!$D$58,IF($A76="N2O",About!$D$59,1))</f>
        <v>2.6288615471999999E-3</v>
      </c>
      <c r="AH76" s="415">
        <f>SUMIFS('EPA Export Aggregation'!AK:AK,'EPA Export Aggregation'!$A:$A,$B76,'EPA Export Aggregation'!$D:$D,$A$1)*IF($A76="CH4",About!$D$58,IF($A76="N2O",About!$D$59,1))</f>
        <v>2.2073759880000001E-3</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5.3245807368324703E-2</v>
      </c>
      <c r="D80" s="415">
        <f>SUMIFS('EPA Export Aggregation'!G:G,'EPA Export Aggregation'!$A:$A,$B80,'EPA Export Aggregation'!$D:$D,$A$1)*IF($A80="CH4",About!$D$58,IF($A80="N2O",About!$D$59,1))</f>
        <v>5.3303933478324697E-2</v>
      </c>
      <c r="E80" s="415">
        <f>SUMIFS('EPA Export Aggregation'!H:H,'EPA Export Aggregation'!$A:$A,$B80,'EPA Export Aggregation'!$D:$D,$A$1)*IF($A80="CH4",About!$D$58,IF($A80="N2O",About!$D$59,1))</f>
        <v>5.3362061141324697E-2</v>
      </c>
      <c r="F80" s="415">
        <f>SUMIFS('EPA Export Aggregation'!I:I,'EPA Export Aggregation'!$A:$A,$B80,'EPA Export Aggregation'!$D:$D,$A$1)*IF($A80="CH4",About!$D$58,IF($A80="N2O",About!$D$59,1))</f>
        <v>6.6731639700655807E-2</v>
      </c>
      <c r="G80" s="415">
        <f>SUMIFS('EPA Export Aggregation'!J:J,'EPA Export Aggregation'!$A:$A,$B80,'EPA Export Aggregation'!$D:$D,$A$1)*IF($A80="CH4",About!$D$58,IF($A80="N2O",About!$D$59,1))</f>
        <v>7.3445492483921501E-2</v>
      </c>
      <c r="H80" s="415">
        <f>SUMIFS('EPA Export Aggregation'!K:K,'EPA Export Aggregation'!$A:$A,$B80,'EPA Export Aggregation'!$D:$D,$A$1)*IF($A80="CH4",About!$D$58,IF($A80="N2O",About!$D$59,1))</f>
        <v>9.2294522152752301E-2</v>
      </c>
      <c r="I80" s="415">
        <f>SUMIFS('EPA Export Aggregation'!L:L,'EPA Export Aggregation'!$A:$A,$B80,'EPA Export Aggregation'!$D:$D,$A$1)*IF($A80="CH4",About!$D$58,IF($A80="N2O",About!$D$59,1))</f>
        <v>0.102515660932698</v>
      </c>
      <c r="J80" s="415">
        <f>SUMIFS('EPA Export Aggregation'!M:M,'EPA Export Aggregation'!$A:$A,$B80,'EPA Export Aggregation'!$D:$D,$A$1)*IF($A80="CH4",About!$D$58,IF($A80="N2O",About!$D$59,1))</f>
        <v>0.1083768732032635</v>
      </c>
      <c r="K80" s="415">
        <f>SUMIFS('EPA Export Aggregation'!N:N,'EPA Export Aggregation'!$A:$A,$B80,'EPA Export Aggregation'!$D:$D,$A$1)*IF($A80="CH4",About!$D$58,IF($A80="N2O",About!$D$59,1))</f>
        <v>0.13285522286611701</v>
      </c>
      <c r="L80" s="415">
        <f>SUMIFS('EPA Export Aggregation'!O:O,'EPA Export Aggregation'!$A:$A,$B80,'EPA Export Aggregation'!$D:$D,$A$1)*IF($A80="CH4",About!$D$58,IF($A80="N2O",About!$D$59,1))</f>
        <v>0.13486736009212141</v>
      </c>
      <c r="M80" s="415">
        <f>SUMIFS('EPA Export Aggregation'!P:P,'EPA Export Aggregation'!$A:$A,$B80,'EPA Export Aggregation'!$D:$D,$A$1)*IF($A80="CH4",About!$D$58,IF($A80="N2O",About!$D$59,1))</f>
        <v>0.115167670004597</v>
      </c>
      <c r="N80" s="415">
        <f>SUMIFS('EPA Export Aggregation'!Q:Q,'EPA Export Aggregation'!$A:$A,$B80,'EPA Export Aggregation'!$D:$D,$A$1)*IF($A80="CH4",About!$D$58,IF($A80="N2O",About!$D$59,1))</f>
        <v>8.1282343823722597E-2</v>
      </c>
      <c r="O80" s="415">
        <f>SUMIFS('EPA Export Aggregation'!R:R,'EPA Export Aggregation'!$A:$A,$B80,'EPA Export Aggregation'!$D:$D,$A$1)*IF($A80="CH4",About!$D$58,IF($A80="N2O",About!$D$59,1))</f>
        <v>7.9696564673251993E-2</v>
      </c>
      <c r="P80" s="415">
        <f>SUMIFS('EPA Export Aggregation'!S:S,'EPA Export Aggregation'!$A:$A,$B80,'EPA Export Aggregation'!$D:$D,$A$1)*IF($A80="CH4",About!$D$58,IF($A80="N2O",About!$D$59,1))</f>
        <v>7.29826788598186E-2</v>
      </c>
      <c r="Q80" s="415">
        <f>SUMIFS('EPA Export Aggregation'!T:T,'EPA Export Aggregation'!$A:$A,$B80,'EPA Export Aggregation'!$D:$D,$A$1)*IF($A80="CH4",About!$D$58,IF($A80="N2O",About!$D$59,1))</f>
        <v>6.7901208582280506E-2</v>
      </c>
      <c r="R80" s="415">
        <f>SUMIFS('EPA Export Aggregation'!U:U,'EPA Export Aggregation'!$A:$A,$B80,'EPA Export Aggregation'!$D:$D,$A$1)*IF($A80="CH4",About!$D$58,IF($A80="N2O",About!$D$59,1))</f>
        <v>6.2683996916233206E-2</v>
      </c>
      <c r="S80" s="415">
        <f>SUMIFS('EPA Export Aggregation'!V:V,'EPA Export Aggregation'!$A:$A,$B80,'EPA Export Aggregation'!$D:$D,$A$1)*IF($A80="CH4",About!$D$58,IF($A80="N2O",About!$D$59,1))</f>
        <v>6.7197959601400903E-2</v>
      </c>
      <c r="T80" s="415">
        <f>SUMIFS('EPA Export Aggregation'!W:W,'EPA Export Aggregation'!$A:$A,$B80,'EPA Export Aggregation'!$D:$D,$A$1)*IF($A80="CH4",About!$D$58,IF($A80="N2O",About!$D$59,1))</f>
        <v>6.4737404137036103E-2</v>
      </c>
      <c r="U80" s="415">
        <f>SUMIFS('EPA Export Aggregation'!X:X,'EPA Export Aggregation'!$A:$A,$B80,'EPA Export Aggregation'!$D:$D,$A$1)*IF($A80="CH4",About!$D$58,IF($A80="N2O",About!$D$59,1))</f>
        <v>6.0266718717179799E-2</v>
      </c>
      <c r="V80" s="415">
        <f>SUMIFS('EPA Export Aggregation'!Y:Y,'EPA Export Aggregation'!$A:$A,$B80,'EPA Export Aggregation'!$D:$D,$A$1)*IF($A80="CH4",About!$D$58,IF($A80="N2O",About!$D$59,1))</f>
        <v>4.5924184720519401E-2</v>
      </c>
      <c r="W80" s="415">
        <f>SUMIFS('EPA Export Aggregation'!Z:Z,'EPA Export Aggregation'!$A:$A,$B80,'EPA Export Aggregation'!$D:$D,$A$1)*IF($A80="CH4",About!$D$58,IF($A80="N2O",About!$D$59,1))</f>
        <v>5.9108457221910299E-2</v>
      </c>
      <c r="X80" s="415">
        <f>SUMIFS('EPA Export Aggregation'!AA:AA,'EPA Export Aggregation'!$A:$A,$B80,'EPA Export Aggregation'!$D:$D,$A$1)*IF($A80="CH4",About!$D$58,IF($A80="N2O",About!$D$59,1))</f>
        <v>7.1200654421036902E-2</v>
      </c>
      <c r="Y80" s="415">
        <f>SUMIFS('EPA Export Aggregation'!AB:AB,'EPA Export Aggregation'!$A:$A,$B80,'EPA Export Aggregation'!$D:$D,$A$1)*IF($A80="CH4",About!$D$58,IF($A80="N2O",About!$D$59,1))</f>
        <v>7.7859108529289303E-2</v>
      </c>
      <c r="Z80" s="415">
        <f>SUMIFS('EPA Export Aggregation'!AC:AC,'EPA Export Aggregation'!$A:$A,$B80,'EPA Export Aggregation'!$D:$D,$A$1)*IF($A80="CH4",About!$D$58,IF($A80="N2O",About!$D$59,1))</f>
        <v>6.30771793802445E-2</v>
      </c>
      <c r="AA80" s="415">
        <f>SUMIFS('EPA Export Aggregation'!AD:AD,'EPA Export Aggregation'!$A:$A,$B80,'EPA Export Aggregation'!$D:$D,$A$1)*IF($A80="CH4",About!$D$58,IF($A80="N2O",About!$D$59,1))</f>
        <v>5.9568586180786497E-2</v>
      </c>
      <c r="AB80" s="415">
        <f>SUMIFS('EPA Export Aggregation'!AE:AE,'EPA Export Aggregation'!$A:$A,$B80,'EPA Export Aggregation'!$D:$D,$A$1)*IF($A80="CH4",About!$D$58,IF($A80="N2O",About!$D$59,1))</f>
        <v>5.3658068100971401E-2</v>
      </c>
      <c r="AC80" s="415">
        <f>SUMIFS('EPA Export Aggregation'!AF:AF,'EPA Export Aggregation'!$A:$A,$B80,'EPA Export Aggregation'!$D:$D,$A$1)*IF($A80="CH4",About!$D$58,IF($A80="N2O",About!$D$59,1))</f>
        <v>4.8796716626922698E-2</v>
      </c>
      <c r="AD80" s="415">
        <f>SUMIFS('EPA Export Aggregation'!AG:AG,'EPA Export Aggregation'!$A:$A,$B80,'EPA Export Aggregation'!$D:$D,$A$1)*IF($A80="CH4",About!$D$58,IF($A80="N2O",About!$D$59,1))</f>
        <v>5.5913557339131399E-2</v>
      </c>
      <c r="AE80" s="415">
        <f>SUMIFS('EPA Export Aggregation'!AH:AH,'EPA Export Aggregation'!$A:$A,$B80,'EPA Export Aggregation'!$D:$D,$A$1)*IF($A80="CH4",About!$D$58,IF($A80="N2O",About!$D$59,1))</f>
        <v>5.2835026466768902E-2</v>
      </c>
      <c r="AF80" s="415">
        <f>SUMIFS('EPA Export Aggregation'!AI:AI,'EPA Export Aggregation'!$A:$A,$B80,'EPA Export Aggregation'!$D:$D,$A$1)*IF($A80="CH4",About!$D$58,IF($A80="N2O",About!$D$59,1))</f>
        <v>4.6238710973400002E-2</v>
      </c>
      <c r="AG80" s="415">
        <f>SUMIFS('EPA Export Aggregation'!AJ:AJ,'EPA Export Aggregation'!$A:$A,$B80,'EPA Export Aggregation'!$D:$D,$A$1)*IF($A80="CH4",About!$D$58,IF($A80="N2O",About!$D$59,1))</f>
        <v>3.8102584992260102E-2</v>
      </c>
      <c r="AH80" s="415">
        <f>SUMIFS('EPA Export Aggregation'!AK:AK,'EPA Export Aggregation'!$A:$A,$B80,'EPA Export Aggregation'!$D:$D,$A$1)*IF($A80="CH4",About!$D$58,IF($A80="N2O",About!$D$59,1))</f>
        <v>4.57976241659983E-2</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1.0703204250000001E-2</v>
      </c>
      <c r="D84" s="415">
        <f>SUMIFS('EPA Export Aggregation'!G:G,'EPA Export Aggregation'!$A:$A,$B84,'EPA Export Aggregation'!$D:$D,$A$1)*IF($A84="CH4",About!$D$58,IF($A84="N2O",About!$D$59,1))</f>
        <v>1.08037067E-2</v>
      </c>
      <c r="E84" s="415">
        <f>SUMIFS('EPA Export Aggregation'!H:H,'EPA Export Aggregation'!$A:$A,$B84,'EPA Export Aggregation'!$D:$D,$A$1)*IF($A84="CH4",About!$D$58,IF($A84="N2O",About!$D$59,1))</f>
        <v>1.09042068E-2</v>
      </c>
      <c r="F84" s="415">
        <f>SUMIFS('EPA Export Aggregation'!I:I,'EPA Export Aggregation'!$A:$A,$B84,'EPA Export Aggregation'!$D:$D,$A$1)*IF($A84="CH4",About!$D$58,IF($A84="N2O",About!$D$59,1))</f>
        <v>1.36805109E-2</v>
      </c>
      <c r="G84" s="415">
        <f>SUMIFS('EPA Export Aggregation'!J:J,'EPA Export Aggregation'!$A:$A,$B84,'EPA Export Aggregation'!$D:$D,$A$1)*IF($A84="CH4",About!$D$58,IF($A84="N2O",About!$D$59,1))</f>
        <v>1.5118912999999999E-2</v>
      </c>
      <c r="H84" s="415">
        <f>SUMIFS('EPA Export Aggregation'!K:K,'EPA Export Aggregation'!$A:$A,$B84,'EPA Export Aggregation'!$D:$D,$A$1)*IF($A84="CH4",About!$D$58,IF($A84="N2O",About!$D$59,1))</f>
        <v>1.8996666799999999E-2</v>
      </c>
      <c r="I84" s="415">
        <f>SUMIFS('EPA Export Aggregation'!L:L,'EPA Export Aggregation'!$A:$A,$B84,'EPA Export Aggregation'!$D:$D,$A$1)*IF($A84="CH4",About!$D$58,IF($A84="N2O",About!$D$59,1))</f>
        <v>2.1140087700000001E-2</v>
      </c>
      <c r="J84" s="415">
        <f>SUMIFS('EPA Export Aggregation'!M:M,'EPA Export Aggregation'!$A:$A,$B84,'EPA Export Aggregation'!$D:$D,$A$1)*IF($A84="CH4",About!$D$58,IF($A84="N2O",About!$D$59,1))</f>
        <v>2.2407097250000001E-2</v>
      </c>
      <c r="K84" s="415">
        <f>SUMIFS('EPA Export Aggregation'!N:N,'EPA Export Aggregation'!$A:$A,$B84,'EPA Export Aggregation'!$D:$D,$A$1)*IF($A84="CH4",About!$D$58,IF($A84="N2O",About!$D$59,1))</f>
        <v>2.741642775E-2</v>
      </c>
      <c r="L84" s="415">
        <f>SUMIFS('EPA Export Aggregation'!O:O,'EPA Export Aggregation'!$A:$A,$B84,'EPA Export Aggregation'!$D:$D,$A$1)*IF($A84="CH4",About!$D$58,IF($A84="N2O",About!$D$59,1))</f>
        <v>2.7909713900000001E-2</v>
      </c>
      <c r="M84" s="415">
        <f>SUMIFS('EPA Export Aggregation'!P:P,'EPA Export Aggregation'!$A:$A,$B84,'EPA Export Aggregation'!$D:$D,$A$1)*IF($A84="CH4",About!$D$58,IF($A84="N2O",About!$D$59,1))</f>
        <v>2.2832000750000001E-2</v>
      </c>
      <c r="N84" s="415">
        <f>SUMIFS('EPA Export Aggregation'!Q:Q,'EPA Export Aggregation'!$A:$A,$B84,'EPA Export Aggregation'!$D:$D,$A$1)*IF($A84="CH4",About!$D$58,IF($A84="N2O",About!$D$59,1))</f>
        <v>1.5946009600000002E-2</v>
      </c>
      <c r="O84" s="415">
        <f>SUMIFS('EPA Export Aggregation'!R:R,'EPA Export Aggregation'!$A:$A,$B84,'EPA Export Aggregation'!$D:$D,$A$1)*IF($A84="CH4",About!$D$58,IF($A84="N2O",About!$D$59,1))</f>
        <v>1.4378651250000001E-2</v>
      </c>
      <c r="P84" s="415">
        <f>SUMIFS('EPA Export Aggregation'!S:S,'EPA Export Aggregation'!$A:$A,$B84,'EPA Export Aggregation'!$D:$D,$A$1)*IF($A84="CH4",About!$D$58,IF($A84="N2O",About!$D$59,1))</f>
        <v>1.7175724650000002E-2</v>
      </c>
      <c r="Q84" s="415">
        <f>SUMIFS('EPA Export Aggregation'!T:T,'EPA Export Aggregation'!$A:$A,$B84,'EPA Export Aggregation'!$D:$D,$A$1)*IF($A84="CH4",About!$D$58,IF($A84="N2O",About!$D$59,1))</f>
        <v>1.6640422849999999E-2</v>
      </c>
      <c r="R84" s="415">
        <f>SUMIFS('EPA Export Aggregation'!U:U,'EPA Export Aggregation'!$A:$A,$B84,'EPA Export Aggregation'!$D:$D,$A$1)*IF($A84="CH4",About!$D$58,IF($A84="N2O",About!$D$59,1))</f>
        <v>1.807256455E-2</v>
      </c>
      <c r="S84" s="415">
        <f>SUMIFS('EPA Export Aggregation'!V:V,'EPA Export Aggregation'!$A:$A,$B84,'EPA Export Aggregation'!$D:$D,$A$1)*IF($A84="CH4",About!$D$58,IF($A84="N2O",About!$D$59,1))</f>
        <v>1.7694416649999999E-2</v>
      </c>
      <c r="T84" s="415">
        <f>SUMIFS('EPA Export Aggregation'!W:W,'EPA Export Aggregation'!$A:$A,$B84,'EPA Export Aggregation'!$D:$D,$A$1)*IF($A84="CH4",About!$D$58,IF($A84="N2O",About!$D$59,1))</f>
        <v>1.46511831E-2</v>
      </c>
      <c r="U84" s="415">
        <f>SUMIFS('EPA Export Aggregation'!X:X,'EPA Export Aggregation'!$A:$A,$B84,'EPA Export Aggregation'!$D:$D,$A$1)*IF($A84="CH4",About!$D$58,IF($A84="N2O",About!$D$59,1))</f>
        <v>1.369399285E-2</v>
      </c>
      <c r="V84" s="415">
        <f>SUMIFS('EPA Export Aggregation'!Y:Y,'EPA Export Aggregation'!$A:$A,$B84,'EPA Export Aggregation'!$D:$D,$A$1)*IF($A84="CH4",About!$D$58,IF($A84="N2O",About!$D$59,1))</f>
        <v>1.0990837200000001E-2</v>
      </c>
      <c r="W84" s="415">
        <f>SUMIFS('EPA Export Aggregation'!Z:Z,'EPA Export Aggregation'!$A:$A,$B84,'EPA Export Aggregation'!$D:$D,$A$1)*IF($A84="CH4",About!$D$58,IF($A84="N2O",About!$D$59,1))</f>
        <v>1.38330964E-2</v>
      </c>
      <c r="X84" s="415">
        <f>SUMIFS('EPA Export Aggregation'!AA:AA,'EPA Export Aggregation'!$A:$A,$B84,'EPA Export Aggregation'!$D:$D,$A$1)*IF($A84="CH4",About!$D$58,IF($A84="N2O",About!$D$59,1))</f>
        <v>3.414286565E-2</v>
      </c>
      <c r="Y84" s="415">
        <f>SUMIFS('EPA Export Aggregation'!AB:AB,'EPA Export Aggregation'!$A:$A,$B84,'EPA Export Aggregation'!$D:$D,$A$1)*IF($A84="CH4",About!$D$58,IF($A84="N2O",About!$D$59,1))</f>
        <v>2.2084707799999999E-2</v>
      </c>
      <c r="Z84" s="415">
        <f>SUMIFS('EPA Export Aggregation'!AC:AC,'EPA Export Aggregation'!$A:$A,$B84,'EPA Export Aggregation'!$D:$D,$A$1)*IF($A84="CH4",About!$D$58,IF($A84="N2O",About!$D$59,1))</f>
        <v>2.1877635199999999E-2</v>
      </c>
      <c r="AA84" s="415">
        <f>SUMIFS('EPA Export Aggregation'!AD:AD,'EPA Export Aggregation'!$A:$A,$B84,'EPA Export Aggregation'!$D:$D,$A$1)*IF($A84="CH4",About!$D$58,IF($A84="N2O",About!$D$59,1))</f>
        <v>1.9013523349999999E-2</v>
      </c>
      <c r="AB84" s="415">
        <f>SUMIFS('EPA Export Aggregation'!AE:AE,'EPA Export Aggregation'!$A:$A,$B84,'EPA Export Aggregation'!$D:$D,$A$1)*IF($A84="CH4",About!$D$58,IF($A84="N2O",About!$D$59,1))</f>
        <v>1.019656775E-2</v>
      </c>
      <c r="AC84" s="415">
        <f>SUMIFS('EPA Export Aggregation'!AF:AF,'EPA Export Aggregation'!$A:$A,$B84,'EPA Export Aggregation'!$D:$D,$A$1)*IF($A84="CH4",About!$D$58,IF($A84="N2O",About!$D$59,1))</f>
        <v>1.1477482250000001E-2</v>
      </c>
      <c r="AD84" s="415">
        <f>SUMIFS('EPA Export Aggregation'!AG:AG,'EPA Export Aggregation'!$A:$A,$B84,'EPA Export Aggregation'!$D:$D,$A$1)*IF($A84="CH4",About!$D$58,IF($A84="N2O",About!$D$59,1))</f>
        <v>9.1268101499999994E-3</v>
      </c>
      <c r="AE84" s="415">
        <f>SUMIFS('EPA Export Aggregation'!AH:AH,'EPA Export Aggregation'!$A:$A,$B84,'EPA Export Aggregation'!$D:$D,$A$1)*IF($A84="CH4",About!$D$58,IF($A84="N2O",About!$D$59,1))</f>
        <v>9.3469017500000008E-3</v>
      </c>
      <c r="AF84" s="415">
        <f>SUMIFS('EPA Export Aggregation'!AI:AI,'EPA Export Aggregation'!$A:$A,$B84,'EPA Export Aggregation'!$D:$D,$A$1)*IF($A84="CH4",About!$D$58,IF($A84="N2O",About!$D$59,1))</f>
        <v>1.079954015E-2</v>
      </c>
      <c r="AG84" s="415">
        <f>SUMIFS('EPA Export Aggregation'!AJ:AJ,'EPA Export Aggregation'!$A:$A,$B84,'EPA Export Aggregation'!$D:$D,$A$1)*IF($A84="CH4",About!$D$58,IF($A84="N2O",About!$D$59,1))</f>
        <v>1.112036215E-2</v>
      </c>
      <c r="AH84" s="415">
        <f>SUMIFS('EPA Export Aggregation'!AK:AK,'EPA Export Aggregation'!$A:$A,$B84,'EPA Export Aggregation'!$D:$D,$A$1)*IF($A84="CH4",About!$D$58,IF($A84="N2O",About!$D$59,1))</f>
        <v>1.7175151249999999E-2</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9.4002104000000003E-4</v>
      </c>
      <c r="D87" s="415">
        <f>SUMIFS('EPA Export Aggregation'!$F:$F,'EPA Export Aggregation'!$A:$A,$B87,'EPA Export Aggregation'!$D:$D,$A$1)*IF($A87="CH4",About!$D$58,IF($A87="N2O",About!$D$59,1))</f>
        <v>9.4002104000000003E-4</v>
      </c>
      <c r="E87" s="415">
        <f>SUMIFS('EPA Export Aggregation'!$F:$F,'EPA Export Aggregation'!$A:$A,$B87,'EPA Export Aggregation'!$D:$D,$A$1)*IF($A87="CH4",About!$D$58,IF($A87="N2O",About!$D$59,1))</f>
        <v>9.4002104000000003E-4</v>
      </c>
      <c r="F87" s="415">
        <f>SUMIFS('EPA Export Aggregation'!$F:$F,'EPA Export Aggregation'!$A:$A,$B87,'EPA Export Aggregation'!$D:$D,$A$1)*IF($A87="CH4",About!$D$58,IF($A87="N2O",About!$D$59,1))</f>
        <v>9.4002104000000003E-4</v>
      </c>
      <c r="G87" s="415">
        <f>SUMIFS('EPA Export Aggregation'!$F:$F,'EPA Export Aggregation'!$A:$A,$B87,'EPA Export Aggregation'!$D:$D,$A$1)*IF($A87="CH4",About!$D$58,IF($A87="N2O",About!$D$59,1))</f>
        <v>9.4002104000000003E-4</v>
      </c>
      <c r="H87" s="415">
        <f>SUMIFS('EPA Export Aggregation'!$F:$F,'EPA Export Aggregation'!$A:$A,$B87,'EPA Export Aggregation'!$D:$D,$A$1)*IF($A87="CH4",About!$D$58,IF($A87="N2O",About!$D$59,1))</f>
        <v>9.4002104000000003E-4</v>
      </c>
      <c r="I87" s="415">
        <f>SUMIFS('EPA Export Aggregation'!$F:$F,'EPA Export Aggregation'!$A:$A,$B87,'EPA Export Aggregation'!$D:$D,$A$1)*IF($A87="CH4",About!$D$58,IF($A87="N2O",About!$D$59,1))</f>
        <v>9.4002104000000003E-4</v>
      </c>
      <c r="J87" s="415">
        <f>SUMIFS('EPA Export Aggregation'!$F:$F,'EPA Export Aggregation'!$A:$A,$B87,'EPA Export Aggregation'!$D:$D,$A$1)*IF($A87="CH4",About!$D$58,IF($A87="N2O",About!$D$59,1))</f>
        <v>9.4002104000000003E-4</v>
      </c>
      <c r="K87" s="415">
        <f>SUMIFS('EPA Export Aggregation'!$F:$F,'EPA Export Aggregation'!$A:$A,$B87,'EPA Export Aggregation'!$D:$D,$A$1)*IF($A87="CH4",About!$D$58,IF($A87="N2O",About!$D$59,1))</f>
        <v>9.4002104000000003E-4</v>
      </c>
      <c r="L87" s="415">
        <f>SUMIFS('EPA Export Aggregation'!$F:$F,'EPA Export Aggregation'!$A:$A,$B87,'EPA Export Aggregation'!$D:$D,$A$1)*IF($A87="CH4",About!$D$58,IF($A87="N2O",About!$D$59,1))</f>
        <v>9.4002104000000003E-4</v>
      </c>
      <c r="M87" s="415">
        <f>SUMIFS('EPA Export Aggregation'!$F:$F,'EPA Export Aggregation'!$A:$A,$B87,'EPA Export Aggregation'!$D:$D,$A$1)*IF($A87="CH4",About!$D$58,IF($A87="N2O",About!$D$59,1))</f>
        <v>9.4002104000000003E-4</v>
      </c>
      <c r="N87" s="415">
        <f>SUMIFS('EPA Export Aggregation'!$F:$F,'EPA Export Aggregation'!$A:$A,$B87,'EPA Export Aggregation'!$D:$D,$A$1)*IF($A87="CH4",About!$D$58,IF($A87="N2O",About!$D$59,1))</f>
        <v>9.4002104000000003E-4</v>
      </c>
      <c r="O87" s="415">
        <f>SUMIFS('EPA Export Aggregation'!$F:$F,'EPA Export Aggregation'!$A:$A,$B87,'EPA Export Aggregation'!$D:$D,$A$1)*IF($A87="CH4",About!$D$58,IF($A87="N2O",About!$D$59,1))</f>
        <v>9.4002104000000003E-4</v>
      </c>
      <c r="P87" s="415">
        <f>SUMIFS('EPA Export Aggregation'!$F:$F,'EPA Export Aggregation'!$A:$A,$B87,'EPA Export Aggregation'!$D:$D,$A$1)*IF($A87="CH4",About!$D$58,IF($A87="N2O",About!$D$59,1))</f>
        <v>9.4002104000000003E-4</v>
      </c>
      <c r="Q87" s="415">
        <f>SUMIFS('EPA Export Aggregation'!$F:$F,'EPA Export Aggregation'!$A:$A,$B87,'EPA Export Aggregation'!$D:$D,$A$1)*IF($A87="CH4",About!$D$58,IF($A87="N2O",About!$D$59,1))</f>
        <v>9.4002104000000003E-4</v>
      </c>
      <c r="R87" s="415">
        <f>SUMIFS('EPA Export Aggregation'!$F:$F,'EPA Export Aggregation'!$A:$A,$B87,'EPA Export Aggregation'!$D:$D,$A$1)*IF($A87="CH4",About!$D$58,IF($A87="N2O",About!$D$59,1))</f>
        <v>9.4002104000000003E-4</v>
      </c>
      <c r="S87" s="415">
        <f>SUMIFS('EPA Export Aggregation'!$F:$F,'EPA Export Aggregation'!$A:$A,$B87,'EPA Export Aggregation'!$D:$D,$A$1)*IF($A87="CH4",About!$D$58,IF($A87="N2O",About!$D$59,1))</f>
        <v>9.4002104000000003E-4</v>
      </c>
      <c r="T87" s="415">
        <f>SUMIFS('EPA Export Aggregation'!$F:$F,'EPA Export Aggregation'!$A:$A,$B87,'EPA Export Aggregation'!$D:$D,$A$1)*IF($A87="CH4",About!$D$58,IF($A87="N2O",About!$D$59,1))</f>
        <v>9.4002104000000003E-4</v>
      </c>
      <c r="U87" s="415">
        <f>SUMIFS('EPA Export Aggregation'!$F:$F,'EPA Export Aggregation'!$A:$A,$B87,'EPA Export Aggregation'!$D:$D,$A$1)*IF($A87="CH4",About!$D$58,IF($A87="N2O",About!$D$59,1))</f>
        <v>9.4002104000000003E-4</v>
      </c>
      <c r="V87" s="415">
        <f>SUMIFS('EPA Export Aggregation'!$F:$F,'EPA Export Aggregation'!$A:$A,$B87,'EPA Export Aggregation'!$D:$D,$A$1)*IF($A87="CH4",About!$D$58,IF($A87="N2O",About!$D$59,1))</f>
        <v>9.4002104000000003E-4</v>
      </c>
      <c r="W87" s="415">
        <f>SUMIFS('EPA Export Aggregation'!$F:$F,'EPA Export Aggregation'!$A:$A,$B87,'EPA Export Aggregation'!$D:$D,$A$1)*IF($A87="CH4",About!$D$58,IF($A87="N2O",About!$D$59,1))</f>
        <v>9.4002104000000003E-4</v>
      </c>
      <c r="X87" s="415">
        <f>SUMIFS('EPA Export Aggregation'!$F:$F,'EPA Export Aggregation'!$A:$A,$B87,'EPA Export Aggregation'!$D:$D,$A$1)*IF($A87="CH4",About!$D$58,IF($A87="N2O",About!$D$59,1))</f>
        <v>9.4002104000000003E-4</v>
      </c>
      <c r="Y87" s="415">
        <f>SUMIFS('EPA Export Aggregation'!$F:$F,'EPA Export Aggregation'!$A:$A,$B87,'EPA Export Aggregation'!$D:$D,$A$1)*IF($A87="CH4",About!$D$58,IF($A87="N2O",About!$D$59,1))</f>
        <v>9.4002104000000003E-4</v>
      </c>
      <c r="Z87" s="415">
        <f>SUMIFS('EPA Export Aggregation'!$F:$F,'EPA Export Aggregation'!$A:$A,$B87,'EPA Export Aggregation'!$D:$D,$A$1)*IF($A87="CH4",About!$D$58,IF($A87="N2O",About!$D$59,1))</f>
        <v>9.4002104000000003E-4</v>
      </c>
      <c r="AA87" s="415">
        <f>SUMIFS('EPA Export Aggregation'!$F:$F,'EPA Export Aggregation'!$A:$A,$B87,'EPA Export Aggregation'!$D:$D,$A$1)*IF($A87="CH4",About!$D$58,IF($A87="N2O",About!$D$59,1))</f>
        <v>9.4002104000000003E-4</v>
      </c>
      <c r="AB87" s="415">
        <f>SUMIFS('EPA Export Aggregation'!$F:$F,'EPA Export Aggregation'!$A:$A,$B87,'EPA Export Aggregation'!$D:$D,$A$1)*IF($A87="CH4",About!$D$58,IF($A87="N2O",About!$D$59,1))</f>
        <v>9.4002104000000003E-4</v>
      </c>
      <c r="AC87" s="415">
        <f>SUMIFS('EPA Export Aggregation'!$F:$F,'EPA Export Aggregation'!$A:$A,$B87,'EPA Export Aggregation'!$D:$D,$A$1)*IF($A87="CH4",About!$D$58,IF($A87="N2O",About!$D$59,1))</f>
        <v>9.4002104000000003E-4</v>
      </c>
      <c r="AD87" s="415">
        <f>SUMIFS('EPA Export Aggregation'!$F:$F,'EPA Export Aggregation'!$A:$A,$B87,'EPA Export Aggregation'!$D:$D,$A$1)*IF($A87="CH4",About!$D$58,IF($A87="N2O",About!$D$59,1))</f>
        <v>9.4002104000000003E-4</v>
      </c>
      <c r="AE87" s="415">
        <f>SUMIFS('EPA Export Aggregation'!$F:$F,'EPA Export Aggregation'!$A:$A,$B87,'EPA Export Aggregation'!$D:$D,$A$1)*IF($A87="CH4",About!$D$58,IF($A87="N2O",About!$D$59,1))</f>
        <v>9.4002104000000003E-4</v>
      </c>
      <c r="AF87" s="415">
        <f>SUMIFS('EPA Export Aggregation'!$F:$F,'EPA Export Aggregation'!$A:$A,$B87,'EPA Export Aggregation'!$D:$D,$A$1)*IF($A87="CH4",About!$D$58,IF($A87="N2O",About!$D$59,1))</f>
        <v>9.4002104000000003E-4</v>
      </c>
      <c r="AG87" s="415">
        <f>SUMIFS('EPA Export Aggregation'!$F:$F,'EPA Export Aggregation'!$A:$A,$B87,'EPA Export Aggregation'!$D:$D,$A$1)*IF($A87="CH4",About!$D$58,IF($A87="N2O",About!$D$59,1))</f>
        <v>9.4002104000000003E-4</v>
      </c>
      <c r="AH87" s="415">
        <f>SUMIFS('EPA Export Aggregation'!$F:$F,'EPA Export Aggregation'!$A:$A,$B87,'EPA Export Aggregation'!$D:$D,$A$1)*IF($A87="CH4",About!$D$58,IF($A87="N2O",About!$D$59,1))</f>
        <v>9.4002104000000003E-4</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2026-09-28T17:26:08Z</dcterms:modified>
</cp:coreProperties>
</file>