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A/bldgs/BCEU/"/>
    </mc:Choice>
  </mc:AlternateContent>
  <xr:revisionPtr revIDLastSave="0" documentId="8_{9803AB16-55D4-A14A-9C47-9257E5376FF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X182" i="36" l="1"/>
  <c r="K11" i="16" s="1"/>
  <c r="AL182" i="36"/>
  <c r="Y11" i="16" s="1"/>
  <c r="AD182" i="36"/>
  <c r="Q11" i="16" s="1"/>
  <c r="V182" i="36"/>
  <c r="I11" i="16" s="1"/>
  <c r="AL156" i="36"/>
  <c r="Y11" i="14" s="1"/>
  <c r="AD156" i="36"/>
  <c r="Q11" i="14" s="1"/>
  <c r="V156" i="36"/>
  <c r="I11" i="14" s="1"/>
  <c r="AP151" i="36"/>
  <c r="AC6" i="14" s="1"/>
  <c r="AH151" i="36"/>
  <c r="U6" i="14" s="1"/>
  <c r="Z151" i="36"/>
  <c r="M6" i="14" s="1"/>
  <c r="R151" i="36"/>
  <c r="E6" i="14" s="1"/>
  <c r="AK151" i="36"/>
  <c r="X6" i="14" s="1"/>
  <c r="U151" i="36"/>
  <c r="H6" i="14" s="1"/>
  <c r="AN182" i="36"/>
  <c r="AA11" i="16" s="1"/>
  <c r="AJ151" i="36"/>
  <c r="W6" i="14" s="1"/>
  <c r="AE182" i="36"/>
  <c r="R11" i="16" s="1"/>
  <c r="AS182" i="36"/>
  <c r="AF11" i="16" s="1"/>
  <c r="AK182" i="36"/>
  <c r="X11" i="16" s="1"/>
  <c r="AS156" i="36"/>
  <c r="AF11" i="14" s="1"/>
  <c r="AK156" i="36"/>
  <c r="X11" i="14" s="1"/>
  <c r="AC156" i="36"/>
  <c r="P11" i="14" s="1"/>
  <c r="U156" i="36"/>
  <c r="H11" i="14" s="1"/>
  <c r="AO151" i="36"/>
  <c r="AB6" i="14" s="1"/>
  <c r="AG151" i="36"/>
  <c r="T6" i="14" s="1"/>
  <c r="Y151" i="36"/>
  <c r="L6" i="14" s="1"/>
  <c r="AF182" i="36"/>
  <c r="S11" i="16" s="1"/>
  <c r="AM182" i="36"/>
  <c r="Z11" i="16" s="1"/>
  <c r="W182" i="36"/>
  <c r="J11" i="16" s="1"/>
  <c r="AM156" i="36"/>
  <c r="Z11" i="14" s="1"/>
  <c r="AE156" i="36"/>
  <c r="R11" i="14" s="1"/>
  <c r="W156" i="36"/>
  <c r="J11" i="14" s="1"/>
  <c r="AQ151" i="36"/>
  <c r="AD6" i="14" s="1"/>
  <c r="AI151" i="36"/>
  <c r="V6" i="14" s="1"/>
  <c r="AA151" i="36"/>
  <c r="N6" i="14" s="1"/>
  <c r="S151" i="36"/>
  <c r="F6" i="14"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Y182" i="36"/>
  <c r="L11" i="16" s="1"/>
  <c r="AC151" i="36"/>
  <c r="P6" i="14" s="1"/>
  <c r="AN156" i="36"/>
  <c r="AA11" i="14" s="1"/>
  <c r="AF156" i="36"/>
  <c r="S11" i="14" s="1"/>
  <c r="X156" i="36"/>
  <c r="K11" i="14" s="1"/>
  <c r="AR151" i="36"/>
  <c r="AE6" i="14" s="1"/>
  <c r="AB151" i="36"/>
  <c r="O6" i="14" s="1"/>
  <c r="T151" i="36"/>
  <c r="G6" i="14" s="1"/>
  <c r="AC182" i="36"/>
  <c r="P11" i="16"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O182" i="36"/>
  <c r="AB11" i="16" s="1"/>
  <c r="AG182" i="36"/>
  <c r="T11" i="16" s="1"/>
  <c r="AO156" i="36"/>
  <c r="AB11" i="14" s="1"/>
  <c r="AG156" i="36"/>
  <c r="T11" i="14" s="1"/>
  <c r="Y156" i="36"/>
  <c r="L11" i="14" s="1"/>
  <c r="AS151" i="36"/>
  <c r="AF6" i="14" s="1"/>
  <c r="U182" i="36"/>
  <c r="H11" i="16"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<sst xmlns="http://schemas.openxmlformats.org/spreadsheetml/2006/main" count="211474" uniqueCount="1097">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</sst>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69282000000000.008</c:v>
                </c:pt>
                <c:pt idx="1">
                  <c:v>69282000000000.008</c:v>
                </c:pt>
                <c:pt idx="2">
                  <c:v>69251181477952.898</c:v>
                </c:pt>
                <c:pt idx="3">
                  <c:v>69123673285103.766</c:v>
                </c:pt>
                <c:pt idx="4">
                  <c:v>68983446543212.016</c:v>
                </c:pt>
                <c:pt idx="5">
                  <c:v>68890219417277.578</c:v>
                </c:pt>
                <c:pt idx="6">
                  <c:v>68850404139582.414</c:v>
                </c:pt>
                <c:pt idx="7">
                  <c:v>68880895155082.539</c:v>
                </c:pt>
                <c:pt idx="8">
                  <c:v>68916257456198.438</c:v>
                </c:pt>
                <c:pt idx="9">
                  <c:v>68969083175325.781</c:v>
                </c:pt>
                <c:pt idx="10">
                  <c:v>69083884553597.234</c:v>
                </c:pt>
                <c:pt idx="11">
                  <c:v>69302944624009.422</c:v>
                </c:pt>
                <c:pt idx="12">
                  <c:v>69561781312775.383</c:v>
                </c:pt>
                <c:pt idx="13">
                  <c:v>69868944730480.719</c:v>
                </c:pt>
                <c:pt idx="14">
                  <c:v>70220101988845.172</c:v>
                </c:pt>
                <c:pt idx="15">
                  <c:v>70587760885554.641</c:v>
                </c:pt>
                <c:pt idx="16">
                  <c:v>70926165982924.984</c:v>
                </c:pt>
                <c:pt idx="17">
                  <c:v>71250127209898.828</c:v>
                </c:pt>
                <c:pt idx="18">
                  <c:v>71561085490461.578</c:v>
                </c:pt>
                <c:pt idx="19">
                  <c:v>71851346662615.859</c:v>
                </c:pt>
                <c:pt idx="20">
                  <c:v>72130170141410.656</c:v>
                </c:pt>
                <c:pt idx="21">
                  <c:v>71875153946572.906</c:v>
                </c:pt>
                <c:pt idx="22">
                  <c:v>71608241211524.188</c:v>
                </c:pt>
                <c:pt idx="23">
                  <c:v>71320039812187.922</c:v>
                </c:pt>
                <c:pt idx="24">
                  <c:v>71034088089515.188</c:v>
                </c:pt>
                <c:pt idx="25">
                  <c:v>70744056257772.859</c:v>
                </c:pt>
                <c:pt idx="26">
                  <c:v>70567391090543.641</c:v>
                </c:pt>
                <c:pt idx="27">
                  <c:v>70274575994566.297</c:v>
                </c:pt>
                <c:pt idx="28">
                  <c:v>69975258727150.75</c:v>
                </c:pt>
                <c:pt idx="29">
                  <c:v>69601384439686.188</c:v>
                </c:pt>
                <c:pt idx="30">
                  <c:v>69273321622454.844</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81315999999999.984</c:v>
                </c:pt>
                <c:pt idx="1">
                  <c:v>81315999999999.984</c:v>
                </c:pt>
                <c:pt idx="2">
                  <c:v>81757907717904.391</c:v>
                </c:pt>
                <c:pt idx="3">
                  <c:v>82187500434235.453</c:v>
                </c:pt>
                <c:pt idx="4">
                  <c:v>82648242470366.516</c:v>
                </c:pt>
                <c:pt idx="5">
                  <c:v>83078943104095.812</c:v>
                </c:pt>
                <c:pt idx="6">
                  <c:v>83505440094950.375</c:v>
                </c:pt>
                <c:pt idx="7">
                  <c:v>83921419161533.656</c:v>
                </c:pt>
                <c:pt idx="8">
                  <c:v>84343066082761.953</c:v>
                </c:pt>
                <c:pt idx="9">
                  <c:v>84794569598604.156</c:v>
                </c:pt>
                <c:pt idx="10">
                  <c:v>85286167134616.219</c:v>
                </c:pt>
                <c:pt idx="11">
                  <c:v>85831245501016.328</c:v>
                </c:pt>
                <c:pt idx="12">
                  <c:v>86454284765944.281</c:v>
                </c:pt>
                <c:pt idx="13">
                  <c:v>87131094989944.578</c:v>
                </c:pt>
                <c:pt idx="14">
                  <c:v>87869457827367.25</c:v>
                </c:pt>
                <c:pt idx="15">
                  <c:v>88649383090562.875</c:v>
                </c:pt>
                <c:pt idx="16">
                  <c:v>89465713638092.641</c:v>
                </c:pt>
                <c:pt idx="17">
                  <c:v>90337609556436.016</c:v>
                </c:pt>
                <c:pt idx="18">
                  <c:v>91238407643125.359</c:v>
                </c:pt>
                <c:pt idx="19">
                  <c:v>92196929494472.688</c:v>
                </c:pt>
                <c:pt idx="20">
                  <c:v>93190522366719.828</c:v>
                </c:pt>
                <c:pt idx="21">
                  <c:v>94242975214261.203</c:v>
                </c:pt>
                <c:pt idx="22">
                  <c:v>95329849112887.125</c:v>
                </c:pt>
                <c:pt idx="23">
                  <c:v>96469732485963</c:v>
                </c:pt>
                <c:pt idx="24">
                  <c:v>97655597476359.281</c:v>
                </c:pt>
                <c:pt idx="25">
                  <c:v>98867674260884.641</c:v>
                </c:pt>
                <c:pt idx="26">
                  <c:v>100139763838804.78</c:v>
                </c:pt>
                <c:pt idx="27">
                  <c:v>101438602941835.36</c:v>
                </c:pt>
                <c:pt idx="28">
                  <c:v>102771070919545.22</c:v>
                </c:pt>
                <c:pt idx="29">
                  <c:v>104156347835767.16</c:v>
                </c:pt>
                <c:pt idx="30">
                  <c:v>105588175078642.22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757</v>
      </c>
      <c r="C1" s="95">
        <v>45275</v>
      </c>
      <c r="E1" s="128" t="s">
        <v>915</v>
      </c>
      <c r="F1" s="129" t="str">
        <f>B1</f>
        <v>Massachusetts</v>
      </c>
      <c r="H1" t="s">
        <v>712</v>
      </c>
      <c r="I1" t="s">
        <v>817</v>
      </c>
    </row>
    <row r="2" spans="1:9" x14ac:dyDescent="0.2">
      <c r="B2" t="str">
        <f>VLOOKUP(B1,H2:I52,2)</f>
        <v>MA</v>
      </c>
      <c r="E2" s="128" t="s">
        <v>817</v>
      </c>
      <c r="F2" s="130" t="str">
        <f>LOOKUP(F1,H:H,I:I)</f>
        <v>MA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8.7201883037879388E-2</v>
      </c>
      <c r="H5" s="100" t="s">
        <v>724</v>
      </c>
      <c r="I5" s="100" t="s">
        <v>725</v>
      </c>
    </row>
    <row r="6" spans="1:9" x14ac:dyDescent="0.2">
      <c r="B6" t="s">
        <v>551</v>
      </c>
      <c r="E6" s="119" t="s">
        <v>910</v>
      </c>
      <c r="F6" s="120">
        <f>SUMIFS('Rural Urban'!F:F,'Rural Urban'!B:B,About!F2) / 100</f>
        <v>0.91279811696212065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8.7201883037879388E-2</v>
      </c>
      <c r="R11" s="207">
        <f>1-Q11</f>
        <v>0.91279811696212065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292296000000000</v>
      </c>
      <c r="G23" s="6">
        <f>BF2</f>
        <v>1.1695032E+16</v>
      </c>
      <c r="H23" s="207">
        <f>IFERROR(F23/G23,0)</f>
        <v>2.4993176589854563E-2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71685000000000</v>
      </c>
      <c r="G25" s="6">
        <f t="shared" si="2"/>
        <v>473453000000000</v>
      </c>
      <c r="H25" s="207">
        <f t="shared" si="3"/>
        <v>0.15140890436854346</v>
      </c>
    </row>
    <row r="26" spans="1:58" x14ac:dyDescent="0.2">
      <c r="C26" s="204" t="s">
        <v>966</v>
      </c>
      <c r="D26" s="204" t="s">
        <v>635</v>
      </c>
      <c r="E26" t="s">
        <v>1022</v>
      </c>
      <c r="F26">
        <f t="shared" si="1"/>
        <v>69282000000000</v>
      </c>
      <c r="G26" s="6">
        <f t="shared" si="2"/>
        <v>5017299000000000</v>
      </c>
      <c r="H26" s="213">
        <f t="shared" si="3"/>
        <v>1.3808624919503501E-2</v>
      </c>
    </row>
    <row r="27" spans="1:58" x14ac:dyDescent="0.2">
      <c r="C27" s="204" t="s">
        <v>968</v>
      </c>
      <c r="D27" s="204" t="s">
        <v>969</v>
      </c>
      <c r="E27" t="s">
        <v>1022</v>
      </c>
      <c r="F27">
        <f t="shared" si="1"/>
        <v>213000000000</v>
      </c>
      <c r="G27" s="6">
        <f t="shared" si="2"/>
        <v>9410000000000</v>
      </c>
      <c r="H27" s="207">
        <f t="shared" si="3"/>
        <v>2.263549415515409E-2</v>
      </c>
    </row>
    <row r="28" spans="1:58" x14ac:dyDescent="0.2">
      <c r="C28" s="204" t="s">
        <v>971</v>
      </c>
      <c r="D28" s="204" t="s">
        <v>972</v>
      </c>
      <c r="E28" t="s">
        <v>1022</v>
      </c>
      <c r="F28">
        <f t="shared" si="1"/>
        <v>126511000000000</v>
      </c>
      <c r="G28" s="6">
        <f t="shared" si="2"/>
        <v>4914171000000000</v>
      </c>
      <c r="H28" s="213">
        <f t="shared" si="3"/>
        <v>2.5744118387414684E-2</v>
      </c>
    </row>
    <row r="29" spans="1:58" x14ac:dyDescent="0.2">
      <c r="C29" s="204" t="s">
        <v>974</v>
      </c>
      <c r="D29" s="204" t="s">
        <v>975</v>
      </c>
      <c r="E29" t="s">
        <v>1022</v>
      </c>
      <c r="F29">
        <f t="shared" si="1"/>
        <v>8084000000000</v>
      </c>
      <c r="G29" s="6">
        <f t="shared" si="2"/>
        <v>484129000000000</v>
      </c>
      <c r="H29" s="207">
        <f t="shared" si="3"/>
        <v>1.6698028831158639E-2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8450000000000</v>
      </c>
      <c r="G31" s="6">
        <f t="shared" si="2"/>
        <v>438967000000000</v>
      </c>
      <c r="H31" s="207">
        <f t="shared" si="3"/>
        <v>1.9249738590828014E-2</v>
      </c>
    </row>
    <row r="32" spans="1:58" x14ac:dyDescent="0.2">
      <c r="C32" s="204" t="s">
        <v>983</v>
      </c>
      <c r="D32" s="204" t="s">
        <v>983</v>
      </c>
      <c r="E32" t="s">
        <v>1013</v>
      </c>
      <c r="F32">
        <f t="shared" si="1"/>
        <v>230146000000000</v>
      </c>
      <c r="G32" s="6">
        <f t="shared" si="2"/>
        <v>9178628000000000</v>
      </c>
      <c r="H32" s="207">
        <f t="shared" si="3"/>
        <v>2.5074117831118115E-2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21059000000000</v>
      </c>
      <c r="G34" s="6">
        <f t="shared" si="2"/>
        <v>707192000000000</v>
      </c>
      <c r="H34" s="207">
        <f t="shared" si="3"/>
        <v>2.9778334596545209E-2</v>
      </c>
    </row>
    <row r="35" spans="3:8" x14ac:dyDescent="0.2">
      <c r="C35" s="204" t="s">
        <v>990</v>
      </c>
      <c r="D35" s="204" t="s">
        <v>635</v>
      </c>
      <c r="E35" t="s">
        <v>1013</v>
      </c>
      <c r="F35">
        <f t="shared" si="1"/>
        <v>81316000000000</v>
      </c>
      <c r="G35" s="6">
        <f t="shared" si="2"/>
        <v>4532636000000000</v>
      </c>
      <c r="H35" s="213">
        <f t="shared" si="3"/>
        <v>1.7940112552607357E-2</v>
      </c>
    </row>
    <row r="36" spans="3:8" x14ac:dyDescent="0.2">
      <c r="C36" s="204" t="s">
        <v>992</v>
      </c>
      <c r="D36" s="204" t="s">
        <v>969</v>
      </c>
      <c r="E36" t="s">
        <v>1013</v>
      </c>
      <c r="F36">
        <f t="shared" si="1"/>
        <v>59000000000</v>
      </c>
      <c r="G36" s="6">
        <f t="shared" si="2"/>
        <v>1434000000000</v>
      </c>
      <c r="H36" s="207">
        <f t="shared" si="3"/>
        <v>4.1143654114365415E-2</v>
      </c>
    </row>
    <row r="37" spans="3:8" x14ac:dyDescent="0.2">
      <c r="C37" s="204" t="s">
        <v>994</v>
      </c>
      <c r="D37" s="204" t="s">
        <v>972</v>
      </c>
      <c r="E37" t="s">
        <v>1013</v>
      </c>
      <c r="F37">
        <f t="shared" si="1"/>
        <v>106366000000000</v>
      </c>
      <c r="G37" s="6">
        <f t="shared" si="2"/>
        <v>3434314000000000</v>
      </c>
      <c r="H37" s="213">
        <f t="shared" si="3"/>
        <v>3.0971541914921002E-2</v>
      </c>
    </row>
    <row r="38" spans="3:8" x14ac:dyDescent="0.2">
      <c r="C38" s="204" t="s">
        <v>996</v>
      </c>
      <c r="D38" s="204" t="s">
        <v>975</v>
      </c>
      <c r="E38" t="s">
        <v>1013</v>
      </c>
      <c r="F38">
        <f t="shared" si="1"/>
        <v>3998000000000</v>
      </c>
      <c r="G38" s="6">
        <f t="shared" si="2"/>
        <v>216973000000000</v>
      </c>
      <c r="H38" s="207">
        <f t="shared" si="3"/>
        <v>1.8426255801413081E-2</v>
      </c>
    </row>
    <row r="39" spans="3:8" x14ac:dyDescent="0.2">
      <c r="C39" s="204" t="s">
        <v>998</v>
      </c>
      <c r="D39" s="204" t="s">
        <v>978</v>
      </c>
      <c r="E39" t="s">
        <v>1013</v>
      </c>
      <c r="F39">
        <f t="shared" si="1"/>
        <v>121000000000</v>
      </c>
      <c r="G39" s="6">
        <f t="shared" si="2"/>
        <v>3163000000000</v>
      </c>
      <c r="H39" s="207">
        <f t="shared" si="3"/>
        <v>3.8254821372115083E-2</v>
      </c>
    </row>
    <row r="40" spans="3:8" ht="16" thickBot="1" x14ac:dyDescent="0.25">
      <c r="C40" s="205" t="s">
        <v>1001</v>
      </c>
      <c r="D40" s="205" t="s">
        <v>981</v>
      </c>
      <c r="E40" t="s">
        <v>1013</v>
      </c>
      <c r="F40">
        <f t="shared" si="1"/>
        <v>2452000000000</v>
      </c>
      <c r="G40" s="6">
        <f t="shared" si="2"/>
        <v>122008000000000</v>
      </c>
      <c r="H40" s="207">
        <f t="shared" si="3"/>
        <v>2.0097042816864467E-2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Massachusetts</v>
      </c>
      <c r="H2" s="1" t="s">
        <v>354</v>
      </c>
      <c r="I2" s="1"/>
      <c r="J2" s="1"/>
      <c r="K2" s="1"/>
      <c r="L2" s="1"/>
      <c r="M2" s="1"/>
      <c r="P2" s="1" t="s">
        <v>1087</v>
      </c>
      <c r="Q2">
        <f>SUMIFS(BDEQ!C:C,BDEQ!$AG:$AG,About!$B$2,BDEQ!$AH:$AH,Calculations!$I4)*BDEQ!$C$2</f>
        <v>2526384657.8800001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0.14625883759087166</v>
      </c>
      <c r="K4" s="207">
        <f>$B$12</f>
        <v>0.91279811696212065</v>
      </c>
      <c r="L4" s="209" t="s">
        <v>1022</v>
      </c>
      <c r="M4" s="12" t="s">
        <v>1015</v>
      </c>
      <c r="N4" s="1" t="s">
        <v>635</v>
      </c>
      <c r="O4" s="7">
        <f>P4</f>
        <v>9249478967613.9707</v>
      </c>
      <c r="P4" s="7">
        <f>Q4</f>
        <v>9249478967613.9707</v>
      </c>
      <c r="Q4" s="45">
        <f>SUMIFS('SEDS 2021'!$F$23:$F$40,'SEDS 2021'!E$23:E$40,Calculations!L4,'SEDS 2021'!D$23:D$40,Calculations!N4)*J4*K4</f>
        <v>9249478967613.9707</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9505218589042.2461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9749437871884.8496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9980550584852.4844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10201468161727.918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10415400699063.229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10627621694670.156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10833714176515.832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11040808767757.328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11252775750509.975</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11470583422376.502</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11693963703432.98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11922010490434.619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12152543484789.006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12391268077773.742</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12630578599561.887</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12872511777184.559</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13118922869695.764</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13360761064164.49</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13604090500625.871</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13712097078302.863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13823714540530.596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13941426233761.211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14063194678761.535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14188103498049.576</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14314745957596.832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14441543829565.73</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14565427130595.135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14688188440167.936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14806665048163.031</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0.91279811696212065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0.70205020652034356</v>
      </c>
      <c r="K6" s="207">
        <f t="shared" si="0"/>
        <v>0.91279811696212065</v>
      </c>
      <c r="L6" s="209" t="s">
        <v>1022</v>
      </c>
      <c r="M6" s="12" t="s">
        <v>1015</v>
      </c>
      <c r="N6" s="1" t="s">
        <v>972</v>
      </c>
      <c r="O6" s="7">
        <f t="shared" si="1"/>
        <v>81072057606538.422</v>
      </c>
      <c r="P6" s="7">
        <f t="shared" si="1"/>
        <v>81072057606538.422</v>
      </c>
      <c r="Q6" s="45">
        <f>SUMIFS('SEDS 2021'!$F$23:$F$40,'SEDS 2021'!E$23:E$40,Calculations!L6,'SEDS 2021'!D$23:D$40,Calculations!N6)*J6*K6</f>
        <v>81072057606538.422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81488319796227.828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81900084575856.188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82351757862123.312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82832119142130.141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83438681628278.516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84299151958667.797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85321411671585.141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86632331683814.438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88298120374096.859</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90294451068577.062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92660074755663.703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95329298572089.812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98300119050617.484</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101573708453813.66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104931262221495.02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108404680350586.53</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112054562563625.91</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115724300289691.11</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119511433027892.17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121785098466255.84</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124016536764102.22</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126244696265700.66</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128426223595119.61</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130521763796283.92</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132484633546148.45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134271679086510.34</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135827284295332.05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137183193004145.88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138306671976156.17</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0.91867909516320656</v>
      </c>
      <c r="K7" s="207">
        <f t="shared" si="0"/>
        <v>0.91279811696212065</v>
      </c>
      <c r="L7" s="209" t="s">
        <v>1022</v>
      </c>
      <c r="M7" s="12" t="s">
        <v>1015</v>
      </c>
      <c r="N7" s="1" t="s">
        <v>964</v>
      </c>
      <c r="O7" s="7">
        <f t="shared" si="1"/>
        <v>60112786374666.07</v>
      </c>
      <c r="P7" s="7">
        <f t="shared" si="1"/>
        <v>60112786374666.07</v>
      </c>
      <c r="Q7" s="45">
        <f>SUMIFS('SEDS 2021'!$F$23:$F$40,'SEDS 2021'!E$23:E$40,Calculations!L7,'SEDS 2021'!D$23:D$40,Calculations!N7)*J7*K7</f>
        <v>60112786374666.07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60215832887702.062</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60262904170290.062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60205691033777.422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60048262319827.859</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59769746832104.086</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59371937817669.812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58743486547429.344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57888947598863.906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56768108343834.93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55415975807266.695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53825924015724.828</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52033556040353.984</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50055606653326.898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47974750988390.445</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45790629793570.406</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43561957958873.883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41311480084463.414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39011989254794.828</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36689830349423.297</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33893118447855.238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31132171542153.863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28421226006938.758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25768602223513.949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23200325350467.641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20747211495335.469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18436745882408.133</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16285765562345.746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14311858764776.859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12520110411326.736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0.91279811696212065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0.91279811696212065</v>
      </c>
      <c r="L9" s="209" t="s">
        <v>1022</v>
      </c>
      <c r="M9" s="12" t="s">
        <v>1015</v>
      </c>
      <c r="N9" s="1" t="s">
        <v>981</v>
      </c>
      <c r="O9" s="7">
        <f t="shared" si="1"/>
        <v>7713144088329.9199</v>
      </c>
      <c r="P9" s="7">
        <f t="shared" si="1"/>
        <v>7713144088329.9199</v>
      </c>
      <c r="Q9" s="45">
        <f>SUMIFS('SEDS 2021'!$F$23:$F$40,'SEDS 2021'!E$23:E$40,Calculations!L9,'SEDS 2021'!D$23:D$40,Calculations!N9)*J9*K9</f>
        <v>7713144088329.9199</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7731111525114.6748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7746482335610.6377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7756548366037.1641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7766925473379.4023</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7779909484170.5049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7800407114926.2178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7824841378565.0361</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7857673224027.9365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7898312744120.8584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7953761108665.3867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8018489342906.2002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8094375132798.2412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8178420791434.2812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8274335272296.5166</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8377037634803.249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8487937363565.8789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8607871169429.4766</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8733033549444.7881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8867237243923.8047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8911736741201.5039</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8958336309065.7734</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9008810943625.9531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9060681596541.002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9113426461847.5273</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9166866415861.6504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9220700944886.125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9272594105295.291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9324574852062.1172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9373845072293.4531</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0.91279811696212065</v>
      </c>
      <c r="L10" s="209" t="s">
        <v>1022</v>
      </c>
      <c r="M10" s="12" t="s">
        <v>1015</v>
      </c>
      <c r="N10" s="1" t="s">
        <v>969</v>
      </c>
      <c r="O10" s="7">
        <f t="shared" si="1"/>
        <v>194425998912.9317</v>
      </c>
      <c r="P10" s="7">
        <f t="shared" si="1"/>
        <v>194425998912.9317</v>
      </c>
      <c r="Q10" s="45">
        <f>SUMIFS('SEDS 2021'!$F$23:$F$40,'SEDS 2021'!E$23:E$40,Calculations!L10,'SEDS 2021'!D$23:D$40,Calculations!N10)*J10*K10</f>
        <v>194425998912.9317</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194341333536.64508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193997650896.93509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193167810295.94705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191881898787.18674</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189938523963.6055</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187295150678.84546</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183629628958.55252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179035311060.75095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173415173719.81674</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166892499722.0863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159606094208.95016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151639142042.75534</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143041295233.96524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134007009797.45869</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124650956968.59631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115122454104.49266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105514632309.28143</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95864402776.302246</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86391430436.295059</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76350015894.984833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66831238639.541</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57948797220.705978</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49772826183.652573</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42376548014.941605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35804753745.086281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30083337870.169922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25208219937.571945</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21157099252.268242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17868620140.508648</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0.91279811696212065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0.91279811696212065</v>
      </c>
      <c r="C12" s="207">
        <f>'Rural Urban'!Q11</f>
        <v>8.7201883037879388E-2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0.88925111548323199</v>
      </c>
      <c r="K12" s="207">
        <f t="shared" si="0"/>
        <v>0.91279811696212065</v>
      </c>
      <c r="L12" s="209" t="s">
        <v>1022</v>
      </c>
      <c r="M12" s="12" t="s">
        <v>1015</v>
      </c>
      <c r="N12" s="1" t="s">
        <v>975</v>
      </c>
      <c r="O12" s="7">
        <f t="shared" si="1"/>
        <v>6561837316228.9189</v>
      </c>
      <c r="P12" s="7">
        <f t="shared" si="1"/>
        <v>6561837316228.9189</v>
      </c>
      <c r="Q12" s="45">
        <f>SUMIFS('SEDS 2021'!$F$23:$F$40,'SEDS 2021'!E$23:E$40,Calculations!L12,'SEDS 2021'!D$23:D$40,Calculations!N12)*J12*K12</f>
        <v>6561837316228.9189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6665483962911.2158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6761587077145.4229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6844780392522.3701</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6917576220812.8086</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6980746423066.4395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7039706107916.082</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7088808366540.334</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7136249701860.7217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7184537613700.0088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7244242550327.6387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7315582310835.9043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7404815437888.6572</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7512839704525.6152</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7646530795607.6074</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7796987933408.459</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7964688405114.5713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8147979477652.7402</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8338667839634.1465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8541121988696.3203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8642592658292.9785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8746027349245.7354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8853884419570.6309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8964206471022.4043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9075538005144.25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9185304696815.3047</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9290610238201.4844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9387333815887.9707</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9476661446299.002</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9555553333909.25</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0.91279811696212065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4.2442703180238503E-2</v>
      </c>
      <c r="K17" s="207">
        <f>$B$12</f>
        <v>0.91279811696212065</v>
      </c>
      <c r="L17" s="209" t="s">
        <v>1022</v>
      </c>
      <c r="M17" s="12" t="s">
        <v>1018</v>
      </c>
      <c r="N17" s="1" t="s">
        <v>635</v>
      </c>
      <c r="O17" s="7">
        <f>P17</f>
        <v>2684096885088.3311</v>
      </c>
      <c r="P17" s="7">
        <f>Q17</f>
        <v>2684096885088.3311</v>
      </c>
      <c r="Q17" s="45">
        <f>SUMIFS('SEDS 2021'!$F$23:$F$40,'SEDS 2021'!E$23:E$40,Calculations!L17,'SEDS 2021'!D$23:D$40,Calculations!N17)*J17*K17</f>
        <v>2684096885088.3311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2666520148309.252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2651073959253.6582</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2638098895682.0786</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2627848498499.5938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2616064369609.7236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2611762692227.937</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2610635138456.0435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2612803103355.8643</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2618234518866.7124</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2623011514537.9883</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2634891018686.7646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2648762307641.1509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2663883943444.5469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2679766520819.9067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2692030850704.0566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2708825595012.1553</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2725946926836.147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2743319480154.2017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2760846752243.2144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2777697863281.6538</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2794490661565.6689</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2807212718972.0801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2823956054513.853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2840679865217.9263</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2857387675181.1108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2874078623356.082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2890754212513.4512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2907414026332.7451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2924071642259.3369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0.91279811696212065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0.91279811696212065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0.91279811696212065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0.91279811696212065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0.91279811696212065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0.91279811696212065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0.91279811696212065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0.91279811696212065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0.91279811696212065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7.6715267451211558E-2</v>
      </c>
      <c r="K30" s="207">
        <f>$B$12</f>
        <v>0.91279811696212065</v>
      </c>
      <c r="L30" s="209" t="s">
        <v>1022</v>
      </c>
      <c r="M30" s="12" t="s">
        <v>1019</v>
      </c>
      <c r="N30" s="1" t="s">
        <v>635</v>
      </c>
      <c r="O30" s="7">
        <f>P30</f>
        <v>4851510270919.5068</v>
      </c>
      <c r="P30" s="7">
        <f>Q30</f>
        <v>4851510270919.5068</v>
      </c>
      <c r="Q30" s="45">
        <f>SUMIFS('SEDS 2021'!$F$23:$F$40,'SEDS 2021'!E$23:E$40,Calculations!L30,'SEDS 2021'!D$23:D$40,Calculations!N30)*J30*K30</f>
        <v>4851510270919.5068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4805199565846.3799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4763038961295.9023</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4718202616119.001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4691881875282.4395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4680666701701.4814</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4671617127650.6475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4663268064647.7568</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4655755317335.4766</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4651341338116.6777</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4653745909714.8877</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4659306064592.1514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4668897914107.1523</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4678921254673.4414</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4688151608856.5859</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4689322254632.5312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4687238319093.0332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4683061281077.334</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4677327871537.8926</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4670327724177.3086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4624710895091.0088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4580169373601.0791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4537119201663.1582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4495847146780.8115</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4456286334193.7539</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4418236580939.6123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4381401269079.9502</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4345489554983.2588</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4310319087773.1602</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4275794125621.1714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0.91279811696212065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0.91279811696212065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0.91279811696212065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0.91279811696212065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0.91279811696212065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0.91279811696212065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0.91279811696212065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0.91279811696212065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0.91279811696212065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0.33548225039559793</v>
      </c>
      <c r="K43" s="207">
        <f>$B$12</f>
        <v>0.91279811696212065</v>
      </c>
      <c r="L43" s="209" t="s">
        <v>1022</v>
      </c>
      <c r="M43" s="12" t="s">
        <v>1014</v>
      </c>
      <c r="N43" s="1" t="s">
        <v>635</v>
      </c>
      <c r="O43" s="7">
        <f>P43</f>
        <v>21216058257771.594</v>
      </c>
      <c r="P43" s="7">
        <f>Q43</f>
        <v>21216058257771.594</v>
      </c>
      <c r="Q43" s="45">
        <f>SUMIFS('SEDS 2021'!$F$23:$F$40,'SEDS 2021'!E$23:E$40,Calculations!L43,'SEDS 2021'!D$23:D$40,Calculations!N43)*J43*K43</f>
        <v>21216058257771.594</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21208569187949.152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21184452926482.059</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21149882845702.465</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21115087486636.477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21091218662435.59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21084235593978.461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21096367435742.449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21128747940557.023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21188298282468.707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21278726054558.719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21394046730929.043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21529215488573.445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21684659343372.172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21856319457188.594</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22038723988685.199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22226783163202.508</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22418582122948.203</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22612022721986.105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22805572278953.523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22802230265457.773</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22797975275199.281</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22793011086018.914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22787684294917.406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22782370403843.125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22777339027677.41</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22772578604115.094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22768176042492.762</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22763978303612.074</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22759833608802.891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0.91279811696212065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0.29794955445405147</v>
      </c>
      <c r="K45" s="207">
        <f t="shared" si="8"/>
        <v>0.91279811696212065</v>
      </c>
      <c r="L45" s="209" t="s">
        <v>1022</v>
      </c>
      <c r="M45" s="12" t="s">
        <v>1014</v>
      </c>
      <c r="N45" s="1" t="s">
        <v>972</v>
      </c>
      <c r="O45" s="7">
        <f t="shared" ref="O45:O52" si="10">P45</f>
        <v>34406917366017.98</v>
      </c>
      <c r="P45" s="7">
        <f t="shared" si="9"/>
        <v>34406917366017.98</v>
      </c>
      <c r="Q45" s="45">
        <f>SUMIFS('SEDS 2021'!$F$23:$F$40,'SEDS 2021'!E$23:E$40,Calculations!L45,'SEDS 2021'!D$23:D$40,Calculations!N45)*J45*K45</f>
        <v>34406917366017.98</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34686562740170.934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34955432571015.621</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35222167668301.195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35500786508043.352</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35798880577801.977</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36116736451004.836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36447211830738.609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36784850345515.609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37134382340712.391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37493021548675.422</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37850382579715.445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38203658373631.242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38559232826248.836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38917279621839.922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39274971058343.609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39631830536177.055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39989926998216.922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40348007523057.078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40705396860329.141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40678998053677.789</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40652220661099.367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40625831313229.094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40600401159428.406</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40576203547247.898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40553153745861.742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40531660431145.789</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40511601416258.312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40493214042778.344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40476565699138.602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8.1320904836793564E-2</v>
      </c>
      <c r="K46" s="207">
        <f t="shared" si="8"/>
        <v>0.91279811696212065</v>
      </c>
      <c r="L46" s="209" t="s">
        <v>1022</v>
      </c>
      <c r="M46" s="12" t="s">
        <v>1014</v>
      </c>
      <c r="N46" s="1" t="s">
        <v>964</v>
      </c>
      <c r="O46" s="7">
        <f t="shared" si="10"/>
        <v>5321146639763.5557</v>
      </c>
      <c r="P46" s="7">
        <f t="shared" si="9"/>
        <v>5321146639763.5557</v>
      </c>
      <c r="Q46" s="45">
        <f>SUMIFS('SEDS 2021'!$F$23:$F$40,'SEDS 2021'!E$23:E$40,Calculations!L46,'SEDS 2021'!D$23:D$40,Calculations!N46)*J46*K46</f>
        <v>5321146639763.5557</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5152502591886.2656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5029058336633.4316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4944869253440.1152</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4894084707581.5332</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4871329257596.5439</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4869953699261.4209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4883262123311.835</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4905719559024.1787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4934957794000.1514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4968580542426.8818</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5003786703931.6865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5039396342402.4424</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5076374273831.9492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5114568106753.9199</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5153411140295.6016</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5192289985960.5537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5231467074150.2764</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5270834957369.96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5310335815001.1006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5305755661779.2549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5301309758797.4307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5297089457116.9717</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5293144058547.2578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5289476069472.6602</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5286022113543.6143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5282817752890.8301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5279826645411.1582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5277082320682.7861</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5274612039539.9033</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0.91279811696212065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0.91279811696212065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0.91279811696212065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0.91279811696212065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0.11074888451676794</v>
      </c>
      <c r="K51" s="207">
        <f t="shared" si="8"/>
        <v>0.91279811696212065</v>
      </c>
      <c r="L51" s="209" t="s">
        <v>1022</v>
      </c>
      <c r="M51" s="12" t="s">
        <v>1014</v>
      </c>
      <c r="N51" s="1" t="s">
        <v>975</v>
      </c>
      <c r="O51" s="7">
        <f t="shared" si="10"/>
        <v>817222661292.86414</v>
      </c>
      <c r="P51" s="7">
        <f t="shared" si="9"/>
        <v>817222661292.86414</v>
      </c>
      <c r="Q51" s="45">
        <f>SUMIFS('SEDS 2021'!$F$23:$F$40,'SEDS 2021'!E$23:E$40,Calculations!L51,'SEDS 2021'!D$23:D$40,Calculations!N51)*J51*K51</f>
        <v>817222661292.86414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810279768499.25598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804623418816.19177</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800635199308.46045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798603718964.27893</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798709784000.22717</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800722548130.01025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804227880568.69385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808800758125.31274</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814374263697.56616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820698891898.63611</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827326937806.26416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833994992786.05005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840796015184.52417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847700644833.74756</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854646786138.68005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861558179925.98438</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868488882802.09351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875418976338.46289</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882328820846.49768</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882209309181.0509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882042566886.29224</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881840493230.05737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881613178779.68372</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881366895874.9165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881105243954.82141</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880836276029.63354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880562637095.63733</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880293424732.57275</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880035005913.89868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0.91279811696212065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0.39910094138208041</v>
      </c>
      <c r="K56" s="207">
        <f>$B$12</f>
        <v>0.91279811696212065</v>
      </c>
      <c r="L56" s="209" t="s">
        <v>1022</v>
      </c>
      <c r="M56" s="12" t="s">
        <v>1016</v>
      </c>
      <c r="N56" s="1" t="s">
        <v>635</v>
      </c>
      <c r="O56" s="7">
        <f>P56</f>
        <v>25239334757976.246</v>
      </c>
      <c r="P56" s="7">
        <f>Q56</f>
        <v>25239334757976.246</v>
      </c>
      <c r="Q56" s="45">
        <f>SUMIFS('SEDS 2021'!$F$23:$F$40,'SEDS 2021'!E$23:E$40,Calculations!L56,'SEDS 2021'!D$23:D$40,Calculations!N56)*J56*K56</f>
        <v>25239334757976.246</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25026840559330.473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24747955093231.09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24481225163845.012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24246576539051.867</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24043168817881.805</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23879114283697.406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23702645218732.555</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23516734122035.559</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23348989842990</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23233530451537.828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23113655477191.266</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23007354983356.918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22916768842026.773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22816869552267.879</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22690615058973.078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22541623096014.941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22374310882901.219</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22192342796985.621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21999446225237.102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21690769076660.977</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21367517885951.965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21022028801813.234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20669099673257.246</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20307601237053</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20046072464982.797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19676898312034.707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19303437459495.797</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18862112796616.277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18466193107841.711</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0.91279811696212065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0.91279811696212065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0.91279811696212065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0.91279811696212065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0.91279811696212065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0.91279811696212065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0.91279811696212065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0.91279811696212065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0.91279811696212065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0.14625883759087166</v>
      </c>
      <c r="K69" s="210">
        <f>$C$12</f>
        <v>8.7201883037879388E-2</v>
      </c>
      <c r="L69" s="209" t="s">
        <v>1022</v>
      </c>
      <c r="M69" s="12" t="s">
        <v>1015</v>
      </c>
      <c r="N69" s="1" t="s">
        <v>635</v>
      </c>
      <c r="O69" s="7">
        <f>P69</f>
        <v>883625818356.79895</v>
      </c>
      <c r="P69" s="7">
        <f>Q69</f>
        <v>883625818356.79895</v>
      </c>
      <c r="Q69" s="45">
        <f>SUMIFS('SEDS 2021'!$F$23:$F$40,'SEDS 2021'!E$23:E$40,Calculations!L69,'SEDS 2021'!D$23:D$40,Calculations!N69)*J69*K69</f>
        <v>883625818356.79895</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908057262880.54517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931388140697.11194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953466915171.19092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974571722840.83997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995009232244.12085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1015283233792.9929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1034971763121.5856</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1054756026462.6632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1075005761529.3883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1095813472209.2362</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1117153548157.7759</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1138939427069.8228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1160962819577.4319</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1183768775953.637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1206630707571.2825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1229743188048.6169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1253283454914.9758</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1276386861414.4756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1299632729984.6218</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1309950868003.197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1320613962837.9683</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1331859254775.5203</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1343492098337.8645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1355424949696.2854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1367523420036.9373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1379636737314.2371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1391471618353.0647</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1403199312746.8389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1414517678901.5552</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8.7201883037879388E-2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0.70205020652034356</v>
      </c>
      <c r="K71" s="210">
        <f t="shared" si="14"/>
        <v>8.7201883037879388E-2</v>
      </c>
      <c r="L71" s="209" t="s">
        <v>1022</v>
      </c>
      <c r="M71" s="12" t="s">
        <v>1015</v>
      </c>
      <c r="N71" s="1" t="s">
        <v>972</v>
      </c>
      <c r="O71" s="7">
        <f t="shared" si="15"/>
        <v>7745016070556.7705</v>
      </c>
      <c r="P71" s="7">
        <f t="shared" si="16"/>
        <v>7745016070556.7705</v>
      </c>
      <c r="Q71" s="45">
        <f>SUMIFS('SEDS 2021'!$F$23:$F$40,'SEDS 2021'!E$23:E$40,Calculations!L71,'SEDS 2021'!D$23:D$40,Calculations!N71)*J71*K71</f>
        <v>7745016070556.7705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7784782636792.8994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7824119554217.501</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7867269030918.3105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7913159143284.5469</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7971105571951.9395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8053308450895.0889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8150967473480.3135</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8276202935138.4551</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8435339887588.8701</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8626054342943.3125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8852048279871.5645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9107045895134.5801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9390855792505.1914</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9703589961153.1309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10024345455168.781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10356169760901.061</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10704852121139.436</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11055431328109.152</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11417225573680.801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11634434509522.291</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11847609381204.371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12060471021294.924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12268877773553.619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12469069960771.604</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12656587808547.117</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12827308730619.822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12975919579998.268</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13105452924161.523</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13212781675275.527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0.91867909516320656</v>
      </c>
      <c r="K72" s="210">
        <f t="shared" si="14"/>
        <v>8.7201883037879388E-2</v>
      </c>
      <c r="L72" s="209" t="s">
        <v>1022</v>
      </c>
      <c r="M72" s="12" t="s">
        <v>1015</v>
      </c>
      <c r="N72" s="1" t="s">
        <v>964</v>
      </c>
      <c r="O72" s="7">
        <f t="shared" si="15"/>
        <v>5742724562108.3936</v>
      </c>
      <c r="P72" s="7">
        <f t="shared" si="16"/>
        <v>5742724562108.3936</v>
      </c>
      <c r="Q72" s="45">
        <f>SUMIFS('SEDS 2021'!$F$23:$F$40,'SEDS 2021'!E$23:E$40,Calculations!L72,'SEDS 2021'!D$23:D$40,Calculations!N72)*J72*K72</f>
        <v>5742724562108.3936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5752568852768.3389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5757065689913.8213</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5751599976142.4023</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5736560418056.6318</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5709953138162.6328</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5671949449829.4863</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5611911930969.4531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5530275691740.4365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5423199119380.0703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5294026522379.1641</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5142124904952.8887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4970895517375.5967</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4781937074213.5811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4583147737403.3828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4374493186706.9839</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4161582602156.4604</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3946588832190.3232</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3726912732240.8779</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3505071094425.6006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3237894224097.6533</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2974134073117.0205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2715150677894.1543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2461738905227.9907</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2216385003493.8042</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1982032912381.072</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1761308363986.8811</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1555819843796.7761</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1367247599298.5764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1196077405750.3416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8.7201883037879388E-2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8.7201883037879388E-2</v>
      </c>
      <c r="L74" s="209" t="s">
        <v>1022</v>
      </c>
      <c r="M74" s="12" t="s">
        <v>1015</v>
      </c>
      <c r="N74" s="1" t="s">
        <v>981</v>
      </c>
      <c r="O74" s="7">
        <f t="shared" si="15"/>
        <v>736855911670.08081</v>
      </c>
      <c r="P74" s="7">
        <f t="shared" si="16"/>
        <v>736855911670.08081</v>
      </c>
      <c r="Q74" s="45">
        <f>SUMIFS('SEDS 2021'!$F$23:$F$40,'SEDS 2021'!E$23:E$40,Calculations!L74,'SEDS 2021'!D$23:D$40,Calculations!N74)*J74*K74</f>
        <v>736855911670.08081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738572385764.2749</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740040797666.27051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741002430684.12878</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741993781656.39087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743234176623.61157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745192366464.82422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747526632673.69873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750663140839.93152</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754545535656.49048</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759842656355.8031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766026306175.6571</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773275865143.2262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781304956744.13013</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790467906564.42932</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800279319665.09595</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810873847630.02686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822331423535.21375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834288498182.95947</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847109312174.2926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851360460248.27063</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855812233308.49536</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860634201164.81067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865589534139.91614</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870628382807.36926</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875733635034.4425</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880876581997.36475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885834065169.57617</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890799915685.20605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895506822833.70288</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8.7201883037879388E-2</v>
      </c>
      <c r="L75" s="209" t="s">
        <v>1022</v>
      </c>
      <c r="M75" s="12" t="s">
        <v>1015</v>
      </c>
      <c r="N75" s="1" t="s">
        <v>969</v>
      </c>
      <c r="O75" s="7">
        <f t="shared" si="15"/>
        <v>18574001087.06831</v>
      </c>
      <c r="P75" s="7">
        <f t="shared" si="16"/>
        <v>18574001087.06831</v>
      </c>
      <c r="Q75" s="45">
        <f>SUMIFS('SEDS 2021'!$F$23:$F$40,'SEDS 2021'!E$23:E$40,Calculations!L75,'SEDS 2021'!D$23:D$40,Calculations!N75)*J75*K75</f>
        <v>18574001087.06831</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18565912792.293037</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18533079931.671146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18453803187.248978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18330956850.364353</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18145301401.568417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17892773352.134827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17542596910.722363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17103690251.60668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16566784499.990959</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15943657168.246134</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15247568658.075132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14486465827.060274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13665092055.724117</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12802024212.653893</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11908217127.255913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10997935459.446396</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10080076256.117687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9158165735.7233276</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8253189037.5202427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7293907636.6335087</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6384555080.5005674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5535993275.5377188</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4754922349.9457388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4048337430.6756659</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3420517516.6993189</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2873936373.8766646</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2408204186.3814545</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2021190513.1413209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1707033893.4601374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8.7201883037879388E-2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0.88925111548323199</v>
      </c>
      <c r="K77" s="210">
        <f t="shared" si="14"/>
        <v>8.7201883037879388E-2</v>
      </c>
      <c r="L77" s="209" t="s">
        <v>1022</v>
      </c>
      <c r="M77" s="12" t="s">
        <v>1015</v>
      </c>
      <c r="N77" s="1" t="s">
        <v>975</v>
      </c>
      <c r="O77" s="7">
        <f t="shared" si="15"/>
        <v>626868701337.52905</v>
      </c>
      <c r="P77" s="7">
        <f t="shared" si="16"/>
        <v>626868701337.52905</v>
      </c>
      <c r="Q77" s="45">
        <f>SUMIFS('SEDS 2021'!$F$23:$F$40,'SEDS 2021'!E$23:E$40,Calculations!L77,'SEDS 2021'!D$23:D$40,Calculations!N77)*J77*K77</f>
        <v>626868701337.52905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636770324263.021</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645951294700.29358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653898959821.66565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660853327042.9248</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666888134177.20471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672520700071.75305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677211561428.58618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681743750635.48059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686356815410.81873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692060577068.34045</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698875842499.09753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707400505909.06958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717720333798.1532</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730492177507.18457</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744865723517.98169</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760886568267.07361</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778396822037.70471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796613757337.18616</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815954707651.37891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825648454053.25745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835529828318.73022</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845833683526.69434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856373024535.86914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867008803944.82666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877495090047.61829</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887555191325.82812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896795436185.76819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905329127737.49707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912865866725.21765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8.7201883037879388E-2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4.2442703180238503E-2</v>
      </c>
      <c r="K82" s="210">
        <f>$C$12</f>
        <v>8.7201883037879388E-2</v>
      </c>
      <c r="L82" s="209" t="s">
        <v>1022</v>
      </c>
      <c r="M82" s="12" t="s">
        <v>1018</v>
      </c>
      <c r="N82" s="1" t="s">
        <v>635</v>
      </c>
      <c r="O82" s="7">
        <f>P82</f>
        <v>256418476644.95346</v>
      </c>
      <c r="P82" s="7">
        <f>Q82</f>
        <v>256418476644.95346</v>
      </c>
      <c r="Q82" s="45">
        <f>SUMIFS('SEDS 2021'!$F$23:$F$40,'SEDS 2021'!E$23:E$40,Calculations!L82,'SEDS 2021'!D$23:D$40,Calculations!N82)*J82*K82</f>
        <v>256418476644.95346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254739327097.73715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253263714093.74719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252024173876.74554</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251044927842.39386</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249919160588.86612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249508210608.86212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249400492581.94199</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249607603681.44073</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250126480365.45868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250582838688.35422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251717717378.48257</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253042876243.85217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254487483865.36841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256004786135.04834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257176428188.44666</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258780872042.55978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260416515617.43628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262076159008.84915</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263750583070.72809</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265360411779.31784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266964669724.89175</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268180039631.27063</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269779572277.58771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271377239667.4129</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272973378466.513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274567906416.8873</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276160967081.96423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277752520689.60956</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279343864327.0777</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8.7201883037879388E-2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8.7201883037879388E-2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8.7201883037879388E-2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8.7201883037879388E-2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8.7201883037879388E-2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8.7201883037879388E-2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8.7201883037879388E-2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8.7201883037879388E-2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8.7201883037879388E-2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7.6715267451211558E-2</v>
      </c>
      <c r="K95" s="210">
        <f>$C$12</f>
        <v>8.7201883037879388E-2</v>
      </c>
      <c r="L95" s="209" t="s">
        <v>1022</v>
      </c>
      <c r="M95" s="12" t="s">
        <v>1019</v>
      </c>
      <c r="N95" s="1" t="s">
        <v>635</v>
      </c>
      <c r="O95" s="7">
        <f>P95</f>
        <v>463476888635.33185</v>
      </c>
      <c r="P95" s="7">
        <f>Q95</f>
        <v>463476888635.33185</v>
      </c>
      <c r="Q95" s="45">
        <f>SUMIFS('SEDS 2021'!$F$23:$F$40,'SEDS 2021'!E$23:E$40,Calculations!L95,'SEDS 2021'!D$23:D$40,Calculations!N95)*J95*K95</f>
        <v>463476888635.33185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459052711358.73029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455025003546.34705</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450741675551.57166</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448227189466.15015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447155775933.75696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446291247531.18994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445493640697.95392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444775929190.61768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444354250735.74713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444583965463.86377</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445115140940.97064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446031474272.49384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446989029021.42267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447870827801.37146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447982662515.02374</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447783578950.10736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447384536079.92487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446836809152.38629</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446168067598.211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441810178026.98663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437555015275.09497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433442324869.26343</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429499502425.06171</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425720159229.67773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422085171304.93219</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418566201998.61914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415135466292.48993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411775543752.06049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408477287921.42334</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8.7201883037879388E-2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8.7201883037879388E-2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8.7201883037879388E-2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8.7201883037879388E-2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8.7201883037879388E-2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8.7201883037879388E-2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8.7201883037879388E-2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8.7201883037879388E-2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8.7201883037879388E-2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0.33548225039559793</v>
      </c>
      <c r="K108" s="210">
        <f>$C$12</f>
        <v>8.7201883037879388E-2</v>
      </c>
      <c r="L108" s="209" t="s">
        <v>1022</v>
      </c>
      <c r="M108" s="12" t="s">
        <v>1014</v>
      </c>
      <c r="N108" s="1" t="s">
        <v>635</v>
      </c>
      <c r="O108" s="7">
        <f>P108</f>
        <v>2026823014136.2227</v>
      </c>
      <c r="P108" s="7">
        <f>Q108</f>
        <v>2026823014136.2227</v>
      </c>
      <c r="Q108" s="45">
        <f>SUMIFS('SEDS 2021'!$F$23:$F$40,'SEDS 2021'!E$23:E$40,Calculations!L108,'SEDS 2021'!D$23:D$40,Calculations!N108)*J108*K108</f>
        <v>2026823014136.2227</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2026107564598.6047</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2023803677931.1306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2020501111805.3535</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2017177024282.4395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2014896775914.7671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2014229665950.8787</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2015388651083.3833</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2018482041550.6484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2024171034388.9893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2032809825221.9644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2043826697349.3545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2056739706234.2881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2071589645769.9087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2087988765015.5828</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2105414325307.1431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2123380087764.0554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2141703121240.7178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2160182984617.54</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2178673257017.397</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2178353986124.3572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2177947496281.8022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2177473254895.6292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2176964373242.6448</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2176456723961.468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2175976064034.8435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2175521288886.8914</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2175100701183.5171</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2174699680708.0195</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2174303727665.1047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8.7201883037879388E-2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0.29794955445405147</v>
      </c>
      <c r="K110" s="210">
        <f t="shared" si="23"/>
        <v>8.7201883037879388E-2</v>
      </c>
      <c r="L110" s="209" t="s">
        <v>1022</v>
      </c>
      <c r="M110" s="12" t="s">
        <v>1014</v>
      </c>
      <c r="N110" s="1" t="s">
        <v>972</v>
      </c>
      <c r="O110" s="7">
        <f t="shared" si="24"/>
        <v>3286978717518.5303</v>
      </c>
      <c r="P110" s="7">
        <f t="shared" si="25"/>
        <v>3286978717518.5303</v>
      </c>
      <c r="Q110" s="45">
        <f>SUMIFS('SEDS 2021'!$F$23:$F$40,'SEDS 2021'!E$23:E$40,Calculations!L110,'SEDS 2021'!D$23:D$40,Calculations!N110)*J110*K110</f>
        <v>3286978717518.5303</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3313693938284.0239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3339379744494.6714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3364861614278.7642</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3391478767649.1118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3419956438365.4897</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3450322003502.9219</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3481893141605.5645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3514148591882.6265</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3547540256037.8799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3581801954966.0859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3615941546461.6948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3649690865055.4775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3683659780253.9565</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3717864884549.2329</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3752036040503.6885</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3786127717369.2778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3820337566424.4058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3854545892959.0557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3888688188619.6821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3886166244712.0723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3883608133545.6582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3881087093259.019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3878657687176.6064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3876346028872.3765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3874144023798.9971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3872090713783.2026</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3870174426010.9468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3868417834315.8296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3866827376483.0737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8.1320904836793564E-2</v>
      </c>
      <c r="K111" s="210">
        <f t="shared" si="23"/>
        <v>8.7201883037879388E-2</v>
      </c>
      <c r="L111" s="209" t="s">
        <v>1022</v>
      </c>
      <c r="M111" s="12" t="s">
        <v>1014</v>
      </c>
      <c r="N111" s="1" t="s">
        <v>964</v>
      </c>
      <c r="O111" s="7">
        <f t="shared" si="24"/>
        <v>508342423461.99121</v>
      </c>
      <c r="P111" s="7">
        <f t="shared" si="25"/>
        <v>508342423461.99121</v>
      </c>
      <c r="Q111" s="45">
        <f>SUMIFS('SEDS 2021'!$F$23:$F$40,'SEDS 2021'!E$23:E$40,Calculations!L111,'SEDS 2021'!D$23:D$40,Calculations!N111)*J111*K111</f>
        <v>508342423461.99121</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492231436525.50055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480438498625.84619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472395705318.90674</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467544130862.51935</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465370245913.38153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465238835391.35901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466510222367.18347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468655637268.82239</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471448838853.30219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474660903954.26636</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478024236459.78473</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481426114127.1955</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484958708237.08502</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488607460452.21277</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492318232423.35907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496032425616.05127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499775110661.73773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503536022832.98206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507309638381.74152</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506872084909.48395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506447356697.82965</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506044180741.73901</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505667266966.15076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505316854812.2215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504986889779.04962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504680769205.76758</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504395021240.52838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504132849047.64752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503896856922.67548</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8.7201883037879388E-2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8.7201883037879388E-2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8.7201883037879388E-2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8.7201883037879388E-2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0.11074888451676794</v>
      </c>
      <c r="K116" s="210">
        <f t="shared" si="23"/>
        <v>8.7201883037879388E-2</v>
      </c>
      <c r="L116" s="209" t="s">
        <v>1022</v>
      </c>
      <c r="M116" s="12" t="s">
        <v>1014</v>
      </c>
      <c r="N116" s="1" t="s">
        <v>975</v>
      </c>
      <c r="O116" s="7">
        <f t="shared" si="24"/>
        <v>78071321140.687851</v>
      </c>
      <c r="P116" s="7">
        <f t="shared" si="25"/>
        <v>78071321140.687851</v>
      </c>
      <c r="Q116" s="45">
        <f>SUMIFS('SEDS 2021'!$F$23:$F$40,'SEDS 2021'!E$23:E$40,Calculations!L116,'SEDS 2021'!D$23:D$40,Calculations!N116)*J116*K116</f>
        <v>78071321140.687851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77408049258.239532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76867684051.171097</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76486679484.465775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76292607095.319489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76302739753.009399</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76495024135.466629</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76829897294.87265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77266755704.666428</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77799206606.997528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78403414129.339142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79036607902.711777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79673623842.635727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80323342492.038193</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80982959000.774307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81646541221.619797</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82306803925.35437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82968911274.550232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83630960411.999451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84291075109.217422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84279657861.440186</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84263728553.727112</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84244423952.842667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84222708035.877075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84199180015.105927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84174183753.929688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84148488576.52153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84122347165.980103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84096628636.81131</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84071941241.885696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8.7201883037879388E-2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0.39910094138208041</v>
      </c>
      <c r="K121" s="210">
        <f>$C$12</f>
        <v>8.7201883037879388E-2</v>
      </c>
      <c r="L121" s="209" t="s">
        <v>1022</v>
      </c>
      <c r="M121" s="12" t="s">
        <v>1016</v>
      </c>
      <c r="N121" s="1" t="s">
        <v>635</v>
      </c>
      <c r="O121" s="7">
        <f>P121</f>
        <v>2411176662857.0532</v>
      </c>
      <c r="P121" s="7">
        <f>Q121</f>
        <v>2411176662857.0532</v>
      </c>
      <c r="Q121" s="45">
        <f>SUMIFS('SEDS 2021'!$F$23:$F$40,'SEDS 2021'!E$23:E$40,Calculations!L121,'SEDS 2021'!D$23:D$40,Calculations!N121)*J121*K121</f>
        <v>2411176662857.0532</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2390876561539.7915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2364233936687.8691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2338752560606.1172</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2316335991647.4629</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2296903944209.0811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2281231404974.0171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2264372874618.9336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2246612323399.1636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2230587293625.5635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2219557169700.0835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2208105214116.5996</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2197950062546.9822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2189296142305.1072</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2179752513742.2935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2167691106786.3491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2153457532586.2847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2137473779149.864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2120089913594.3032</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2101662022502.6738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2072173323844.7664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2041292330555.8284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2008286895787.6279</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1974570695001.1653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1940035846860.6238</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1915051350322.6531</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1879783221798.103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1844105574159.314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1801944727287.4658</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1764121530951.5491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8.7201883037879388E-2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8.7201883037879388E-2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8.7201883037879388E-2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8.7201883037879388E-2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8.7201883037879388E-2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8.7201883037879388E-2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8.7201883037879388E-2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8.7201883037879388E-2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8.7201883037879388E-2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2.1023513163942322E-2</v>
      </c>
      <c r="K134" s="12">
        <v>1</v>
      </c>
      <c r="L134" s="12" t="s">
        <v>1013</v>
      </c>
      <c r="M134" s="12" t="s">
        <v>1015</v>
      </c>
      <c r="N134" s="1" t="s">
        <v>635</v>
      </c>
      <c r="O134" s="7">
        <f>P134</f>
        <v>1709547996439.1338</v>
      </c>
      <c r="P134" s="7">
        <f>Q134</f>
        <v>1709547996439.1338</v>
      </c>
      <c r="Q134" s="45">
        <f>SUMIFS('SEDS 2021'!$F$23:$F$40,'SEDS 2021'!E$23:E$40,Calculations!L134,'SEDS 2021'!D$23:D$40,Calculations!N134)*J134*K134</f>
        <v>1709547996439.1338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1696505080136.7729</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1683368358240.4109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1670334282704.3896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1657936005630.0483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1646426316504.3721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1636074416527.2668</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1626742541050.7461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1619024399411.3723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1612500923515.3523</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1607328604889.4077</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1602783809005.9229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1599530856397.5803</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1596543004395.6729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1593826413249.5781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1591327787607.4146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1589034356295.6909</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1587041836182.5068</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1585338133447.9919</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1584087137532.9717</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1582820321902.3296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1581859560468.9351</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1581589590354.8804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1581417215868.7622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1581617710780.374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1582129519928.1682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1582434287612.6594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1582883009238.1267</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1583284926982.0593</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1583733236561.4722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0.46561340109232757</v>
      </c>
      <c r="K136" s="12">
        <v>1</v>
      </c>
      <c r="L136" s="12" t="s">
        <v>1013</v>
      </c>
      <c r="M136" s="12" t="s">
        <v>1015</v>
      </c>
      <c r="N136" s="1" t="s">
        <v>972</v>
      </c>
      <c r="O136" s="7">
        <f t="shared" si="29"/>
        <v>49525435020586.516</v>
      </c>
      <c r="P136" s="7">
        <f t="shared" si="30"/>
        <v>49525435020586.516</v>
      </c>
      <c r="Q136" s="45">
        <f>SUMIFS('SEDS 2021'!$F$23:$F$40,'SEDS 2021'!E$23:E$40,Calculations!L136,'SEDS 2021'!D$23:D$40,Calculations!N136)*J136*K136</f>
        <v>49525435020586.516</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49135595162569.648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48734127015348.922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48324252636488.438</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47919833266811.844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47528972545460.281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47162659532581.719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46822326676520.859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46531874265921</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46286678952415.914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46096852197124.203</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45947676367700.32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45866598181732.578</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45826220769353.141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45829492816134.938</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45873897043919.055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45950872771014.766</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46058715761237.062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46191278709954.109</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46346444165340.383</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46501584260001.289</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46660588568614.852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46829698048631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46985895576389.32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47135449140891.062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47275731134414.266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47391099106783.641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47493957573563.656</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47580848875872.93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47656753946516.344</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0.88168743112021219</v>
      </c>
      <c r="K137" s="12">
        <v>1</v>
      </c>
      <c r="L137" s="12" t="s">
        <v>1013</v>
      </c>
      <c r="M137" s="12" t="s">
        <v>1015</v>
      </c>
      <c r="N137" s="1" t="s">
        <v>964</v>
      </c>
      <c r="O137" s="7">
        <f t="shared" si="29"/>
        <v>18567455611960.547</v>
      </c>
      <c r="P137" s="7">
        <f t="shared" si="30"/>
        <v>18567455611960.547</v>
      </c>
      <c r="Q137" s="45">
        <f>SUMIFS('SEDS 2021'!$F$23:$F$40,'SEDS 2021'!E$23:E$40,Calculations!L137,'SEDS 2021'!D$23:D$40,Calculations!N137)*J137*K137</f>
        <v>18567455611960.547</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18666952563894.422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18759787457574.684</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18845509352130.234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18927528068046.43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19005153259675.547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19077680740158.215</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19139762166710.59</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19196877534084.082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19243177786373.82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19281696456277.098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19306247123440.766</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19328356183314.273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19338997695008.602</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19340813468189.656</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19334783634216.949</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19322914189472.055</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19306174480066.559</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19284236333945.348</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19259752542455.578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19227957007471.73</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19193662079843.379</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19163327511161.996</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19131368634438.738</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19102860413031.555</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19078428898714.066</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19052665109359.258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19030642458950.16</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19009640987740.371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18990762880788.711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2452000000000</v>
      </c>
      <c r="P139" s="7">
        <f t="shared" si="30"/>
        <v>2452000000000</v>
      </c>
      <c r="Q139" s="45">
        <f>SUMIFS('SEDS 2021'!$F$23:$F$40,'SEDS 2021'!E$23:E$40,Calculations!L139,'SEDS 2021'!D$23:D$40,Calculations!N139)*J139*K139</f>
        <v>2452000000000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59000000000</v>
      </c>
      <c r="P140" s="7">
        <f t="shared" si="30"/>
        <v>59000000000</v>
      </c>
      <c r="Q140" s="45">
        <f>SUMIFS('SEDS 2021'!$F$23:$F$40,'SEDS 2021'!E$23:E$40,Calculations!L140,'SEDS 2021'!D$23:D$40,Calculations!N140)*J140*K140</f>
        <v>59000000000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121000000000</v>
      </c>
      <c r="P141" s="7">
        <f t="shared" si="30"/>
        <v>121000000000</v>
      </c>
      <c r="Q141" s="45">
        <f>SUMIFS('SEDS 2021'!$F$23:$F$40,'SEDS 2021'!E$23:E$40,Calculations!L141,'SEDS 2021'!D$23:D$40,Calculations!N141)*J141*K141</f>
        <v>121000000000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3998000000000</v>
      </c>
      <c r="P142" s="7">
        <f t="shared" si="30"/>
        <v>3998000000000</v>
      </c>
      <c r="Q142" s="45">
        <f>SUMIFS('SEDS 2021'!$F$23:$F$40,'SEDS 2021'!E$23:E$40,Calculations!L142,'SEDS 2021'!D$23:D$40,Calculations!N142)*J142*K142</f>
        <v>3998000000000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0.12993628650581734</v>
      </c>
      <c r="K147" s="12">
        <v>1</v>
      </c>
      <c r="L147" s="12" t="s">
        <v>1013</v>
      </c>
      <c r="M147" s="12" t="s">
        <v>1018</v>
      </c>
      <c r="N147" s="1" t="s">
        <v>635</v>
      </c>
      <c r="O147" s="7">
        <f>P147</f>
        <v>10565899073507.043</v>
      </c>
      <c r="P147" s="7">
        <f>Q147</f>
        <v>10565899073507.043</v>
      </c>
      <c r="Q147" s="45">
        <f>SUMIFS('SEDS 2021'!$F$23:$F$40,'SEDS 2021'!E$23:E$40,Calculations!L147,'SEDS 2021'!D$23:D$40,Calculations!N147)*J147*K147</f>
        <v>10565899073507.043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10555576093474.988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10533840914798.006</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10511229056440.072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10479908576183.416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10442338151779.092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10397878547126.932</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10347595552691.906</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10288767703604.238</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10228512348626.135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10171752815914.059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10119825575020.352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10067204303453.375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10023946684723.443</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9979574992355.4902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9947226068485.5547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9911554834929.9062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9886730752941.8848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9876132799693.1035</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9865860606146.5098</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9869434603249.3066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9873030622429.0938</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9882863387459.2637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9908096509693.748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9936977444229.2227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9973329794718.9414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10023621332862.627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10064304853551.061</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10118075737836.32</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10173564833367.438</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3.7180632551954795E-3</v>
      </c>
      <c r="K149" s="12">
        <v>1</v>
      </c>
      <c r="L149" s="12" t="s">
        <v>1013</v>
      </c>
      <c r="M149" s="12" t="s">
        <v>1018</v>
      </c>
      <c r="N149" s="1" t="s">
        <v>972</v>
      </c>
      <c r="O149" s="7">
        <f t="shared" si="31"/>
        <v>395475516202.12238</v>
      </c>
      <c r="P149" s="7">
        <f t="shared" si="32"/>
        <v>395475516202.12238</v>
      </c>
      <c r="Q149" s="45">
        <f>SUMIFS('SEDS 2021'!$F$23:$F$40,'SEDS 2021'!E$23:E$40,Calculations!L149,'SEDS 2021'!D$23:D$40,Calculations!N149)*J149*K149</f>
        <v>395475516202.12238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399716088454.92426</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403752129256.47845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407640724740.93164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411337461365.05414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414661893637.81989</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417818646356.63226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420565708419.78705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423062678661.02838</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425507502231.96277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427526022675.75458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429644726614.58057</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431395407493.10675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433193366094.9917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434908411218.18262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436482215759.53577</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437759538048.46271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439138591562.82184</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440257517594.44733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441057725418.25006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441799230597.70123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442236708702.02081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442549468711.13861</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442612686214.68652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442439728440.01886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442017555985.10492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441549411932.85681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440793676235.48724</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439918212194.9519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438997841486.28583</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7683612.8736663098</v>
      </c>
      <c r="S158">
        <f>SUMIFS('NREL Scaling Data'!$F:$F,'NREL Scaling Data'!$B:$B,UPPER(About!$B$1),'NREL Scaling Data'!$E:$E,Calculations!$M160,'NREL Scaling Data'!$A:$A,Q$3,'NREL Scaling Data'!$C:$C,Calculations!$L160,'NREL Scaling Data'!$D:$D,Calculations!$N160)</f>
        <v>7816693.7017216003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8.5042538721035038E-2</v>
      </c>
      <c r="K160" s="12">
        <v>1</v>
      </c>
      <c r="L160" s="12" t="s">
        <v>1013</v>
      </c>
      <c r="M160" s="12" t="s">
        <v>1019</v>
      </c>
      <c r="N160" s="1" t="s">
        <v>635</v>
      </c>
      <c r="O160" s="7">
        <f>P160</f>
        <v>6915319078639.6855</v>
      </c>
      <c r="P160" s="7">
        <f>Q160</f>
        <v>6915319078639.6855</v>
      </c>
      <c r="Q160" s="45">
        <f>SUMIFS('SEDS 2021'!$F$23:$F$40,'SEDS 2021'!E$23:E$40,Calculations!L160,'SEDS 2021'!D$23:D$40,Calculations!N160)*J160*K160</f>
        <v>6915319078639.6855</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6797584340095.5332</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6624933881217.4004</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6435877012424.751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6249650577859.333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6068374003926.9297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5889353861913.1562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5722794992229.5967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5568884062498.0508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5430349039657.876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5310263303627.792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5207270787561.6152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5120613513067.8193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5040098995986.8398</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4967117376305.167</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4898309967437.7891</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4837011647010.04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4782585407279.4873</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4732724947028.2314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4687292703159.3496</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4647580453637.583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4615358723171.5273</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4591760827977.2051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4571667232641.9629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4556621951947.5898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4547517668710.3584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4544132443985.9463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4545241574162.2812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4551871683813.3877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4563457240665.5615</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0.18682973347357476</v>
      </c>
      <c r="K173" s="12">
        <v>1</v>
      </c>
      <c r="L173" s="12" t="s">
        <v>1013</v>
      </c>
      <c r="M173" s="12" t="s">
        <v>1014</v>
      </c>
      <c r="N173" s="1" t="s">
        <v>635</v>
      </c>
      <c r="O173" s="7">
        <f>P173</f>
        <v>15192246607137.205</v>
      </c>
      <c r="P173" s="7">
        <f>Q173</f>
        <v>15192246607137.205</v>
      </c>
      <c r="Q173" s="45">
        <f>SUMIFS('SEDS 2021'!$F$23:$F$40,'SEDS 2021'!E$23:E$40,Calculations!L173,'SEDS 2021'!D$23:D$40,Calculations!N173)*J173*K173</f>
        <v>15192246607137.205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15311212997960.527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15409744598605.479</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15469172113586.852</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15487089849271.314</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15456523376455.035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15388879723791.852</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15300626037328.957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15205143513802.41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15114267509782.625</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15037132183256.768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14977466765252.689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14935690803602.6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14909025324665.182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14891262753071.844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14883780210962.621</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14886679552761.441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14894117397665.852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14909999833301.521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14927991133009.363</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14953841313402.791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14984409825880.395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15018378503059.258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15060480742306.688</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15108249958394.332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15159812803082.959</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15220234187126.826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15281542020145.645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15349054369809.326</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15421353657095.426</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0.16238807106610217</v>
      </c>
      <c r="K175" s="12">
        <v>1</v>
      </c>
      <c r="L175" s="12" t="s">
        <v>1013</v>
      </c>
      <c r="M175" s="12" t="s">
        <v>1014</v>
      </c>
      <c r="N175" s="1" t="s">
        <v>972</v>
      </c>
      <c r="O175" s="7">
        <f t="shared" si="35"/>
        <v>17272569567017.023</v>
      </c>
      <c r="P175" s="7">
        <f t="shared" si="36"/>
        <v>17272569567017.023</v>
      </c>
      <c r="Q175" s="45">
        <f>SUMIFS('SEDS 2021'!$F$23:$F$40,'SEDS 2021'!E$23:E$40,Calculations!L175,'SEDS 2021'!D$23:D$40,Calculations!N175)*J175*K175</f>
        <v>17272569567017.023</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17447074834374.24</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17613992814574.902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17763555539695.449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17898374602749.426</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18041511133157.676</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18175406074819.086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18316454088408.297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18473345282597.844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18624939894079.535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18776851222805.098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18919776189714.305</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19079037556506.871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19235509373257.562</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19374427200034.137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19518080659641.684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19680917251199.824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19837633799031.742</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19999422924556.004</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20160239542938.059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20314151113081.844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20464192179799.641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20625053404399.023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20781347074339.09</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20944427792204.195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21086684573899.156</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21246013823867.754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21406270904660.309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21574481921994.625</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21729400383940.145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3.1761666471867272E-3</v>
      </c>
      <c r="K176" s="12">
        <v>1</v>
      </c>
      <c r="L176" s="12" t="s">
        <v>1013</v>
      </c>
      <c r="M176" s="12" t="s">
        <v>1014</v>
      </c>
      <c r="N176" s="1" t="s">
        <v>964</v>
      </c>
      <c r="O176" s="7">
        <f t="shared" si="35"/>
        <v>66886893423.105286</v>
      </c>
      <c r="P176" s="7">
        <f t="shared" si="36"/>
        <v>66886893423.105286</v>
      </c>
      <c r="Q176" s="45">
        <f>SUMIFS('SEDS 2021'!$F$23:$F$40,'SEDS 2021'!E$23:E$40,Calculations!L176,'SEDS 2021'!D$23:D$40,Calculations!N176)*J176*K176</f>
        <v>66886893423.105286</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63740088934.957535</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60558721477.288025</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57438108293.316299</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54453621151.748238</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51682821292.050957</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49175049051.358826</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46989852046.704445</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45199383777.569862</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43711300280.943985</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42539175357.734184</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41638963790.680077</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40935683638.494987</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40374451565.711182</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39875162300.965805</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39397093959.704559</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38985603355.452774</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38566536302.558495</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38162823714.622116</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37755686860.432137</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37319980275.013367</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36865185870.542641</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36417789871.618149</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35955688572.122139</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35493300231.298981</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34971841827.019325</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34460391105.591835</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33955079404.507683</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33444196047.622925</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32932161762.332172</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0.57716792813563045</v>
      </c>
      <c r="K186" s="12">
        <v>1</v>
      </c>
      <c r="L186" s="12" t="s">
        <v>1013</v>
      </c>
      <c r="M186" s="12" t="s">
        <v>1016</v>
      </c>
      <c r="N186" s="1" t="s">
        <v>635</v>
      </c>
      <c r="O186" s="7">
        <f>P186</f>
        <v>46932987244276.922</v>
      </c>
      <c r="P186" s="7">
        <f>Q186</f>
        <v>46932987244276.922</v>
      </c>
      <c r="Q186" s="45">
        <f>SUMIFS('SEDS 2021'!$F$23:$F$40,'SEDS 2021'!E$23:E$40,Calculations!L186,'SEDS 2021'!D$23:D$40,Calculations!N186)*J186*K186</f>
        <v>46932987244276.922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47397029206236.562</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47935612681374.156</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48561630005210.453</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49204358095151.711</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49891778246284.945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50609232612174.445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51345306959460.742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52112749919288.086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52900537313034.234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53704768593328.305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54546937829103.711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55408055513423.203</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56299843817596.117</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57217601555580.797</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58145069603599.266</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59113329165438.938</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60087932249055.633</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61092733781001.836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62125290786871.633</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63189298522069.195</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64275190380937.172</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65395140177112.391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66533935775848.117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67684207195533.117</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68876974052364.359</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70068180690247.297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71297099462448.109</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72554061117326.062</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73846066110952.312</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0.3682804645863747</v>
      </c>
      <c r="K188" s="12">
        <v>1</v>
      </c>
      <c r="L188" s="12" t="s">
        <v>1013</v>
      </c>
      <c r="M188" s="12" t="s">
        <v>1016</v>
      </c>
      <c r="N188" s="1" t="s">
        <v>972</v>
      </c>
      <c r="O188" s="7">
        <f t="shared" si="37"/>
        <v>39172519896194.328</v>
      </c>
      <c r="P188" s="7">
        <f t="shared" si="38"/>
        <v>39172519896194.328</v>
      </c>
      <c r="Q188" s="45">
        <f>SUMIFS('SEDS 2021'!$F$23:$F$40,'SEDS 2021'!E$23:E$40,Calculations!L188,'SEDS 2021'!D$23:D$40,Calculations!N188)*J188*K188</f>
        <v>39172519896194.328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39037439136075.18</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38994157009186.961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38936522551535.953</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38857612874166.234</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38777633807445.727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38598482949337.492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38446911079753.734</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38337551947707.164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38288585172163.812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38258304568436.961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38249074049828.992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38265114890092.969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38262131856640.453</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38195041745781.156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38139658634132.359</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38099978660847.305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38088609363537.273</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38078590873828.43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38100091228147.461</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38117989428863.086</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38109997150556.141</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38073243927073.773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38025346540881.453</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37971201669533.445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37922009759390.016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37885256535907.648</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37834938952763.109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37799986806082.32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37761207371198.055</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0.11513640223260116</v>
      </c>
      <c r="K189" s="12">
        <v>1</v>
      </c>
      <c r="L189" s="12" t="s">
        <v>1013</v>
      </c>
      <c r="M189" s="12" t="s">
        <v>1016</v>
      </c>
      <c r="N189" s="1" t="s">
        <v>964</v>
      </c>
      <c r="O189" s="7">
        <f t="shared" si="37"/>
        <v>2424657494616.3477</v>
      </c>
      <c r="P189" s="7">
        <f t="shared" si="38"/>
        <v>2424657494616.3477</v>
      </c>
      <c r="Q189" s="45">
        <f>SUMIFS('SEDS 2021'!$F$23:$F$40,'SEDS 2021'!E$23:E$40,Calculations!L189,'SEDS 2021'!D$23:D$40,Calculations!N189)*J189*K189</f>
        <v>2424657494616.3477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2427358166360.4614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2426686496703.8931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2423887873134.8657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2416261623909.2651</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2409041175101.1719</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2404577370508.5732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2405137095222.3809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2405067129633.1543</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2401051104811.5967</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2395509830144.9214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2389282892703.8374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2389142961525.3843</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2388947057875.5566</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2389674700003.499</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2386036489363.7627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2385826592596.0884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2387435801148.2793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2387925560272.8604</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2388583236811.5825</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2391060018670.1694</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2395733720030.4482</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2400981139222.3696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2405850744232.4824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2409614892932.8193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2411741846845.2852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2412273585323.3999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2413882793875.5903</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2415883809727.4429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2416639438091.0845</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69282000000000.008</v>
      </c>
      <c r="Q199" s="7">
        <f t="shared" ref="Q199:AT199" si="40">SUM(Q4,Q17,Q30,Q43,Q56,Q69,Q82,Q95,Q108,Q121)</f>
        <v>69282000000000.008</v>
      </c>
      <c r="R199" s="7">
        <f t="shared" si="40"/>
        <v>69251181477952.898</v>
      </c>
      <c r="S199" s="7">
        <f t="shared" si="40"/>
        <v>69123673285103.766</v>
      </c>
      <c r="T199" s="7">
        <f t="shared" si="40"/>
        <v>68983446543212.016</v>
      </c>
      <c r="U199" s="7">
        <f t="shared" si="40"/>
        <v>68890219417277.578</v>
      </c>
      <c r="V199" s="7">
        <f t="shared" si="40"/>
        <v>68850404139582.414</v>
      </c>
      <c r="W199" s="7">
        <f t="shared" si="40"/>
        <v>68880895155082.539</v>
      </c>
      <c r="X199" s="7">
        <f t="shared" si="40"/>
        <v>68916257456198.438</v>
      </c>
      <c r="Y199" s="7">
        <f t="shared" si="40"/>
        <v>68969083175325.781</v>
      </c>
      <c r="Z199" s="7">
        <f t="shared" si="40"/>
        <v>69083884553597.234</v>
      </c>
      <c r="AA199" s="7">
        <f t="shared" si="40"/>
        <v>69302944624009.422</v>
      </c>
      <c r="AB199" s="7">
        <f t="shared" si="40"/>
        <v>69561781312775.383</v>
      </c>
      <c r="AC199" s="7">
        <f t="shared" si="40"/>
        <v>69868944730480.719</v>
      </c>
      <c r="AD199" s="7">
        <f t="shared" si="40"/>
        <v>70220101988845.172</v>
      </c>
      <c r="AE199" s="7">
        <f t="shared" si="40"/>
        <v>70587760885554.641</v>
      </c>
      <c r="AF199" s="7">
        <f t="shared" si="40"/>
        <v>70926165982924.984</v>
      </c>
      <c r="AG199" s="7">
        <f t="shared" si="40"/>
        <v>71250127209898.828</v>
      </c>
      <c r="AH199" s="7">
        <f t="shared" si="40"/>
        <v>71561085490461.578</v>
      </c>
      <c r="AI199" s="7">
        <f t="shared" si="40"/>
        <v>71851346662615.859</v>
      </c>
      <c r="AJ199" s="7">
        <f t="shared" si="40"/>
        <v>72130170141410.656</v>
      </c>
      <c r="AK199" s="7">
        <f t="shared" si="40"/>
        <v>71875153946572.906</v>
      </c>
      <c r="AL199" s="7">
        <f t="shared" si="40"/>
        <v>71608241211524.188</v>
      </c>
      <c r="AM199" s="7">
        <f t="shared" si="40"/>
        <v>71320039812187.922</v>
      </c>
      <c r="AN199" s="7">
        <f t="shared" si="40"/>
        <v>71034088089515.188</v>
      </c>
      <c r="AO199" s="7">
        <f t="shared" si="40"/>
        <v>70744056257772.859</v>
      </c>
      <c r="AP199" s="7">
        <f t="shared" si="40"/>
        <v>70567391090543.641</v>
      </c>
      <c r="AQ199" s="7">
        <f t="shared" si="40"/>
        <v>70274575994566.297</v>
      </c>
      <c r="AR199" s="7">
        <f t="shared" si="40"/>
        <v>69975258727150.75</v>
      </c>
      <c r="AS199" s="7">
        <f t="shared" si="40"/>
        <v>69601384439686.188</v>
      </c>
      <c r="AT199" s="7">
        <f t="shared" si="40"/>
        <v>69273321622454.844</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81315999999999.984</v>
      </c>
      <c r="Q202" s="7">
        <f t="shared" ref="Q202:AT202" si="41">SUM(Q134,Q147,Q160,Q173,Q186)</f>
        <v>81315999999999.984</v>
      </c>
      <c r="R202" s="7">
        <f t="shared" si="41"/>
        <v>81757907717904.391</v>
      </c>
      <c r="S202" s="7">
        <f t="shared" si="41"/>
        <v>82187500434235.453</v>
      </c>
      <c r="T202" s="7">
        <f t="shared" si="41"/>
        <v>82648242470366.516</v>
      </c>
      <c r="U202" s="7">
        <f t="shared" si="41"/>
        <v>83078943104095.812</v>
      </c>
      <c r="V202" s="7">
        <f t="shared" si="41"/>
        <v>83505440094950.375</v>
      </c>
      <c r="W202" s="7">
        <f t="shared" si="41"/>
        <v>83921419161533.656</v>
      </c>
      <c r="X202" s="7">
        <f t="shared" si="41"/>
        <v>84343066082761.953</v>
      </c>
      <c r="Y202" s="7">
        <f t="shared" si="41"/>
        <v>84794569598604.156</v>
      </c>
      <c r="Z202" s="7">
        <f t="shared" si="41"/>
        <v>85286167134616.219</v>
      </c>
      <c r="AA202" s="7">
        <f t="shared" si="41"/>
        <v>85831245501016.328</v>
      </c>
      <c r="AB202" s="7">
        <f t="shared" si="41"/>
        <v>86454284765944.281</v>
      </c>
      <c r="AC202" s="7">
        <f t="shared" si="41"/>
        <v>87131094989944.578</v>
      </c>
      <c r="AD202" s="7">
        <f t="shared" si="41"/>
        <v>87869457827367.25</v>
      </c>
      <c r="AE202" s="7">
        <f t="shared" si="41"/>
        <v>88649383090562.875</v>
      </c>
      <c r="AF202" s="7">
        <f t="shared" si="41"/>
        <v>89465713638092.641</v>
      </c>
      <c r="AG202" s="7">
        <f t="shared" si="41"/>
        <v>90337609556436.016</v>
      </c>
      <c r="AH202" s="7">
        <f t="shared" si="41"/>
        <v>91238407643125.359</v>
      </c>
      <c r="AI202" s="7">
        <f t="shared" si="41"/>
        <v>92196929494472.688</v>
      </c>
      <c r="AJ202" s="7">
        <f t="shared" si="41"/>
        <v>93190522366719.828</v>
      </c>
      <c r="AK202" s="7">
        <f t="shared" si="41"/>
        <v>94242975214261.203</v>
      </c>
      <c r="AL202" s="7">
        <f t="shared" si="41"/>
        <v>95329849112887.125</v>
      </c>
      <c r="AM202" s="7">
        <f t="shared" si="41"/>
        <v>96469732485963</v>
      </c>
      <c r="AN202" s="7">
        <f t="shared" si="41"/>
        <v>97655597476359.281</v>
      </c>
      <c r="AO202" s="7">
        <f t="shared" si="41"/>
        <v>98867674260884.641</v>
      </c>
      <c r="AP202" s="7">
        <f t="shared" si="41"/>
        <v>100139763838804.78</v>
      </c>
      <c r="AQ202" s="7">
        <f t="shared" si="41"/>
        <v>101438602941835.36</v>
      </c>
      <c r="AR202" s="7">
        <f t="shared" si="41"/>
        <v>102771070919545.22</v>
      </c>
      <c r="AS202" s="7">
        <f t="shared" si="41"/>
        <v>104156347835767.16</v>
      </c>
      <c r="AT202" s="7">
        <f t="shared" si="41"/>
        <v>105588175078642.22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284224969760631.81</v>
      </c>
      <c r="D16" s="142" t="s">
        <v>1091</v>
      </c>
      <c r="E16" s="212">
        <f>'SEDS 2021'!H26</f>
        <v>1.3808624919503501E-2</v>
      </c>
      <c r="F16" s="207">
        <f>'SEDS 2021'!H28</f>
        <v>2.5744118387414684E-2</v>
      </c>
      <c r="G16" s="142" t="s">
        <v>819</v>
      </c>
      <c r="H16" s="142"/>
      <c r="I16" s="142"/>
    </row>
    <row r="17" spans="1:12" x14ac:dyDescent="0.2">
      <c r="A17" s="139"/>
      <c r="B17" s="146" t="s">
        <v>715</v>
      </c>
      <c r="C17" s="147">
        <f>C16/C15</f>
        <v>2.4839919799157947E-2</v>
      </c>
      <c r="D17" s="142" t="s">
        <v>1092</v>
      </c>
      <c r="E17" s="212">
        <f>'SEDS 2021'!H35</f>
        <v>1.7940112552607357E-2</v>
      </c>
      <c r="F17" s="212">
        <f>'SEDS 2021'!H37</f>
        <v>3.0971541914921002E-2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4.068317832313161</v>
      </c>
      <c r="D29" s="152">
        <f>D28*F16</f>
        <v>-25.495172762608384</v>
      </c>
      <c r="E29" s="152">
        <f>E28*$E$17</f>
        <v>-0.7309297006420723</v>
      </c>
      <c r="F29" s="158">
        <f>F28*$F$17</f>
        <v>-0.57429105481909926</v>
      </c>
      <c r="G29" s="177">
        <f>G28*C17</f>
        <v>0.13140317573754554</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3.71355285653887</v>
      </c>
      <c r="D32" s="159">
        <f>D29*About!F6</f>
        <v>-23.271945689332881</v>
      </c>
      <c r="E32" s="241">
        <f>E29</f>
        <v>-0.7309297006420723</v>
      </c>
      <c r="F32" s="243">
        <f>F29</f>
        <v>-0.57429105481909926</v>
      </c>
      <c r="G32" s="173">
        <f>G29*About!F6</f>
        <v>0.11994457137607419</v>
      </c>
      <c r="H32" s="142"/>
      <c r="I32" s="142"/>
      <c r="K32" s="100"/>
      <c r="L32" s="100"/>
    </row>
    <row r="33" spans="1:12" x14ac:dyDescent="0.2">
      <c r="A33" s="139"/>
      <c r="B33" s="146" t="s">
        <v>710</v>
      </c>
      <c r="C33" s="160">
        <f>C29*About!F5</f>
        <v>0.35476497577429128</v>
      </c>
      <c r="D33" s="160">
        <f>D29*About!F5</f>
        <v>-2.2232270732755044</v>
      </c>
      <c r="E33" s="242"/>
      <c r="F33" s="244"/>
      <c r="G33" s="174">
        <f>G29*About!F5</f>
        <v>1.1458604361471357E-2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3713552856538.8701</v>
      </c>
      <c r="D38" s="156">
        <f>D32*Trillion</f>
        <v>-23271945689332.883</v>
      </c>
      <c r="E38" s="238">
        <f>E32*Trillion</f>
        <v>-730929700642.07227</v>
      </c>
      <c r="F38" s="240">
        <f>F32*Trillion</f>
        <v>-574291054819.09924</v>
      </c>
      <c r="G38" s="168">
        <f>G32*Trillion</f>
        <v>119944571376.07419</v>
      </c>
      <c r="H38" s="142"/>
      <c r="I38" s="142"/>
      <c r="K38" s="100"/>
      <c r="L38" s="100"/>
    </row>
    <row r="39" spans="1:12" ht="16" thickBot="1" x14ac:dyDescent="0.25">
      <c r="A39" s="139"/>
      <c r="B39" s="169" t="s">
        <v>710</v>
      </c>
      <c r="C39" s="170">
        <f>C33*Trillion</f>
        <v>354764975774.29126</v>
      </c>
      <c r="D39" s="171">
        <f>D33*Trillion</f>
        <v>-2223227073275.5044</v>
      </c>
      <c r="E39" s="239"/>
      <c r="F39" s="239"/>
      <c r="G39" s="172">
        <f>G33*Trillion</f>
        <v>11458604361.471357</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Massachusetts</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337284457.10521752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0.14625883759087166</v>
      </c>
      <c r="K4">
        <f>IF(ISBLANK(Calculations!K4),"",Calculations!K4)</f>
        <v>0.91279811696212065</v>
      </c>
      <c r="L4" t="str">
        <f>IF(ISBLANK(Calculations!L4),"",Calculations!L4)</f>
        <v>RESIDENTIAL</v>
      </c>
      <c r="M4" t="str">
        <f>IF(ISBLANK(Calculations!M4),"",Calculations!M4)</f>
        <v>heating</v>
      </c>
      <c r="N4" t="str">
        <f>IF(ISBLANK(Calculations!N4),"",Calculations!N4)</f>
        <v>electricity</v>
      </c>
      <c r="O4">
        <f>IF(ISBLANK(Calculations!O4),"",Calculations!O4)</f>
        <v>9249478967613.9707</v>
      </c>
      <c r="P4">
        <f>IF(ISBLANK(Calculations!P4),"",Calculations!P4)</f>
        <v>9249478967613.9707</v>
      </c>
      <c r="Q4">
        <f>IF(ISBLANK(Calculations!Q4),"",Calculations!Q4)-(SUMIFS(BDEQ!C:C,BDEQ!$AG:$AG,About!$B$2,BDEQ!$AH:$AH,$I4)*BDEQ!$C$2*$J4*$K4)</f>
        <v>9249141683156.8652</v>
      </c>
      <c r="R4">
        <f>IF(ISBLANK(Calculations!R4),"",Calculations!R4)-(SUMIFS(BDEQ!D:D,BDEQ!$AG:$AG,About!$B$2,BDEQ!$AH:$AH,$I4)*BDEQ!$C$2*$J4*$K4)</f>
        <v>9504683464133.7812</v>
      </c>
      <c r="S4" s="99">
        <f>IF(ISBLANK(Calculations!S4),"",Calculations!S4+ ('IRA Buildings Changes'!$G$38/($AB$3-$R$3)*(S3-$R$3)))-(SUMIFS(BDEQ!D:D,BDEQ!$AG:$AG,About!$B$2,BDEQ!$AH:$AH,$I4)*BDEQ!$C$2*$J4*$K4)</f>
        <v>9760897204113.9922</v>
      </c>
      <c r="T4" s="99">
        <f>IF(ISBLANK(Calculations!T4),"",Calculations!T4+ ('IRA Buildings Changes'!$G$38/($AB$3-$R$3)*(T3-$R$3)))-(SUMIFS(BDEQ!E:E,BDEQ!$AG:$AG,About!$B$2,BDEQ!$AH:$AH,$I4)*BDEQ!$C$2*$J4*$K4)</f>
        <v>10004108581935.643</v>
      </c>
      <c r="U4" s="99">
        <f>IF(ISBLANK(Calculations!U4),"",Calculations!U4+ ('IRA Buildings Changes'!$G$38/($AB$3-$R$3)*(U3-$R$3)))-(SUMIFS(BDEQ!F:F,BDEQ!$AG:$AG,About!$B$2,BDEQ!$AH:$AH,$I4)*BDEQ!$C$2*$J4*$K4)</f>
        <v>10236973445033.057</v>
      </c>
      <c r="V4" s="99">
        <f>IF(ISBLANK(Calculations!V4),"",Calculations!V4+ ('IRA Buildings Changes'!$G$38/($AB$3-$R$3)*(V3-$R$3)))-(SUMIFS(BDEQ!G:G,BDEQ!$AG:$AG,About!$B$2,BDEQ!$AH:$AH,$I4)*BDEQ!$C$2*$J4*$K4)</f>
        <v>10462867851896.402</v>
      </c>
      <c r="W4" s="99">
        <f>IF(ISBLANK(Calculations!W4),"",Calculations!W4+ ('IRA Buildings Changes'!$G$38/($AB$3-$R$3)*(W3-$R$3)))-(SUMIFS(BDEQ!H:H,BDEQ!$AG:$AG,About!$B$2,BDEQ!$AH:$AH,$I4)*BDEQ!$C$2*$J4*$K4)</f>
        <v>10687046529378.303</v>
      </c>
      <c r="X4" s="99">
        <f>IF(ISBLANK(Calculations!X4),"",Calculations!X4+ ('IRA Buildings Changes'!$G$38/($AB$3-$R$3)*(X3-$R$3)))-(SUMIFS(BDEQ!I:I,BDEQ!$AG:$AG,About!$B$2,BDEQ!$AH:$AH,$I4)*BDEQ!$C$2*$J4*$K4)</f>
        <v>10905102561519.062</v>
      </c>
      <c r="Y4" s="99">
        <f>IF(ISBLANK(Calculations!Y4),"",Calculations!Y4+ ('IRA Buildings Changes'!$G$38/($AB$3-$R$3)*(Y3-$R$3)))-(SUMIFS(BDEQ!J:J,BDEQ!$AG:$AG,About!$B$2,BDEQ!$AH:$AH,$I4)*BDEQ!$C$2*$J4*$K4)</f>
        <v>11123938194541.062</v>
      </c>
      <c r="Z4" s="99">
        <f>IF(ISBLANK(Calculations!Z4),"",Calculations!Z4+ ('IRA Buildings Changes'!$G$38/($AB$3-$R$3)*(Z3-$R$3)))-(SUMIFS(BDEQ!K:K,BDEQ!$AG:$AG,About!$B$2,BDEQ!$AH:$AH,$I4)*BDEQ!$C$2*$J4*$K4)</f>
        <v>11347847532110.486</v>
      </c>
      <c r="AA4" s="99">
        <f>IF(ISBLANK(Calculations!AA4),"",Calculations!AA4+ ('IRA Buildings Changes'!$G$38/($AB$3-$R$3)*(AA3-$R$3)))-(SUMIFS(BDEQ!L:L,BDEQ!$AG:$AG,About!$B$2,BDEQ!$AH:$AH,$I4)*BDEQ!$C$2*$J4*$K4)</f>
        <v>11577884312655.135</v>
      </c>
      <c r="AB4" s="98">
        <f>IF(ISBLANK(Calculations!AB4),"",Calculations!AB4 + 'IRA Buildings Changes'!G38)-(SUMIFS(BDEQ!D:D,BDEQ!$AG:$AG,About!$B$2,BDEQ!$AH:$AH,$I4)*BDEQ!$C$2*$J4*$K4)</f>
        <v>11813373149900.59</v>
      </c>
      <c r="AC4" s="99">
        <f>IF(ISBLANK(Calculations!AC4),"",Calculations!AC4+ 'IRA Buildings Changes'!$G$38)-(SUMIFS(BDEQ!D:D,BDEQ!$AG:$AG,About!$B$2,BDEQ!$AH:$AH,$I4)*BDEQ!$C$2*$J4*$K4)</f>
        <v>12041419936902.229</v>
      </c>
      <c r="AD4" s="99">
        <f>IF(ISBLANK(Calculations!AD4),"",Calculations!AD4+ 'IRA Buildings Changes'!$G$38)-(SUMIFS(BDEQ!E:E,BDEQ!$AG:$AG,About!$B$2,BDEQ!$AH:$AH,$I4)*BDEQ!$C$2*$J4*$K4)</f>
        <v>12272057138973.023</v>
      </c>
      <c r="AE4" s="99">
        <f>IF(ISBLANK(Calculations!AE4),"",Calculations!AE4+ 'IRA Buildings Changes'!$G$38)-(SUMIFS(BDEQ!F:F,BDEQ!$AG:$AG,About!$B$2,BDEQ!$AH:$AH,$I4)*BDEQ!$C$2*$J4*$K4)</f>
        <v>12510734561042.133</v>
      </c>
      <c r="AF4" s="99">
        <f>IF(ISBLANK(Calculations!AF4),"",Calculations!AF4+ 'IRA Buildings Changes'!$G$38)-(SUMIFS(BDEQ!G:G,BDEQ!$AG:$AG,About!$B$2,BDEQ!$AH:$AH,$I4)*BDEQ!$C$2*$J4*$K4)</f>
        <v>12750012495220.705</v>
      </c>
      <c r="AG4" s="99">
        <f>IF(ISBLANK(Calculations!AG4),"",Calculations!AG4+ 'IRA Buildings Changes'!$G$38)-(SUMIFS(BDEQ!H:H,BDEQ!$AG:$AG,About!$B$2,BDEQ!$AH:$AH,$I4)*BDEQ!$C$2*$J4*$K4)</f>
        <v>12991908897580.742</v>
      </c>
      <c r="AH4" s="99">
        <f>IF(ISBLANK(Calculations!AH4),"",Calculations!AH4+ 'IRA Buildings Changes'!$G$38)-(SUMIFS(BDEQ!I:I,BDEQ!$AG:$AG,About!$B$2,BDEQ!$AH:$AH,$I4)*BDEQ!$C$2*$J4*$K4)</f>
        <v>13238289083249.424</v>
      </c>
      <c r="AI4" s="99">
        <f>IF(ISBLANK(Calculations!AI4),"",Calculations!AI4+ 'IRA Buildings Changes'!$G$38)-(SUMIFS(BDEQ!J:J,BDEQ!$AG:$AG,About!$B$2,BDEQ!$AH:$AH,$I4)*BDEQ!$C$2*$J4*$K4)</f>
        <v>13479873862361.047</v>
      </c>
      <c r="AJ4" s="99">
        <f>IF(ISBLANK(Calculations!AJ4),"",Calculations!AJ4+ 'IRA Buildings Changes'!$G$38)-(SUMIFS(BDEQ!K:K,BDEQ!$AG:$AG,About!$B$2,BDEQ!$AH:$AH,$I4)*BDEQ!$C$2*$J4*$K4)</f>
        <v>13723151196501.598</v>
      </c>
      <c r="AK4" s="99">
        <f>IF(ISBLANK(Calculations!AK4),"",Calculations!AK4+ 'IRA Buildings Changes'!$G$38)-(SUMIFS(BDEQ!L:L,BDEQ!$AG:$AG,About!$B$2,BDEQ!$AH:$AH,$I4)*BDEQ!$C$2*$J4*$K4)</f>
        <v>13831392425719.104</v>
      </c>
      <c r="AL4" s="99">
        <f>IF(ISBLANK(Calculations!AL4),"",Calculations!AL4+ 'IRA Buildings Changes'!$G$38)-(SUMIFS(BDEQ!M:M,BDEQ!$AG:$AG,About!$B$2,BDEQ!$AH:$AH,$I4)*BDEQ!$C$2*$J4*$K4)</f>
        <v>13942981731360.113</v>
      </c>
      <c r="AM4" s="99">
        <f>IF(ISBLANK(Calculations!AM4),"",Calculations!AM4+ 'IRA Buildings Changes'!$G$38)-(SUMIFS(BDEQ!N:N,BDEQ!$AG:$AG,About!$B$2,BDEQ!$AH:$AH,$I4)*BDEQ!$C$2*$J4*$K4)</f>
        <v>14060673892797.533</v>
      </c>
      <c r="AN4" s="99">
        <f>IF(ISBLANK(Calculations!AN4),"",Calculations!AN4+ 'IRA Buildings Changes'!$G$38)-(SUMIFS(BDEQ!O:O,BDEQ!$AG:$AG,About!$B$2,BDEQ!$AH:$AH,$I4)*BDEQ!$C$2*$J4*$K4)</f>
        <v>14182414672770.098</v>
      </c>
      <c r="AO4" s="99">
        <f>IF(ISBLANK(Calculations!AO4),"",Calculations!AO4+ 'IRA Buildings Changes'!$G$38)-(SUMIFS(BDEQ!P:P,BDEQ!$AG:$AG,About!$B$2,BDEQ!$AH:$AH,$I4)*BDEQ!$C$2*$J4*$K4)</f>
        <v>14307299313344.615</v>
      </c>
      <c r="AP4" s="99">
        <f>IF(ISBLANK(Calculations!AP4),"",Calculations!AP4+ 'IRA Buildings Changes'!$G$38)-(SUMIFS(BDEQ!Q:Q,BDEQ!$AG:$AG,About!$B$2,BDEQ!$AH:$AH,$I4)*BDEQ!$C$2*$J4*$K4)</f>
        <v>14433931192917.934</v>
      </c>
      <c r="AQ4" s="99">
        <f>IF(ISBLANK(Calculations!AQ4),"",Calculations!AQ4+ 'IRA Buildings Changes'!$G$38)-(SUMIFS(BDEQ!R:R,BDEQ!$AG:$AG,About!$B$2,BDEQ!$AH:$AH,$I4)*BDEQ!$C$2*$J4*$K4)</f>
        <v>14560701074769.293</v>
      </c>
      <c r="AR4" s="99">
        <f>IF(ISBLANK(Calculations!AR4),"",Calculations!AR4+ 'IRA Buildings Changes'!$G$38)-(SUMIFS(BDEQ!S:S,BDEQ!$AG:$AG,About!$B$2,BDEQ!$AH:$AH,$I4)*BDEQ!$C$2*$J4*$K4)</f>
        <v>14684556631592.736</v>
      </c>
      <c r="AS4" s="99">
        <f>IF(ISBLANK(Calculations!AS4),"",Calculations!AS4+ 'IRA Buildings Changes'!$G$38)-(SUMIFS(BDEQ!T:T,BDEQ!$AG:$AG,About!$B$2,BDEQ!$AH:$AH,$I4)*BDEQ!$C$2*$J4*$K4)</f>
        <v>14807292608601.262</v>
      </c>
      <c r="AT4" s="99">
        <f>IF(ISBLANK(Calculations!AT4),"",Calculations!AT4+ 'IRA Buildings Changes'!$G$38)-(SUMIFS(BDEQ!U:U,BDEQ!$AG:$AG,About!$B$2,BDEQ!$AH:$AH,$I4)*BDEQ!$C$2*$J4*$K4)</f>
        <v>14925731162930.586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0.91279811696212065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0.70205020652034356</v>
      </c>
      <c r="K6">
        <f>IF(ISBLANK(Calculations!K6),"",Calculations!K6)</f>
        <v>0.91279811696212065</v>
      </c>
      <c r="L6" t="str">
        <f>IF(ISBLANK(Calculations!L6),"",Calculations!L6)</f>
        <v>RESIDENTIAL</v>
      </c>
      <c r="M6" t="str">
        <f>IF(ISBLANK(Calculations!M6),"",Calculations!M6)</f>
        <v>heating</v>
      </c>
      <c r="N6" t="str">
        <f>IF(ISBLANK(Calculations!N6),"",Calculations!N6)</f>
        <v>natural gas</v>
      </c>
      <c r="O6">
        <f>IF(ISBLANK(Calculations!O6),"",Calculations!O6)</f>
        <v>81072057606538.422</v>
      </c>
      <c r="P6">
        <f>IF(ISBLANK(Calculations!P6),"",Calculations!P6)</f>
        <v>81072057606538.422</v>
      </c>
      <c r="Q6">
        <f>IF(ISBLANK(Calculations!Q6),"",Calculations!Q6)</f>
        <v>81072057606538.422</v>
      </c>
      <c r="R6">
        <f>IF(ISBLANK(Calculations!R6),"",Calculations!R6)</f>
        <v>81488319796227.828</v>
      </c>
      <c r="S6" s="99">
        <f>IF(ISBLANK(Calculations!S6),"",Calculations!S6 + ('IRA Buildings Changes'!$D$38/($AB$3-$R$3)*(S3-$R$3)))</f>
        <v>79572890006922.906</v>
      </c>
      <c r="T6" s="99">
        <f>IF(ISBLANK(Calculations!T6),"",Calculations!T6 + ('IRA Buildings Changes'!$D$38/($AB$3-$R$3)*(T3-$R$3)))</f>
        <v>77697368724256.734</v>
      </c>
      <c r="U6" s="99">
        <f>IF(ISBLANK(Calculations!U6),"",Calculations!U6 + ('IRA Buildings Changes'!$D$38/($AB$3-$R$3)*(U3-$R$3)))</f>
        <v>75850535435330.281</v>
      </c>
      <c r="V6" s="99">
        <f>IF(ISBLANK(Calculations!V6),"",Calculations!V6 + ('IRA Buildings Changes'!$D$38/($AB$3-$R$3)*(V3-$R$3)))</f>
        <v>74129903352545.359</v>
      </c>
      <c r="W6" s="99">
        <f>IF(ISBLANK(Calculations!W6),"",Calculations!W6 + ('IRA Buildings Changes'!$D$38/($AB$3-$R$3)*(W3-$R$3)))</f>
        <v>72663179114001.359</v>
      </c>
      <c r="X6" s="99">
        <f>IF(ISBLANK(Calculations!X6),"",Calculations!X6 + ('IRA Buildings Changes'!$D$38/($AB$3-$R$3)*(X3-$R$3)))</f>
        <v>71358244257985.406</v>
      </c>
      <c r="Y6" s="99">
        <f>IF(ISBLANK(Calculations!Y6),"",Calculations!Y6 + ('IRA Buildings Changes'!$D$38/($AB$3-$R$3)*(Y3-$R$3)))</f>
        <v>70341969701281.422</v>
      </c>
      <c r="Z6" s="99">
        <f>IF(ISBLANK(Calculations!Z6),"",Calculations!Z6 + ('IRA Buildings Changes'!$D$38/($AB$3-$R$3)*(Z3-$R$3)))</f>
        <v>69680563822630.555</v>
      </c>
      <c r="AA6" s="99">
        <f>IF(ISBLANK(Calculations!AA6),"",Calculations!AA6 + ('IRA Buildings Changes'!$D$38/($AB$3-$R$3)*(AA3-$R$3)))</f>
        <v>69349699948177.469</v>
      </c>
      <c r="AB6" s="98">
        <f>IF(ISBLANK(Calculations!AB6),"",Calculations!AB6 + 'IRA Buildings Changes'!D38)</f>
        <v>69388129066330.82</v>
      </c>
      <c r="AC6" s="99">
        <f>IF(ISBLANK(Calculations!AC6),"",Calculations!AC6  + 'IRA Buildings Changes'!$D$38)</f>
        <v>72057352882756.938</v>
      </c>
      <c r="AD6" s="99">
        <f>IF(ISBLANK(Calculations!AD6),"",Calculations!AD6  + 'IRA Buildings Changes'!$D$38)</f>
        <v>75028173361284.594</v>
      </c>
      <c r="AE6" s="99">
        <f>IF(ISBLANK(Calculations!AE6),"",Calculations!AE6  + 'IRA Buildings Changes'!$D$38)</f>
        <v>78301762764480.781</v>
      </c>
      <c r="AF6" s="99">
        <f>IF(ISBLANK(Calculations!AF6),"",Calculations!AF6  + 'IRA Buildings Changes'!$D$38)</f>
        <v>81659316532162.125</v>
      </c>
      <c r="AG6" s="99">
        <f>IF(ISBLANK(Calculations!AG6),"",Calculations!AG6  + 'IRA Buildings Changes'!$D$38)</f>
        <v>85132734661253.656</v>
      </c>
      <c r="AH6" s="99">
        <f>IF(ISBLANK(Calculations!AH6),"",Calculations!AH6  + 'IRA Buildings Changes'!$D$38)</f>
        <v>88782616874293.031</v>
      </c>
      <c r="AI6" s="99">
        <f>IF(ISBLANK(Calculations!AI6),"",Calculations!AI6  + 'IRA Buildings Changes'!$D$38)</f>
        <v>92452354600358.219</v>
      </c>
      <c r="AJ6" s="99">
        <f>IF(ISBLANK(Calculations!AJ6),"",Calculations!AJ6  + 'IRA Buildings Changes'!$D$38)</f>
        <v>96239487338559.281</v>
      </c>
      <c r="AK6" s="99">
        <f>IF(ISBLANK(Calculations!AK6),"",Calculations!AK6  + 'IRA Buildings Changes'!$D$38)</f>
        <v>98513152776922.969</v>
      </c>
      <c r="AL6" s="99">
        <f>IF(ISBLANK(Calculations!AL6),"",Calculations!AL6  + 'IRA Buildings Changes'!$D$38)</f>
        <v>100744591074769.34</v>
      </c>
      <c r="AM6" s="99">
        <f>IF(ISBLANK(Calculations!AM6),"",Calculations!AM6  + 'IRA Buildings Changes'!$D$38)</f>
        <v>102972750576367.78</v>
      </c>
      <c r="AN6" s="99">
        <f>IF(ISBLANK(Calculations!AN6),"",Calculations!AN6  + 'IRA Buildings Changes'!$D$38)</f>
        <v>105154277905786.72</v>
      </c>
      <c r="AO6" s="99">
        <f>IF(ISBLANK(Calculations!AO6),"",Calculations!AO6  + 'IRA Buildings Changes'!$D$38)</f>
        <v>107249818106951.03</v>
      </c>
      <c r="AP6" s="99">
        <f>IF(ISBLANK(Calculations!AP6),"",Calculations!AP6  + 'IRA Buildings Changes'!$D$38)</f>
        <v>109212687856815.56</v>
      </c>
      <c r="AQ6" s="99">
        <f>IF(ISBLANK(Calculations!AQ6),"",Calculations!AQ6  + 'IRA Buildings Changes'!$D$38)</f>
        <v>110999733397177.47</v>
      </c>
      <c r="AR6" s="99">
        <f>IF(ISBLANK(Calculations!AR6),"",Calculations!AR6  + 'IRA Buildings Changes'!$D$38)</f>
        <v>112555338605999.16</v>
      </c>
      <c r="AS6" s="99">
        <f>IF(ISBLANK(Calculations!AS6),"",Calculations!AS6  + 'IRA Buildings Changes'!$D$38)</f>
        <v>113911247314813</v>
      </c>
      <c r="AT6" s="99">
        <f>IF(ISBLANK(Calculations!AT6),"",Calculations!AT6  + 'IRA Buildings Changes'!$D$38)</f>
        <v>115034726286823.28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0.91867909516320656</v>
      </c>
      <c r="K7">
        <f>IF(ISBLANK(Calculations!K7),"",Calculations!K7)</f>
        <v>0.91279811696212065</v>
      </c>
      <c r="L7" t="str">
        <f>IF(ISBLANK(Calculations!L7),"",Calculations!L7)</f>
        <v>RESIDENTIAL</v>
      </c>
      <c r="M7" t="str">
        <f>IF(ISBLANK(Calculations!M7),"",Calculations!M7)</f>
        <v>heating</v>
      </c>
      <c r="N7" t="str">
        <f>IF(ISBLANK(Calculations!N7),"",Calculations!N7)</f>
        <v>petroleum diesel</v>
      </c>
      <c r="O7">
        <f>IF(ISBLANK(Calculations!O7),"",Calculations!O7)</f>
        <v>60112786374666.07</v>
      </c>
      <c r="P7">
        <f>IF(ISBLANK(Calculations!P7),"",Calculations!P7)</f>
        <v>60112786374666.07</v>
      </c>
      <c r="Q7">
        <f>IF(ISBLANK(Calculations!Q7),"",Calculations!Q7)</f>
        <v>60112786374666.07</v>
      </c>
      <c r="R7">
        <f>IF(ISBLANK(Calculations!R7),"",Calculations!R7)</f>
        <v>60215832887702.062</v>
      </c>
      <c r="S7">
        <f>IF(ISBLANK(Calculations!S7),"",Calculations!S7)</f>
        <v>60262904170290.062</v>
      </c>
      <c r="T7">
        <f>IF(ISBLANK(Calculations!T7),"",Calculations!T7)</f>
        <v>60205691033777.422</v>
      </c>
      <c r="U7">
        <f>IF(ISBLANK(Calculations!U7),"",Calculations!U7)</f>
        <v>60048262319827.859</v>
      </c>
      <c r="V7">
        <f>IF(ISBLANK(Calculations!V7),"",Calculations!V7)</f>
        <v>59769746832104.086</v>
      </c>
      <c r="W7">
        <f>IF(ISBLANK(Calculations!W7),"",Calculations!W7)</f>
        <v>59371937817669.812</v>
      </c>
      <c r="X7">
        <f>IF(ISBLANK(Calculations!X7),"",Calculations!X7)</f>
        <v>58743486547429.344</v>
      </c>
      <c r="Y7">
        <f>IF(ISBLANK(Calculations!Y7),"",Calculations!Y7)</f>
        <v>57888947598863.906</v>
      </c>
      <c r="Z7">
        <f>IF(ISBLANK(Calculations!Z7),"",Calculations!Z7)</f>
        <v>56768108343834.93</v>
      </c>
      <c r="AA7">
        <f>IF(ISBLANK(Calculations!AA7),"",Calculations!AA7)</f>
        <v>55415975807266.695</v>
      </c>
      <c r="AB7">
        <f>IF(ISBLANK(Calculations!AB7),"",Calculations!AB7)</f>
        <v>53825924015724.828</v>
      </c>
      <c r="AC7">
        <f>IF(ISBLANK(Calculations!AC7),"",Calculations!AC7)</f>
        <v>52033556040353.984</v>
      </c>
      <c r="AD7">
        <f>IF(ISBLANK(Calculations!AD7),"",Calculations!AD7)</f>
        <v>50055606653326.898</v>
      </c>
      <c r="AE7">
        <f>IF(ISBLANK(Calculations!AE7),"",Calculations!AE7)</f>
        <v>47974750988390.445</v>
      </c>
      <c r="AF7">
        <f>IF(ISBLANK(Calculations!AF7),"",Calculations!AF7)</f>
        <v>45790629793570.406</v>
      </c>
      <c r="AG7">
        <f>IF(ISBLANK(Calculations!AG7),"",Calculations!AG7)</f>
        <v>43561957958873.883</v>
      </c>
      <c r="AH7">
        <f>IF(ISBLANK(Calculations!AH7),"",Calculations!AH7)</f>
        <v>41311480084463.414</v>
      </c>
      <c r="AI7">
        <f>IF(ISBLANK(Calculations!AI7),"",Calculations!AI7)</f>
        <v>39011989254794.828</v>
      </c>
      <c r="AJ7">
        <f>IF(ISBLANK(Calculations!AJ7),"",Calculations!AJ7)</f>
        <v>36689830349423.297</v>
      </c>
      <c r="AK7">
        <f>IF(ISBLANK(Calculations!AK7),"",Calculations!AK7)</f>
        <v>33893118447855.238</v>
      </c>
      <c r="AL7">
        <f>IF(ISBLANK(Calculations!AL7),"",Calculations!AL7)</f>
        <v>31132171542153.863</v>
      </c>
      <c r="AM7">
        <f>IF(ISBLANK(Calculations!AM7),"",Calculations!AM7)</f>
        <v>28421226006938.758</v>
      </c>
      <c r="AN7">
        <f>IF(ISBLANK(Calculations!AN7),"",Calculations!AN7)</f>
        <v>25768602223513.949</v>
      </c>
      <c r="AO7">
        <f>IF(ISBLANK(Calculations!AO7),"",Calculations!AO7)</f>
        <v>23200325350467.641</v>
      </c>
      <c r="AP7">
        <f>IF(ISBLANK(Calculations!AP7),"",Calculations!AP7)</f>
        <v>20747211495335.469</v>
      </c>
      <c r="AQ7">
        <f>IF(ISBLANK(Calculations!AQ7),"",Calculations!AQ7)</f>
        <v>18436745882408.133</v>
      </c>
      <c r="AR7">
        <f>IF(ISBLANK(Calculations!AR7),"",Calculations!AR7)</f>
        <v>16285765562345.746</v>
      </c>
      <c r="AS7">
        <f>IF(ISBLANK(Calculations!AS7),"",Calculations!AS7)</f>
        <v>14311858764776.859</v>
      </c>
      <c r="AT7">
        <f>IF(ISBLANK(Calculations!AT7),"",Calculations!AT7)</f>
        <v>12520110411326.736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0.91279811696212065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0.91279811696212065</v>
      </c>
      <c r="L9" t="str">
        <f>IF(ISBLANK(Calculations!L9),"",Calculations!L9)</f>
        <v>RESIDENTIAL</v>
      </c>
      <c r="M9" t="str">
        <f>IF(ISBLANK(Calculations!M9),"",Calculations!M9)</f>
        <v>heating</v>
      </c>
      <c r="N9" t="str">
        <f>IF(ISBLANK(Calculations!N9),"",Calculations!N9)</f>
        <v>biomass</v>
      </c>
      <c r="O9">
        <f>IF(ISBLANK(Calculations!O9),"",Calculations!O9)</f>
        <v>7713144088329.9199</v>
      </c>
      <c r="P9">
        <f>IF(ISBLANK(Calculations!P9),"",Calculations!P9)</f>
        <v>7713144088329.9199</v>
      </c>
      <c r="Q9">
        <f>IF(ISBLANK(Calculations!Q9),"",Calculations!Q9)</f>
        <v>7713144088329.9199</v>
      </c>
      <c r="R9">
        <f>IF(ISBLANK(Calculations!R9),"",Calculations!R9)</f>
        <v>7731111525114.6748</v>
      </c>
      <c r="S9">
        <f>IF(ISBLANK(Calculations!S9),"",Calculations!S9)</f>
        <v>7746482335610.6377</v>
      </c>
      <c r="T9">
        <f>IF(ISBLANK(Calculations!T9),"",Calculations!T9)</f>
        <v>7756548366037.1641</v>
      </c>
      <c r="U9">
        <f>IF(ISBLANK(Calculations!U9),"",Calculations!U9)</f>
        <v>7766925473379.4023</v>
      </c>
      <c r="V9">
        <f>IF(ISBLANK(Calculations!V9),"",Calculations!V9)</f>
        <v>7779909484170.5049</v>
      </c>
      <c r="W9">
        <f>IF(ISBLANK(Calculations!W9),"",Calculations!W9)</f>
        <v>7800407114926.2178</v>
      </c>
      <c r="X9">
        <f>IF(ISBLANK(Calculations!X9),"",Calculations!X9)</f>
        <v>7824841378565.0361</v>
      </c>
      <c r="Y9">
        <f>IF(ISBLANK(Calculations!Y9),"",Calculations!Y9)</f>
        <v>7857673224027.9365</v>
      </c>
      <c r="Z9">
        <f>IF(ISBLANK(Calculations!Z9),"",Calculations!Z9)</f>
        <v>7898312744120.8584</v>
      </c>
      <c r="AA9">
        <f>IF(ISBLANK(Calculations!AA9),"",Calculations!AA9)</f>
        <v>7953761108665.3867</v>
      </c>
      <c r="AB9">
        <f>IF(ISBLANK(Calculations!AB9),"",Calculations!AB9)</f>
        <v>8018489342906.2002</v>
      </c>
      <c r="AC9">
        <f>IF(ISBLANK(Calculations!AC9),"",Calculations!AC9)</f>
        <v>8094375132798.2412</v>
      </c>
      <c r="AD9">
        <f>IF(ISBLANK(Calculations!AD9),"",Calculations!AD9)</f>
        <v>8178420791434.2812</v>
      </c>
      <c r="AE9">
        <f>IF(ISBLANK(Calculations!AE9),"",Calculations!AE9)</f>
        <v>8274335272296.5166</v>
      </c>
      <c r="AF9">
        <f>IF(ISBLANK(Calculations!AF9),"",Calculations!AF9)</f>
        <v>8377037634803.249</v>
      </c>
      <c r="AG9">
        <f>IF(ISBLANK(Calculations!AG9),"",Calculations!AG9)</f>
        <v>8487937363565.8789</v>
      </c>
      <c r="AH9">
        <f>IF(ISBLANK(Calculations!AH9),"",Calculations!AH9)</f>
        <v>8607871169429.4766</v>
      </c>
      <c r="AI9">
        <f>IF(ISBLANK(Calculations!AI9),"",Calculations!AI9)</f>
        <v>8733033549444.7881</v>
      </c>
      <c r="AJ9">
        <f>IF(ISBLANK(Calculations!AJ9),"",Calculations!AJ9)</f>
        <v>8867237243923.8047</v>
      </c>
      <c r="AK9">
        <f>IF(ISBLANK(Calculations!AK9),"",Calculations!AK9)</f>
        <v>8911736741201.5039</v>
      </c>
      <c r="AL9">
        <f>IF(ISBLANK(Calculations!AL9),"",Calculations!AL9)</f>
        <v>8958336309065.7734</v>
      </c>
      <c r="AM9">
        <f>IF(ISBLANK(Calculations!AM9),"",Calculations!AM9)</f>
        <v>9008810943625.9531</v>
      </c>
      <c r="AN9">
        <f>IF(ISBLANK(Calculations!AN9),"",Calculations!AN9)</f>
        <v>9060681596541.002</v>
      </c>
      <c r="AO9">
        <f>IF(ISBLANK(Calculations!AO9),"",Calculations!AO9)</f>
        <v>9113426461847.5273</v>
      </c>
      <c r="AP9">
        <f>IF(ISBLANK(Calculations!AP9),"",Calculations!AP9)</f>
        <v>9166866415861.6504</v>
      </c>
      <c r="AQ9">
        <f>IF(ISBLANK(Calculations!AQ9),"",Calculations!AQ9)</f>
        <v>9220700944886.125</v>
      </c>
      <c r="AR9">
        <f>IF(ISBLANK(Calculations!AR9),"",Calculations!AR9)</f>
        <v>9272594105295.291</v>
      </c>
      <c r="AS9">
        <f>IF(ISBLANK(Calculations!AS9),"",Calculations!AS9)</f>
        <v>9324574852062.1172</v>
      </c>
      <c r="AT9">
        <f>IF(ISBLANK(Calculations!AT9),"",Calculations!AT9)</f>
        <v>9373845072293.4531</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0.91279811696212065</v>
      </c>
      <c r="L10" t="str">
        <f>IF(ISBLANK(Calculations!L10),"",Calculations!L10)</f>
        <v>RESIDENTIAL</v>
      </c>
      <c r="M10" t="str">
        <f>IF(ISBLANK(Calculations!M10),"",Calculations!M10)</f>
        <v>heating</v>
      </c>
      <c r="N10" t="str">
        <f>IF(ISBLANK(Calculations!N10),"",Calculations!N10)</f>
        <v>kerosene</v>
      </c>
      <c r="O10">
        <f>IF(ISBLANK(Calculations!O10),"",Calculations!O10)</f>
        <v>194425998912.9317</v>
      </c>
      <c r="P10">
        <f>IF(ISBLANK(Calculations!P10),"",Calculations!P10)</f>
        <v>194425998912.9317</v>
      </c>
      <c r="Q10">
        <f>IF(ISBLANK(Calculations!Q10),"",Calculations!Q10)</f>
        <v>194425998912.9317</v>
      </c>
      <c r="R10">
        <f>IF(ISBLANK(Calculations!R10),"",Calculations!R10)</f>
        <v>194341333536.64508</v>
      </c>
      <c r="S10">
        <f>IF(ISBLANK(Calculations!S10),"",Calculations!S10)</f>
        <v>193997650896.93509</v>
      </c>
      <c r="T10">
        <f>IF(ISBLANK(Calculations!T10),"",Calculations!T10)</f>
        <v>193167810295.94705</v>
      </c>
      <c r="U10">
        <f>IF(ISBLANK(Calculations!U10),"",Calculations!U10)</f>
        <v>191881898787.18674</v>
      </c>
      <c r="V10">
        <f>IF(ISBLANK(Calculations!V10),"",Calculations!V10)</f>
        <v>189938523963.6055</v>
      </c>
      <c r="W10">
        <f>IF(ISBLANK(Calculations!W10),"",Calculations!W10)</f>
        <v>187295150678.84546</v>
      </c>
      <c r="X10">
        <f>IF(ISBLANK(Calculations!X10),"",Calculations!X10)</f>
        <v>183629628958.55252</v>
      </c>
      <c r="Y10">
        <f>IF(ISBLANK(Calculations!Y10),"",Calculations!Y10)</f>
        <v>179035311060.75095</v>
      </c>
      <c r="Z10">
        <f>IF(ISBLANK(Calculations!Z10),"",Calculations!Z10)</f>
        <v>173415173719.81674</v>
      </c>
      <c r="AA10">
        <f>IF(ISBLANK(Calculations!AA10),"",Calculations!AA10)</f>
        <v>166892499722.0863</v>
      </c>
      <c r="AB10">
        <f>IF(ISBLANK(Calculations!AB10),"",Calculations!AB10)</f>
        <v>159606094208.95016</v>
      </c>
      <c r="AC10">
        <f>IF(ISBLANK(Calculations!AC10),"",Calculations!AC10)</f>
        <v>151639142042.75534</v>
      </c>
      <c r="AD10">
        <f>IF(ISBLANK(Calculations!AD10),"",Calculations!AD10)</f>
        <v>143041295233.96524</v>
      </c>
      <c r="AE10">
        <f>IF(ISBLANK(Calculations!AE10),"",Calculations!AE10)</f>
        <v>134007009797.45869</v>
      </c>
      <c r="AF10">
        <f>IF(ISBLANK(Calculations!AF10),"",Calculations!AF10)</f>
        <v>124650956968.59631</v>
      </c>
      <c r="AG10">
        <f>IF(ISBLANK(Calculations!AG10),"",Calculations!AG10)</f>
        <v>115122454104.49266</v>
      </c>
      <c r="AH10">
        <f>IF(ISBLANK(Calculations!AH10),"",Calculations!AH10)</f>
        <v>105514632309.28143</v>
      </c>
      <c r="AI10">
        <f>IF(ISBLANK(Calculations!AI10),"",Calculations!AI10)</f>
        <v>95864402776.302246</v>
      </c>
      <c r="AJ10">
        <f>IF(ISBLANK(Calculations!AJ10),"",Calculations!AJ10)</f>
        <v>86391430436.295059</v>
      </c>
      <c r="AK10">
        <f>IF(ISBLANK(Calculations!AK10),"",Calculations!AK10)</f>
        <v>76350015894.984833</v>
      </c>
      <c r="AL10">
        <f>IF(ISBLANK(Calculations!AL10),"",Calculations!AL10)</f>
        <v>66831238639.541</v>
      </c>
      <c r="AM10">
        <f>IF(ISBLANK(Calculations!AM10),"",Calculations!AM10)</f>
        <v>57948797220.705978</v>
      </c>
      <c r="AN10">
        <f>IF(ISBLANK(Calculations!AN10),"",Calculations!AN10)</f>
        <v>49772826183.652573</v>
      </c>
      <c r="AO10">
        <f>IF(ISBLANK(Calculations!AO10),"",Calculations!AO10)</f>
        <v>42376548014.941605</v>
      </c>
      <c r="AP10">
        <f>IF(ISBLANK(Calculations!AP10),"",Calculations!AP10)</f>
        <v>35804753745.086281</v>
      </c>
      <c r="AQ10">
        <f>IF(ISBLANK(Calculations!AQ10),"",Calculations!AQ10)</f>
        <v>30083337870.169922</v>
      </c>
      <c r="AR10">
        <f>IF(ISBLANK(Calculations!AR10),"",Calculations!AR10)</f>
        <v>25208219937.571945</v>
      </c>
      <c r="AS10">
        <f>IF(ISBLANK(Calculations!AS10),"",Calculations!AS10)</f>
        <v>21157099252.268242</v>
      </c>
      <c r="AT10">
        <f>IF(ISBLANK(Calculations!AT10),"",Calculations!AT10)</f>
        <v>17868620140.508648</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0.91279811696212065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0.91279811696212065</v>
      </c>
      <c r="C12">
        <f>IF(ISBLANK(Calculations!C12),"",Calculations!C12)</f>
        <v>8.7201883037879388E-2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0.88925111548323199</v>
      </c>
      <c r="K12">
        <f>IF(ISBLANK(Calculations!K12),"",Calculations!K12)</f>
        <v>0.91279811696212065</v>
      </c>
      <c r="L12" t="str">
        <f>IF(ISBLANK(Calculations!L12),"",Calculations!L12)</f>
        <v>RESIDENTIAL</v>
      </c>
      <c r="M12" t="str">
        <f>IF(ISBLANK(Calculations!M12),"",Calculations!M12)</f>
        <v>heating</v>
      </c>
      <c r="N12" t="str">
        <f>IF(ISBLANK(Calculations!N12),"",Calculations!N12)</f>
        <v>LPG propane or butane</v>
      </c>
      <c r="O12">
        <f>IF(ISBLANK(Calculations!O12),"",Calculations!O12)</f>
        <v>6561837316228.9189</v>
      </c>
      <c r="P12">
        <f>IF(ISBLANK(Calculations!P12),"",Calculations!P12)</f>
        <v>6561837316228.9189</v>
      </c>
      <c r="Q12">
        <f>IF(ISBLANK(Calculations!Q12),"",Calculations!Q12)</f>
        <v>6561837316228.9189</v>
      </c>
      <c r="R12">
        <f>IF(ISBLANK(Calculations!R12),"",Calculations!R12)</f>
        <v>6665483962911.2158</v>
      </c>
      <c r="S12">
        <f>IF(ISBLANK(Calculations!S12),"",Calculations!S12)</f>
        <v>6761587077145.4229</v>
      </c>
      <c r="T12">
        <f>IF(ISBLANK(Calculations!T12),"",Calculations!T12)</f>
        <v>6844780392522.3701</v>
      </c>
      <c r="U12">
        <f>IF(ISBLANK(Calculations!U12),"",Calculations!U12)</f>
        <v>6917576220812.8086</v>
      </c>
      <c r="V12">
        <f>IF(ISBLANK(Calculations!V12),"",Calculations!V12)</f>
        <v>6980746423066.4395</v>
      </c>
      <c r="W12">
        <f>IF(ISBLANK(Calculations!W12),"",Calculations!W12)</f>
        <v>7039706107916.082</v>
      </c>
      <c r="X12">
        <f>IF(ISBLANK(Calculations!X12),"",Calculations!X12)</f>
        <v>7088808366540.334</v>
      </c>
      <c r="Y12">
        <f>IF(ISBLANK(Calculations!Y12),"",Calculations!Y12)</f>
        <v>7136249701860.7217</v>
      </c>
      <c r="Z12">
        <f>IF(ISBLANK(Calculations!Z12),"",Calculations!Z12)</f>
        <v>7184537613700.0088</v>
      </c>
      <c r="AA12">
        <f>IF(ISBLANK(Calculations!AA12),"",Calculations!AA12)</f>
        <v>7244242550327.6387</v>
      </c>
      <c r="AB12">
        <f>IF(ISBLANK(Calculations!AB12),"",Calculations!AB12)</f>
        <v>7315582310835.9043</v>
      </c>
      <c r="AC12">
        <f>IF(ISBLANK(Calculations!AC12),"",Calculations!AC12)</f>
        <v>7404815437888.6572</v>
      </c>
      <c r="AD12">
        <f>IF(ISBLANK(Calculations!AD12),"",Calculations!AD12)</f>
        <v>7512839704525.6152</v>
      </c>
      <c r="AE12">
        <f>IF(ISBLANK(Calculations!AE12),"",Calculations!AE12)</f>
        <v>7646530795607.6074</v>
      </c>
      <c r="AF12">
        <f>IF(ISBLANK(Calculations!AF12),"",Calculations!AF12)</f>
        <v>7796987933408.459</v>
      </c>
      <c r="AG12">
        <f>IF(ISBLANK(Calculations!AG12),"",Calculations!AG12)</f>
        <v>7964688405114.5713</v>
      </c>
      <c r="AH12">
        <f>IF(ISBLANK(Calculations!AH12),"",Calculations!AH12)</f>
        <v>8147979477652.7402</v>
      </c>
      <c r="AI12">
        <f>IF(ISBLANK(Calculations!AI12),"",Calculations!AI12)</f>
        <v>8338667839634.1465</v>
      </c>
      <c r="AJ12">
        <f>IF(ISBLANK(Calculations!AJ12),"",Calculations!AJ12)</f>
        <v>8541121988696.3203</v>
      </c>
      <c r="AK12">
        <f>IF(ISBLANK(Calculations!AK12),"",Calculations!AK12)</f>
        <v>8642592658292.9785</v>
      </c>
      <c r="AL12">
        <f>IF(ISBLANK(Calculations!AL12),"",Calculations!AL12)</f>
        <v>8746027349245.7354</v>
      </c>
      <c r="AM12">
        <f>IF(ISBLANK(Calculations!AM12),"",Calculations!AM12)</f>
        <v>8853884419570.6309</v>
      </c>
      <c r="AN12">
        <f>IF(ISBLANK(Calculations!AN12),"",Calculations!AN12)</f>
        <v>8964206471022.4043</v>
      </c>
      <c r="AO12">
        <f>IF(ISBLANK(Calculations!AO12),"",Calculations!AO12)</f>
        <v>9075538005144.25</v>
      </c>
      <c r="AP12">
        <f>IF(ISBLANK(Calculations!AP12),"",Calculations!AP12)</f>
        <v>9185304696815.3047</v>
      </c>
      <c r="AQ12">
        <f>IF(ISBLANK(Calculations!AQ12),"",Calculations!AQ12)</f>
        <v>9290610238201.4844</v>
      </c>
      <c r="AR12">
        <f>IF(ISBLANK(Calculations!AR12),"",Calculations!AR12)</f>
        <v>9387333815887.9707</v>
      </c>
      <c r="AS12">
        <f>IF(ISBLANK(Calculations!AS12),"",Calculations!AS12)</f>
        <v>9476661446299.002</v>
      </c>
      <c r="AT12">
        <f>IF(ISBLANK(Calculations!AT12),"",Calculations!AT12)</f>
        <v>9555553333909.25</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0.91279811696212065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4.2442703180238503E-2</v>
      </c>
      <c r="K17">
        <f>IF(ISBLANK(Calculations!K17),"",Calculations!K17)</f>
        <v>0.91279811696212065</v>
      </c>
      <c r="L17" t="str">
        <f>IF(ISBLANK(Calculations!L17),"",Calculations!L17)</f>
        <v>RESIDENTIAL</v>
      </c>
      <c r="M17" t="str">
        <f>IF(ISBLANK(Calculations!M17),"",Calculations!M17)</f>
        <v>cooling</v>
      </c>
      <c r="N17" t="str">
        <f>IF(ISBLANK(Calculations!N17),"",Calculations!N17)</f>
        <v>electricity</v>
      </c>
      <c r="O17">
        <f>P17</f>
        <v>2684096885088.3311</v>
      </c>
      <c r="P17">
        <f>IF(ISBLANK(Calculations!P17),"",Calculations!P17)</f>
        <v>2684096885088.3311</v>
      </c>
      <c r="Q17">
        <f>IF(ISBLANK(Calculations!Q17),"",Calculations!Q17)</f>
        <v>2684096885088.3311</v>
      </c>
      <c r="R17">
        <f>IF(ISBLANK(Calculations!R17),"",Calculations!R17)</f>
        <v>2666520148309.252</v>
      </c>
      <c r="S17" s="99">
        <f>IF(ISBLANK(Calculations!S17),"",Calculations!S17 + ('IRA Buildings Changes'!$C$38/($AB$16-$R$16)*(S16-$R$16)))</f>
        <v>3022429244907.5454</v>
      </c>
      <c r="T17" s="99">
        <f>IF(ISBLANK(Calculations!T17),"",Calculations!T17 + ('IRA Buildings Changes'!$C$38/($AB$16-$R$16)*(T16-$R$16)))</f>
        <v>3380809466989.8525</v>
      </c>
      <c r="U17" s="99">
        <f>IF(ISBLANK(Calculations!U17),"",Calculations!U17 + ('IRA Buildings Changes'!$C$38/($AB$16-$R$16)*(U16-$R$16)))</f>
        <v>3741914355461.2549</v>
      </c>
      <c r="V17" s="99">
        <f>IF(ISBLANK(Calculations!V17),"",Calculations!V17 + ('IRA Buildings Changes'!$C$38/($AB$16-$R$16)*(V16-$R$16)))</f>
        <v>4101485512225.2715</v>
      </c>
      <c r="W17" s="99">
        <f>IF(ISBLANK(Calculations!W17),"",Calculations!W17 + ('IRA Buildings Changes'!$C$38/($AB$16-$R$16)*(W16-$R$16)))</f>
        <v>4468539120497.3721</v>
      </c>
      <c r="X17" s="99">
        <f>IF(ISBLANK(Calculations!X17),"",Calculations!X17 + ('IRA Buildings Changes'!$C$38/($AB$16-$R$16)*(X16-$R$16)))</f>
        <v>4838766852379.3652</v>
      </c>
      <c r="Y17" s="99">
        <f>IF(ISBLANK(Calculations!Y17),"",Calculations!Y17 + ('IRA Buildings Changes'!$C$38/($AB$16-$R$16)*(Y16-$R$16)))</f>
        <v>5212290102933.0732</v>
      </c>
      <c r="Z17" s="99">
        <f>IF(ISBLANK(Calculations!Z17),"",Calculations!Z17 + ('IRA Buildings Changes'!$C$38/($AB$16-$R$16)*(Z16-$R$16)))</f>
        <v>5589076804097.8086</v>
      </c>
      <c r="AA17" s="99">
        <f>IF(ISBLANK(Calculations!AA17),"",Calculations!AA17 + ('IRA Buildings Changes'!$C$38/($AB$16-$R$16)*(AA16-$R$16)))</f>
        <v>5965209085422.9717</v>
      </c>
      <c r="AB17" s="98">
        <f>IF(ISBLANK(Calculations!AB17),"",Calculations!AB17 + 'IRA Buildings Changes'!$C$38)</f>
        <v>6348443875225.6348</v>
      </c>
      <c r="AC17" s="99">
        <f>IF(ISBLANK(Calculations!AC17),"",Calculations!AC17 + 'IRA Buildings Changes'!$C$38)</f>
        <v>6362315164180.0215</v>
      </c>
      <c r="AD17" s="99">
        <f>IF(ISBLANK(Calculations!AD17),"",Calculations!AD17 + 'IRA Buildings Changes'!$C$38)</f>
        <v>6377436799983.417</v>
      </c>
      <c r="AE17" s="99">
        <f>IF(ISBLANK(Calculations!AE17),"",Calculations!AE17 + 'IRA Buildings Changes'!$C$38)</f>
        <v>6393319377358.7773</v>
      </c>
      <c r="AF17" s="99">
        <f>IF(ISBLANK(Calculations!AF17),"",Calculations!AF17 + 'IRA Buildings Changes'!$C$38)</f>
        <v>6405583707242.9268</v>
      </c>
      <c r="AG17" s="99">
        <f>IF(ISBLANK(Calculations!AG17),"",Calculations!AG17 + 'IRA Buildings Changes'!$C$38)</f>
        <v>6422378451551.0254</v>
      </c>
      <c r="AH17" s="99">
        <f>IF(ISBLANK(Calculations!AH17),"",Calculations!AH17 + 'IRA Buildings Changes'!$C$38)</f>
        <v>6439499783375.0176</v>
      </c>
      <c r="AI17" s="99">
        <f>IF(ISBLANK(Calculations!AI17),"",Calculations!AI17 + 'IRA Buildings Changes'!$C$38)</f>
        <v>6456872336693.0723</v>
      </c>
      <c r="AJ17" s="99">
        <f>IF(ISBLANK(Calculations!AJ17),"",Calculations!AJ17 + 'IRA Buildings Changes'!$C$38)</f>
        <v>6474399608782.084</v>
      </c>
      <c r="AK17" s="99">
        <f>IF(ISBLANK(Calculations!AK17),"",Calculations!AK17 + 'IRA Buildings Changes'!$C$38)</f>
        <v>6491250719820.5234</v>
      </c>
      <c r="AL17" s="99">
        <f>IF(ISBLANK(Calculations!AL17),"",Calculations!AL17 + 'IRA Buildings Changes'!$C$38)</f>
        <v>6508043518104.5391</v>
      </c>
      <c r="AM17" s="99">
        <f>IF(ISBLANK(Calculations!AM17),"",Calculations!AM17 + 'IRA Buildings Changes'!$C$38)</f>
        <v>6520765575510.9502</v>
      </c>
      <c r="AN17" s="99">
        <f>IF(ISBLANK(Calculations!AN17),"",Calculations!AN17 + 'IRA Buildings Changes'!$C$38)</f>
        <v>6537508911052.7227</v>
      </c>
      <c r="AO17" s="99">
        <f>IF(ISBLANK(Calculations!AO17),"",Calculations!AO17 + 'IRA Buildings Changes'!$C$38)</f>
        <v>6554232721756.7969</v>
      </c>
      <c r="AP17" s="99">
        <f>IF(ISBLANK(Calculations!AP17),"",Calculations!AP17 + 'IRA Buildings Changes'!$C$38)</f>
        <v>6570940531719.9805</v>
      </c>
      <c r="AQ17" s="99">
        <f>IF(ISBLANK(Calculations!AQ17),"",Calculations!AQ17 + 'IRA Buildings Changes'!$C$38)</f>
        <v>6587631479894.9521</v>
      </c>
      <c r="AR17" s="99">
        <f>IF(ISBLANK(Calculations!AR17),"",Calculations!AR17 + 'IRA Buildings Changes'!$C$38)</f>
        <v>6604307069052.3213</v>
      </c>
      <c r="AS17" s="99">
        <f>IF(ISBLANK(Calculations!AS17),"",Calculations!AS17 + 'IRA Buildings Changes'!$C$38)</f>
        <v>6620966882871.6152</v>
      </c>
      <c r="AT17" s="99">
        <f>IF(ISBLANK(Calculations!AT17),"",Calculations!AT17 + 'IRA Buildings Changes'!$C$38)</f>
        <v>6637624498798.207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0.91279811696212065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0.91279811696212065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0.91279811696212065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0.91279811696212065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0.91279811696212065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0.91279811696212065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0.91279811696212065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0.91279811696212065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0.91279811696212065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7.6715267451211558E-2</v>
      </c>
      <c r="K30">
        <f>IF(ISBLANK(Calculations!K30),"",Calculations!K30)</f>
        <v>0.91279811696212065</v>
      </c>
      <c r="L30" t="str">
        <f>IF(ISBLANK(Calculations!L30),"",Calculations!L30)</f>
        <v>RESIDENTIAL</v>
      </c>
      <c r="M30" t="str">
        <f>IF(ISBLANK(Calculations!M30),"",Calculations!M30)</f>
        <v>lighting</v>
      </c>
      <c r="N30" t="str">
        <f>IF(ISBLANK(Calculations!N30),"",Calculations!N30)</f>
        <v>electricity</v>
      </c>
      <c r="O30">
        <f t="shared" si="0"/>
        <v>4851510270919.5068</v>
      </c>
      <c r="P30">
        <f>IF(ISBLANK(Calculations!P30),"",Calculations!P30)</f>
        <v>4851510270919.5068</v>
      </c>
      <c r="Q30">
        <f>IF(ISBLANK(Calculations!Q30),"",Calculations!Q30)</f>
        <v>4851510270919.5068</v>
      </c>
      <c r="R30">
        <f>IF(ISBLANK(Calculations!R30),"",Calculations!R30)</f>
        <v>4805199565846.3799</v>
      </c>
      <c r="S30">
        <f>IF(ISBLANK(Calculations!S30),"",Calculations!S30)</f>
        <v>4763038961295.9023</v>
      </c>
      <c r="T30">
        <f>IF(ISBLANK(Calculations!T30),"",Calculations!T30)</f>
        <v>4718202616119.001</v>
      </c>
      <c r="U30">
        <f>IF(ISBLANK(Calculations!U30),"",Calculations!U30)</f>
        <v>4691881875282.4395</v>
      </c>
      <c r="V30">
        <f>IF(ISBLANK(Calculations!V30),"",Calculations!V30)</f>
        <v>4680666701701.4814</v>
      </c>
      <c r="W30">
        <f>IF(ISBLANK(Calculations!W30),"",Calculations!W30)</f>
        <v>4671617127650.6475</v>
      </c>
      <c r="X30">
        <f>IF(ISBLANK(Calculations!X30),"",Calculations!X30)</f>
        <v>4663268064647.7568</v>
      </c>
      <c r="Y30">
        <f>IF(ISBLANK(Calculations!Y30),"",Calculations!Y30)</f>
        <v>4655755317335.4766</v>
      </c>
      <c r="Z30">
        <f>IF(ISBLANK(Calculations!Z30),"",Calculations!Z30)</f>
        <v>4651341338116.6777</v>
      </c>
      <c r="AA30">
        <f>IF(ISBLANK(Calculations!AA30),"",Calculations!AA30)</f>
        <v>4653745909714.8877</v>
      </c>
      <c r="AB30">
        <f>IF(ISBLANK(Calculations!AB30),"",Calculations!AB30)</f>
        <v>4659306064592.1514</v>
      </c>
      <c r="AC30">
        <f>IF(ISBLANK(Calculations!AC30),"",Calculations!AC30)</f>
        <v>4668897914107.1523</v>
      </c>
      <c r="AD30">
        <f>IF(ISBLANK(Calculations!AD30),"",Calculations!AD30)</f>
        <v>4678921254673.4414</v>
      </c>
      <c r="AE30">
        <f>IF(ISBLANK(Calculations!AE30),"",Calculations!AE30)</f>
        <v>4688151608856.5859</v>
      </c>
      <c r="AF30">
        <f>IF(ISBLANK(Calculations!AF30),"",Calculations!AF30)</f>
        <v>4689322254632.5312</v>
      </c>
      <c r="AG30">
        <f>IF(ISBLANK(Calculations!AG30),"",Calculations!AG30)</f>
        <v>4687238319093.0332</v>
      </c>
      <c r="AH30">
        <f>IF(ISBLANK(Calculations!AH30),"",Calculations!AH30)</f>
        <v>4683061281077.334</v>
      </c>
      <c r="AI30">
        <f>IF(ISBLANK(Calculations!AI30),"",Calculations!AI30)</f>
        <v>4677327871537.8926</v>
      </c>
      <c r="AJ30">
        <f>IF(ISBLANK(Calculations!AJ30),"",Calculations!AJ30)</f>
        <v>4670327724177.3086</v>
      </c>
      <c r="AK30">
        <f>IF(ISBLANK(Calculations!AK30),"",Calculations!AK30)</f>
        <v>4624710895091.0088</v>
      </c>
      <c r="AL30">
        <f>IF(ISBLANK(Calculations!AL30),"",Calculations!AL30)</f>
        <v>4580169373601.0791</v>
      </c>
      <c r="AM30">
        <f>IF(ISBLANK(Calculations!AM30),"",Calculations!AM30)</f>
        <v>4537119201663.1582</v>
      </c>
      <c r="AN30">
        <f>IF(ISBLANK(Calculations!AN30),"",Calculations!AN30)</f>
        <v>4495847146780.8115</v>
      </c>
      <c r="AO30">
        <f>IF(ISBLANK(Calculations!AO30),"",Calculations!AO30)</f>
        <v>4456286334193.7539</v>
      </c>
      <c r="AP30">
        <f>IF(ISBLANK(Calculations!AP30),"",Calculations!AP30)</f>
        <v>4418236580939.6123</v>
      </c>
      <c r="AQ30">
        <f>IF(ISBLANK(Calculations!AQ30),"",Calculations!AQ30)</f>
        <v>4381401269079.9502</v>
      </c>
      <c r="AR30">
        <f>IF(ISBLANK(Calculations!AR30),"",Calculations!AR30)</f>
        <v>4345489554983.2588</v>
      </c>
      <c r="AS30">
        <f>IF(ISBLANK(Calculations!AS30),"",Calculations!AS30)</f>
        <v>4310319087773.1602</v>
      </c>
      <c r="AT30">
        <f>IF(ISBLANK(Calculations!AT30),"",Calculations!AT30)</f>
        <v>4275794125621.1714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0.91279811696212065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0.91279811696212065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0.91279811696212065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0.91279811696212065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0.91279811696212065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0.91279811696212065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0.91279811696212065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0.91279811696212065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0.91279811696212065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0.33548225039559793</v>
      </c>
      <c r="K43">
        <f>IF(ISBLANK(Calculations!K43),"",Calculations!K43)</f>
        <v>0.91279811696212065</v>
      </c>
      <c r="L43" t="str">
        <f>IF(ISBLANK(Calculations!L43),"",Calculations!L43)</f>
        <v>RESIDENTIAL</v>
      </c>
      <c r="M43" t="str">
        <f>IF(ISBLANK(Calculations!M43),"",Calculations!M43)</f>
        <v>appl</v>
      </c>
      <c r="N43" t="str">
        <f>IF(ISBLANK(Calculations!N43),"",Calculations!N43)</f>
        <v>electricity</v>
      </c>
      <c r="O43">
        <f t="shared" si="0"/>
        <v>21216058257771.594</v>
      </c>
      <c r="P43">
        <f>IF(ISBLANK(Calculations!P43),"",Calculations!P43)</f>
        <v>21216058257771.594</v>
      </c>
      <c r="Q43">
        <f>IF(ISBLANK(Calculations!Q43),"",Calculations!Q43)</f>
        <v>21216058257771.594</v>
      </c>
      <c r="R43">
        <f>IF(ISBLANK(Calculations!R43),"",Calculations!R43)</f>
        <v>21208569187949.152</v>
      </c>
      <c r="S43">
        <f>IF(ISBLANK(Calculations!S43),"",Calculations!S43)</f>
        <v>21184452926482.059</v>
      </c>
      <c r="T43">
        <f>IF(ISBLANK(Calculations!T43),"",Calculations!T43)</f>
        <v>21149882845702.465</v>
      </c>
      <c r="U43">
        <f>IF(ISBLANK(Calculations!U43),"",Calculations!U43)</f>
        <v>21115087486636.477</v>
      </c>
      <c r="V43">
        <f>IF(ISBLANK(Calculations!V43),"",Calculations!V43)</f>
        <v>21091218662435.59</v>
      </c>
      <c r="W43">
        <f>IF(ISBLANK(Calculations!W43),"",Calculations!W43)</f>
        <v>21084235593978.461</v>
      </c>
      <c r="X43">
        <f>IF(ISBLANK(Calculations!X43),"",Calculations!X43)</f>
        <v>21096367435742.449</v>
      </c>
      <c r="Y43">
        <f>IF(ISBLANK(Calculations!Y43),"",Calculations!Y43)</f>
        <v>21128747940557.023</v>
      </c>
      <c r="Z43">
        <f>IF(ISBLANK(Calculations!Z43),"",Calculations!Z43)</f>
        <v>21188298282468.707</v>
      </c>
      <c r="AA43">
        <f>IF(ISBLANK(Calculations!AA43),"",Calculations!AA43)</f>
        <v>21278726054558.719</v>
      </c>
      <c r="AB43">
        <f>IF(ISBLANK(Calculations!AB43),"",Calculations!AB43)</f>
        <v>21394046730929.043</v>
      </c>
      <c r="AC43">
        <f>IF(ISBLANK(Calculations!AC43),"",Calculations!AC43)</f>
        <v>21529215488573.445</v>
      </c>
      <c r="AD43">
        <f>IF(ISBLANK(Calculations!AD43),"",Calculations!AD43)</f>
        <v>21684659343372.172</v>
      </c>
      <c r="AE43">
        <f>IF(ISBLANK(Calculations!AE43),"",Calculations!AE43)</f>
        <v>21856319457188.594</v>
      </c>
      <c r="AF43">
        <f>IF(ISBLANK(Calculations!AF43),"",Calculations!AF43)</f>
        <v>22038723988685.199</v>
      </c>
      <c r="AG43">
        <f>IF(ISBLANK(Calculations!AG43),"",Calculations!AG43)</f>
        <v>22226783163202.508</v>
      </c>
      <c r="AH43">
        <f>IF(ISBLANK(Calculations!AH43),"",Calculations!AH43)</f>
        <v>22418582122948.203</v>
      </c>
      <c r="AI43">
        <f>IF(ISBLANK(Calculations!AI43),"",Calculations!AI43)</f>
        <v>22612022721986.105</v>
      </c>
      <c r="AJ43">
        <f>IF(ISBLANK(Calculations!AJ43),"",Calculations!AJ43)</f>
        <v>22805572278953.523</v>
      </c>
      <c r="AK43">
        <f>IF(ISBLANK(Calculations!AK43),"",Calculations!AK43)</f>
        <v>22802230265457.773</v>
      </c>
      <c r="AL43">
        <f>IF(ISBLANK(Calculations!AL43),"",Calculations!AL43)</f>
        <v>22797975275199.281</v>
      </c>
      <c r="AM43">
        <f>IF(ISBLANK(Calculations!AM43),"",Calculations!AM43)</f>
        <v>22793011086018.914</v>
      </c>
      <c r="AN43">
        <f>IF(ISBLANK(Calculations!AN43),"",Calculations!AN43)</f>
        <v>22787684294917.406</v>
      </c>
      <c r="AO43">
        <f>IF(ISBLANK(Calculations!AO43),"",Calculations!AO43)</f>
        <v>22782370403843.125</v>
      </c>
      <c r="AP43">
        <f>IF(ISBLANK(Calculations!AP43),"",Calculations!AP43)</f>
        <v>22777339027677.41</v>
      </c>
      <c r="AQ43">
        <f>IF(ISBLANK(Calculations!AQ43),"",Calculations!AQ43)</f>
        <v>22772578604115.094</v>
      </c>
      <c r="AR43">
        <f>IF(ISBLANK(Calculations!AR43),"",Calculations!AR43)</f>
        <v>22768176042492.762</v>
      </c>
      <c r="AS43">
        <f>IF(ISBLANK(Calculations!AS43),"",Calculations!AS43)</f>
        <v>22763978303612.074</v>
      </c>
      <c r="AT43">
        <f>IF(ISBLANK(Calculations!AT43),"",Calculations!AT43)</f>
        <v>22759833608802.891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0.91279811696212065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0.29794955445405147</v>
      </c>
      <c r="K45">
        <f>IF(ISBLANK(Calculations!K45),"",Calculations!K45)</f>
        <v>0.91279811696212065</v>
      </c>
      <c r="L45" t="str">
        <f>IF(ISBLANK(Calculations!L45),"",Calculations!L45)</f>
        <v>RESIDENTIAL</v>
      </c>
      <c r="M45" t="str">
        <f>IF(ISBLANK(Calculations!M45),"",Calculations!M45)</f>
        <v>appl</v>
      </c>
      <c r="N45" t="str">
        <f>IF(ISBLANK(Calculations!N45),"",Calculations!N45)</f>
        <v>natural gas</v>
      </c>
      <c r="O45">
        <f t="shared" si="0"/>
        <v>34406917366017.98</v>
      </c>
      <c r="P45">
        <f>IF(ISBLANK(Calculations!P45),"",Calculations!P45)</f>
        <v>34406917366017.98</v>
      </c>
      <c r="Q45">
        <f>IF(ISBLANK(Calculations!Q45),"",Calculations!Q45)</f>
        <v>34406917366017.98</v>
      </c>
      <c r="R45">
        <f>IF(ISBLANK(Calculations!R45),"",Calculations!R45)</f>
        <v>34686562740170.934</v>
      </c>
      <c r="S45">
        <f>IF(ISBLANK(Calculations!S45),"",Calculations!S45)</f>
        <v>34955432571015.621</v>
      </c>
      <c r="T45">
        <f>IF(ISBLANK(Calculations!T45),"",Calculations!T45)</f>
        <v>35222167668301.195</v>
      </c>
      <c r="U45">
        <f>IF(ISBLANK(Calculations!U45),"",Calculations!U45)</f>
        <v>35500786508043.352</v>
      </c>
      <c r="V45">
        <f>IF(ISBLANK(Calculations!V45),"",Calculations!V45)</f>
        <v>35798880577801.977</v>
      </c>
      <c r="W45">
        <f>IF(ISBLANK(Calculations!W45),"",Calculations!W45)</f>
        <v>36116736451004.836</v>
      </c>
      <c r="X45">
        <f>IF(ISBLANK(Calculations!X45),"",Calculations!X45)</f>
        <v>36447211830738.609</v>
      </c>
      <c r="Y45">
        <f>IF(ISBLANK(Calculations!Y45),"",Calculations!Y45)</f>
        <v>36784850345515.609</v>
      </c>
      <c r="Z45">
        <f>IF(ISBLANK(Calculations!Z45),"",Calculations!Z45)</f>
        <v>37134382340712.391</v>
      </c>
      <c r="AA45">
        <f>IF(ISBLANK(Calculations!AA45),"",Calculations!AA45)</f>
        <v>37493021548675.422</v>
      </c>
      <c r="AB45">
        <f>IF(ISBLANK(Calculations!AB45),"",Calculations!AB45)</f>
        <v>37850382579715.445</v>
      </c>
      <c r="AC45">
        <f>IF(ISBLANK(Calculations!AC45),"",Calculations!AC45)</f>
        <v>38203658373631.242</v>
      </c>
      <c r="AD45">
        <f>IF(ISBLANK(Calculations!AD45),"",Calculations!AD45)</f>
        <v>38559232826248.836</v>
      </c>
      <c r="AE45">
        <f>IF(ISBLANK(Calculations!AE45),"",Calculations!AE45)</f>
        <v>38917279621839.922</v>
      </c>
      <c r="AF45">
        <f>IF(ISBLANK(Calculations!AF45),"",Calculations!AF45)</f>
        <v>39274971058343.609</v>
      </c>
      <c r="AG45">
        <f>IF(ISBLANK(Calculations!AG45),"",Calculations!AG45)</f>
        <v>39631830536177.055</v>
      </c>
      <c r="AH45">
        <f>IF(ISBLANK(Calculations!AH45),"",Calculations!AH45)</f>
        <v>39989926998216.922</v>
      </c>
      <c r="AI45">
        <f>IF(ISBLANK(Calculations!AI45),"",Calculations!AI45)</f>
        <v>40348007523057.078</v>
      </c>
      <c r="AJ45">
        <f>IF(ISBLANK(Calculations!AJ45),"",Calculations!AJ45)</f>
        <v>40705396860329.141</v>
      </c>
      <c r="AK45">
        <f>IF(ISBLANK(Calculations!AK45),"",Calculations!AK45)</f>
        <v>40678998053677.789</v>
      </c>
      <c r="AL45">
        <f>IF(ISBLANK(Calculations!AL45),"",Calculations!AL45)</f>
        <v>40652220661099.367</v>
      </c>
      <c r="AM45">
        <f>IF(ISBLANK(Calculations!AM45),"",Calculations!AM45)</f>
        <v>40625831313229.094</v>
      </c>
      <c r="AN45">
        <f>IF(ISBLANK(Calculations!AN45),"",Calculations!AN45)</f>
        <v>40600401159428.406</v>
      </c>
      <c r="AO45">
        <f>IF(ISBLANK(Calculations!AO45),"",Calculations!AO45)</f>
        <v>40576203547247.898</v>
      </c>
      <c r="AP45">
        <f>IF(ISBLANK(Calculations!AP45),"",Calculations!AP45)</f>
        <v>40553153745861.742</v>
      </c>
      <c r="AQ45">
        <f>IF(ISBLANK(Calculations!AQ45),"",Calculations!AQ45)</f>
        <v>40531660431145.789</v>
      </c>
      <c r="AR45">
        <f>IF(ISBLANK(Calculations!AR45),"",Calculations!AR45)</f>
        <v>40511601416258.312</v>
      </c>
      <c r="AS45">
        <f>IF(ISBLANK(Calculations!AS45),"",Calculations!AS45)</f>
        <v>40493214042778.344</v>
      </c>
      <c r="AT45">
        <f>IF(ISBLANK(Calculations!AT45),"",Calculations!AT45)</f>
        <v>40476565699138.602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8.1320904836793564E-2</v>
      </c>
      <c r="K46">
        <f>IF(ISBLANK(Calculations!K46),"",Calculations!K46)</f>
        <v>0.91279811696212065</v>
      </c>
      <c r="L46" t="str">
        <f>IF(ISBLANK(Calculations!L46),"",Calculations!L46)</f>
        <v>RESIDENTIAL</v>
      </c>
      <c r="M46" t="str">
        <f>IF(ISBLANK(Calculations!M46),"",Calculations!M46)</f>
        <v>appl</v>
      </c>
      <c r="N46" t="str">
        <f>IF(ISBLANK(Calculations!N46),"",Calculations!N46)</f>
        <v>petroleum diesel</v>
      </c>
      <c r="O46">
        <f t="shared" si="0"/>
        <v>5321146639763.5557</v>
      </c>
      <c r="P46">
        <f>IF(ISBLANK(Calculations!P46),"",Calculations!P46)</f>
        <v>5321146639763.5557</v>
      </c>
      <c r="Q46">
        <f>IF(ISBLANK(Calculations!Q46),"",Calculations!Q46)</f>
        <v>5321146639763.5557</v>
      </c>
      <c r="R46">
        <f>IF(ISBLANK(Calculations!R46),"",Calculations!R46)</f>
        <v>5152502591886.2656</v>
      </c>
      <c r="S46">
        <f>IF(ISBLANK(Calculations!S46),"",Calculations!S46)</f>
        <v>5029058336633.4316</v>
      </c>
      <c r="T46">
        <f>IF(ISBLANK(Calculations!T46),"",Calculations!T46)</f>
        <v>4944869253440.1152</v>
      </c>
      <c r="U46">
        <f>IF(ISBLANK(Calculations!U46),"",Calculations!U46)</f>
        <v>4894084707581.5332</v>
      </c>
      <c r="V46">
        <f>IF(ISBLANK(Calculations!V46),"",Calculations!V46)</f>
        <v>4871329257596.5439</v>
      </c>
      <c r="W46">
        <f>IF(ISBLANK(Calculations!W46),"",Calculations!W46)</f>
        <v>4869953699261.4209</v>
      </c>
      <c r="X46">
        <f>IF(ISBLANK(Calculations!X46),"",Calculations!X46)</f>
        <v>4883262123311.835</v>
      </c>
      <c r="Y46">
        <f>IF(ISBLANK(Calculations!Y46),"",Calculations!Y46)</f>
        <v>4905719559024.1787</v>
      </c>
      <c r="Z46">
        <f>IF(ISBLANK(Calculations!Z46),"",Calculations!Z46)</f>
        <v>4934957794000.1514</v>
      </c>
      <c r="AA46">
        <f>IF(ISBLANK(Calculations!AA46),"",Calculations!AA46)</f>
        <v>4968580542426.8818</v>
      </c>
      <c r="AB46">
        <f>IF(ISBLANK(Calculations!AB46),"",Calculations!AB46)</f>
        <v>5003786703931.6865</v>
      </c>
      <c r="AC46">
        <f>IF(ISBLANK(Calculations!AC46),"",Calculations!AC46)</f>
        <v>5039396342402.4424</v>
      </c>
      <c r="AD46">
        <f>IF(ISBLANK(Calculations!AD46),"",Calculations!AD46)</f>
        <v>5076374273831.9492</v>
      </c>
      <c r="AE46">
        <f>IF(ISBLANK(Calculations!AE46),"",Calculations!AE46)</f>
        <v>5114568106753.9199</v>
      </c>
      <c r="AF46">
        <f>IF(ISBLANK(Calculations!AF46),"",Calculations!AF46)</f>
        <v>5153411140295.6016</v>
      </c>
      <c r="AG46">
        <f>IF(ISBLANK(Calculations!AG46),"",Calculations!AG46)</f>
        <v>5192289985960.5537</v>
      </c>
      <c r="AH46">
        <f>IF(ISBLANK(Calculations!AH46),"",Calculations!AH46)</f>
        <v>5231467074150.2764</v>
      </c>
      <c r="AI46">
        <f>IF(ISBLANK(Calculations!AI46),"",Calculations!AI46)</f>
        <v>5270834957369.96</v>
      </c>
      <c r="AJ46">
        <f>IF(ISBLANK(Calculations!AJ46),"",Calculations!AJ46)</f>
        <v>5310335815001.1006</v>
      </c>
      <c r="AK46">
        <f>IF(ISBLANK(Calculations!AK46),"",Calculations!AK46)</f>
        <v>5305755661779.2549</v>
      </c>
      <c r="AL46">
        <f>IF(ISBLANK(Calculations!AL46),"",Calculations!AL46)</f>
        <v>5301309758797.4307</v>
      </c>
      <c r="AM46">
        <f>IF(ISBLANK(Calculations!AM46),"",Calculations!AM46)</f>
        <v>5297089457116.9717</v>
      </c>
      <c r="AN46">
        <f>IF(ISBLANK(Calculations!AN46),"",Calculations!AN46)</f>
        <v>5293144058547.2578</v>
      </c>
      <c r="AO46">
        <f>IF(ISBLANK(Calculations!AO46),"",Calculations!AO46)</f>
        <v>5289476069472.6602</v>
      </c>
      <c r="AP46">
        <f>IF(ISBLANK(Calculations!AP46),"",Calculations!AP46)</f>
        <v>5286022113543.6143</v>
      </c>
      <c r="AQ46">
        <f>IF(ISBLANK(Calculations!AQ46),"",Calculations!AQ46)</f>
        <v>5282817752890.8301</v>
      </c>
      <c r="AR46">
        <f>IF(ISBLANK(Calculations!AR46),"",Calculations!AR46)</f>
        <v>5279826645411.1582</v>
      </c>
      <c r="AS46">
        <f>IF(ISBLANK(Calculations!AS46),"",Calculations!AS46)</f>
        <v>5277082320682.7861</v>
      </c>
      <c r="AT46">
        <f>IF(ISBLANK(Calculations!AT46),"",Calculations!AT46)</f>
        <v>5274612039539.9033</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0.91279811696212065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0.91279811696212065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0.91279811696212065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0.91279811696212065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0.11074888451676794</v>
      </c>
      <c r="K51">
        <f>IF(ISBLANK(Calculations!K51),"",Calculations!K51)</f>
        <v>0.91279811696212065</v>
      </c>
      <c r="L51" t="str">
        <f>IF(ISBLANK(Calculations!L51),"",Calculations!L51)</f>
        <v>RESIDENTIAL</v>
      </c>
      <c r="M51" t="str">
        <f>IF(ISBLANK(Calculations!M51),"",Calculations!M51)</f>
        <v>appl</v>
      </c>
      <c r="N51" t="str">
        <f>IF(ISBLANK(Calculations!N51),"",Calculations!N51)</f>
        <v>LPG propane or butane</v>
      </c>
      <c r="O51">
        <f t="shared" si="0"/>
        <v>817222661292.86414</v>
      </c>
      <c r="P51">
        <f>IF(ISBLANK(Calculations!P51),"",Calculations!P51)</f>
        <v>817222661292.86414</v>
      </c>
      <c r="Q51">
        <f>IF(ISBLANK(Calculations!Q51),"",Calculations!Q51)</f>
        <v>817222661292.86414</v>
      </c>
      <c r="R51">
        <f>IF(ISBLANK(Calculations!R51),"",Calculations!R51)</f>
        <v>810279768499.25598</v>
      </c>
      <c r="S51">
        <f>IF(ISBLANK(Calculations!S51),"",Calculations!S51)</f>
        <v>804623418816.19177</v>
      </c>
      <c r="T51">
        <f>IF(ISBLANK(Calculations!T51),"",Calculations!T51)</f>
        <v>800635199308.46045</v>
      </c>
      <c r="U51">
        <f>IF(ISBLANK(Calculations!U51),"",Calculations!U51)</f>
        <v>798603718964.27893</v>
      </c>
      <c r="V51">
        <f>IF(ISBLANK(Calculations!V51),"",Calculations!V51)</f>
        <v>798709784000.22717</v>
      </c>
      <c r="W51">
        <f>IF(ISBLANK(Calculations!W51),"",Calculations!W51)</f>
        <v>800722548130.01025</v>
      </c>
      <c r="X51">
        <f>IF(ISBLANK(Calculations!X51),"",Calculations!X51)</f>
        <v>804227880568.69385</v>
      </c>
      <c r="Y51">
        <f>IF(ISBLANK(Calculations!Y51),"",Calculations!Y51)</f>
        <v>808800758125.31274</v>
      </c>
      <c r="Z51">
        <f>IF(ISBLANK(Calculations!Z51),"",Calculations!Z51)</f>
        <v>814374263697.56616</v>
      </c>
      <c r="AA51">
        <f>IF(ISBLANK(Calculations!AA51),"",Calculations!AA51)</f>
        <v>820698891898.63611</v>
      </c>
      <c r="AB51">
        <f>IF(ISBLANK(Calculations!AB51),"",Calculations!AB51)</f>
        <v>827326937806.26416</v>
      </c>
      <c r="AC51">
        <f>IF(ISBLANK(Calculations!AC51),"",Calculations!AC51)</f>
        <v>833994992786.05005</v>
      </c>
      <c r="AD51">
        <f>IF(ISBLANK(Calculations!AD51),"",Calculations!AD51)</f>
        <v>840796015184.52417</v>
      </c>
      <c r="AE51">
        <f>IF(ISBLANK(Calculations!AE51),"",Calculations!AE51)</f>
        <v>847700644833.74756</v>
      </c>
      <c r="AF51">
        <f>IF(ISBLANK(Calculations!AF51),"",Calculations!AF51)</f>
        <v>854646786138.68005</v>
      </c>
      <c r="AG51">
        <f>IF(ISBLANK(Calculations!AG51),"",Calculations!AG51)</f>
        <v>861558179925.98438</v>
      </c>
      <c r="AH51">
        <f>IF(ISBLANK(Calculations!AH51),"",Calculations!AH51)</f>
        <v>868488882802.09351</v>
      </c>
      <c r="AI51">
        <f>IF(ISBLANK(Calculations!AI51),"",Calculations!AI51)</f>
        <v>875418976338.46289</v>
      </c>
      <c r="AJ51">
        <f>IF(ISBLANK(Calculations!AJ51),"",Calculations!AJ51)</f>
        <v>882328820846.49768</v>
      </c>
      <c r="AK51">
        <f>IF(ISBLANK(Calculations!AK51),"",Calculations!AK51)</f>
        <v>882209309181.0509</v>
      </c>
      <c r="AL51">
        <f>IF(ISBLANK(Calculations!AL51),"",Calculations!AL51)</f>
        <v>882042566886.29224</v>
      </c>
      <c r="AM51">
        <f>IF(ISBLANK(Calculations!AM51),"",Calculations!AM51)</f>
        <v>881840493230.05737</v>
      </c>
      <c r="AN51">
        <f>IF(ISBLANK(Calculations!AN51),"",Calculations!AN51)</f>
        <v>881613178779.68372</v>
      </c>
      <c r="AO51">
        <f>IF(ISBLANK(Calculations!AO51),"",Calculations!AO51)</f>
        <v>881366895874.9165</v>
      </c>
      <c r="AP51">
        <f>IF(ISBLANK(Calculations!AP51),"",Calculations!AP51)</f>
        <v>881105243954.82141</v>
      </c>
      <c r="AQ51">
        <f>IF(ISBLANK(Calculations!AQ51),"",Calculations!AQ51)</f>
        <v>880836276029.63354</v>
      </c>
      <c r="AR51">
        <f>IF(ISBLANK(Calculations!AR51),"",Calculations!AR51)</f>
        <v>880562637095.63733</v>
      </c>
      <c r="AS51">
        <f>IF(ISBLANK(Calculations!AS51),"",Calculations!AS51)</f>
        <v>880293424732.57275</v>
      </c>
      <c r="AT51">
        <f>IF(ISBLANK(Calculations!AT51),"",Calculations!AT51)</f>
        <v>880035005913.89868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0.91279811696212065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0.39910094138208041</v>
      </c>
      <c r="K56">
        <f>IF(ISBLANK(Calculations!K56),"",Calculations!K56)</f>
        <v>0.91279811696212065</v>
      </c>
      <c r="L56" t="str">
        <f>IF(ISBLANK(Calculations!L56),"",Calculations!L56)</f>
        <v>RESIDENTIAL</v>
      </c>
      <c r="M56" t="str">
        <f>IF(ISBLANK(Calculations!M56),"",Calculations!M56)</f>
        <v>other</v>
      </c>
      <c r="N56" t="str">
        <f>IF(ISBLANK(Calculations!N56),"",Calculations!N56)</f>
        <v>electricity</v>
      </c>
      <c r="O56">
        <f t="shared" si="0"/>
        <v>25239334757976.246</v>
      </c>
      <c r="P56">
        <f>IF(ISBLANK(Calculations!P56),"",Calculations!P56)</f>
        <v>25239334757976.246</v>
      </c>
      <c r="Q56">
        <f>IF(ISBLANK(Calculations!Q56),"",Calculations!Q56)</f>
        <v>25239334757976.246</v>
      </c>
      <c r="R56">
        <f>IF(ISBLANK(Calculations!R56),"",Calculations!R56)</f>
        <v>25026840559330.473</v>
      </c>
      <c r="S56">
        <f>IF(ISBLANK(Calculations!S56),"",Calculations!S56)</f>
        <v>24747955093231.09</v>
      </c>
      <c r="T56">
        <f>IF(ISBLANK(Calculations!T56),"",Calculations!T56)</f>
        <v>24481225163845.012</v>
      </c>
      <c r="U56">
        <f>IF(ISBLANK(Calculations!U56),"",Calculations!U56)</f>
        <v>24246576539051.867</v>
      </c>
      <c r="V56">
        <f>IF(ISBLANK(Calculations!V56),"",Calculations!V56)</f>
        <v>24043168817881.805</v>
      </c>
      <c r="W56">
        <f>IF(ISBLANK(Calculations!W56),"",Calculations!W56)</f>
        <v>23879114283697.406</v>
      </c>
      <c r="X56">
        <f>IF(ISBLANK(Calculations!X56),"",Calculations!X56)</f>
        <v>23702645218732.555</v>
      </c>
      <c r="Y56">
        <f>IF(ISBLANK(Calculations!Y56),"",Calculations!Y56)</f>
        <v>23516734122035.559</v>
      </c>
      <c r="Z56">
        <f>IF(ISBLANK(Calculations!Z56),"",Calculations!Z56)</f>
        <v>23348989842990</v>
      </c>
      <c r="AA56">
        <f>IF(ISBLANK(Calculations!AA56),"",Calculations!AA56)</f>
        <v>23233530451537.828</v>
      </c>
      <c r="AB56">
        <f>IF(ISBLANK(Calculations!AB56),"",Calculations!AB56)</f>
        <v>23113655477191.266</v>
      </c>
      <c r="AC56">
        <f>IF(ISBLANK(Calculations!AC56),"",Calculations!AC56)</f>
        <v>23007354983356.918</v>
      </c>
      <c r="AD56">
        <f>IF(ISBLANK(Calculations!AD56),"",Calculations!AD56)</f>
        <v>22916768842026.773</v>
      </c>
      <c r="AE56">
        <f>IF(ISBLANK(Calculations!AE56),"",Calculations!AE56)</f>
        <v>22816869552267.879</v>
      </c>
      <c r="AF56">
        <f>IF(ISBLANK(Calculations!AF56),"",Calculations!AF56)</f>
        <v>22690615058973.078</v>
      </c>
      <c r="AG56">
        <f>IF(ISBLANK(Calculations!AG56),"",Calculations!AG56)</f>
        <v>22541623096014.941</v>
      </c>
      <c r="AH56">
        <f>IF(ISBLANK(Calculations!AH56),"",Calculations!AH56)</f>
        <v>22374310882901.219</v>
      </c>
      <c r="AI56">
        <f>IF(ISBLANK(Calculations!AI56),"",Calculations!AI56)</f>
        <v>22192342796985.621</v>
      </c>
      <c r="AJ56">
        <f>IF(ISBLANK(Calculations!AJ56),"",Calculations!AJ56)</f>
        <v>21999446225237.102</v>
      </c>
      <c r="AK56">
        <f>IF(ISBLANK(Calculations!AK56),"",Calculations!AK56)</f>
        <v>21690769076660.977</v>
      </c>
      <c r="AL56">
        <f>IF(ISBLANK(Calculations!AL56),"",Calculations!AL56)</f>
        <v>21367517885951.965</v>
      </c>
      <c r="AM56">
        <f>IF(ISBLANK(Calculations!AM56),"",Calculations!AM56)</f>
        <v>21022028801813.234</v>
      </c>
      <c r="AN56">
        <f>IF(ISBLANK(Calculations!AN56),"",Calculations!AN56)</f>
        <v>20669099673257.246</v>
      </c>
      <c r="AO56">
        <f>IF(ISBLANK(Calculations!AO56),"",Calculations!AO56)</f>
        <v>20307601237053</v>
      </c>
      <c r="AP56">
        <f>IF(ISBLANK(Calculations!AP56),"",Calculations!AP56)</f>
        <v>20046072464982.797</v>
      </c>
      <c r="AQ56">
        <f>IF(ISBLANK(Calculations!AQ56),"",Calculations!AQ56)</f>
        <v>19676898312034.707</v>
      </c>
      <c r="AR56">
        <f>IF(ISBLANK(Calculations!AR56),"",Calculations!AR56)</f>
        <v>19303437459495.797</v>
      </c>
      <c r="AS56">
        <f>IF(ISBLANK(Calculations!AS56),"",Calculations!AS56)</f>
        <v>18862112796616.277</v>
      </c>
      <c r="AT56">
        <f>IF(ISBLANK(Calculations!AT56),"",Calculations!AT56)</f>
        <v>18466193107841.711</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0.91279811696212065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0.91279811696212065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0.91279811696212065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0.91279811696212065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0.91279811696212065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0.91279811696212065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0.91279811696212065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0.91279811696212065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0.91279811696212065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0.14625883759087166</v>
      </c>
      <c r="K69">
        <f>IF(ISBLANK(Calculations!K69),"",Calculations!K69)</f>
        <v>8.7201883037879388E-2</v>
      </c>
      <c r="L69" t="str">
        <f>IF(ISBLANK(Calculations!L69),"",Calculations!L69)</f>
        <v>RESIDENTIAL</v>
      </c>
      <c r="M69" t="str">
        <f>IF(ISBLANK(Calculations!M69),"",Calculations!M69)</f>
        <v>heating</v>
      </c>
      <c r="N69" t="str">
        <f>IF(ISBLANK(Calculations!N69),"",Calculations!N69)</f>
        <v>electricity</v>
      </c>
      <c r="O69">
        <f t="shared" si="0"/>
        <v>880693557610.2948</v>
      </c>
      <c r="P69">
        <f>IF(ISBLANK(Calculations!P69),"",Calculations!P69)-(SUMIFS(BDEQ!B:B,BDEQ!$AG:$AG,About!$B$2,BDEQ!$AH:$AH,$I69)*BDEQ!$C$2*$J69*$K69)</f>
        <v>880693557610.2948</v>
      </c>
      <c r="Q69">
        <f>IF(ISBLANK(Calculations!Q69),"",Calculations!Q69)-(SUMIFS(BDEQ!C:C,BDEQ!$AG:$AG,About!$B$2,BDEQ!$AH:$AH,$I69)*BDEQ!$C$2*$J69*$K69)</f>
        <v>880693557610.2948</v>
      </c>
      <c r="R69">
        <f>IF(ISBLANK(Calculations!R69),"",Calculations!R69)-(SUMIFS(BDEQ!D:D,BDEQ!$AG:$AG,About!$B$2,BDEQ!$AH:$AH,$I69)*BDEQ!$C$2*$J69*$K69)</f>
        <v>904715168165.5531</v>
      </c>
      <c r="S69" s="99">
        <f>IF(ISBLANK(Calculations!S69),"",Calculations!S69+('IRA Buildings Changes'!$G$39/($AB$68-$R$68)*(S68-$R$68)))-(SUMIFS(BDEQ!E:E,BDEQ!$AG:$AG,About!$B$2,BDEQ!$AH:$AH,$I69)*BDEQ!$C$2*$J69*$K69)</f>
        <v>928773735448.03418</v>
      </c>
      <c r="T69" s="99">
        <f>IF(ISBLANK(Calculations!T69),"",Calculations!T69+('IRA Buildings Changes'!$G$39/($AB$68-$R$68)*(T68-$R$68)))-(SUMIFS(BDEQ!F:F,BDEQ!$AG:$AG,About!$B$2,BDEQ!$AH:$AH,$I69)*BDEQ!$C$2*$J69*$K69)</f>
        <v>951587431650.39929</v>
      </c>
      <c r="U69" s="99">
        <f>IF(ISBLANK(Calculations!U69),"",Calculations!U69+('IRA Buildings Changes'!$G$39/($AB$68-$R$68)*(U68-$R$68)))-(SUMIFS(BDEQ!G:G,BDEQ!$AG:$AG,About!$B$2,BDEQ!$AH:$AH,$I69)*BDEQ!$C$2*$J69*$K69)</f>
        <v>973553679918.9071</v>
      </c>
      <c r="V69" s="99">
        <f>IF(ISBLANK(Calculations!V69),"",Calculations!V69+('IRA Buildings Changes'!$G$39/($AB$68-$R$68)*(V68-$R$68)))-(SUMIFS(BDEQ!H:H,BDEQ!$AG:$AG,About!$B$2,BDEQ!$AH:$AH,$I69)*BDEQ!$C$2*$J69*$K69)</f>
        <v>994816636697.19983</v>
      </c>
      <c r="W69" s="99">
        <f>IF(ISBLANK(Calculations!W69),"",Calculations!W69+('IRA Buildings Changes'!$G$39/($AB$68-$R$68)*(W68-$R$68)))-(SUMIFS(BDEQ!I:I,BDEQ!$AG:$AG,About!$B$2,BDEQ!$AH:$AH,$I69)*BDEQ!$C$2*$J69*$K69)</f>
        <v>1015964987456.7688</v>
      </c>
      <c r="X69" s="99">
        <f>IF(ISBLANK(Calculations!X69),"",Calculations!X69+('IRA Buildings Changes'!$G$39/($AB$68-$R$68)*(X68-$R$68)))-(SUMIFS(BDEQ!J:J,BDEQ!$AG:$AG,About!$B$2,BDEQ!$AH:$AH,$I69)*BDEQ!$C$2*$J69*$K69)</f>
        <v>1036599746619.5853</v>
      </c>
      <c r="Y69" s="99">
        <f>IF(ISBLANK(Calculations!Y69),"",Calculations!Y69+('IRA Buildings Changes'!$G$39/($AB$68-$R$68)*(Y68-$R$68)))-(SUMIFS(BDEQ!K:K,BDEQ!$AG:$AG,About!$B$2,BDEQ!$AH:$AH,$I69)*BDEQ!$C$2*$J69*$K69)</f>
        <v>1057269797694.1356</v>
      </c>
      <c r="Z69" s="99">
        <f>IF(ISBLANK(Calculations!Z69),"",Calculations!Z69+('IRA Buildings Changes'!$G$39/($AB$68-$R$68)*(Z68-$R$68)))-(SUMIFS(BDEQ!L:L,BDEQ!$AG:$AG,About!$B$2,BDEQ!$AH:$AH,$I69)*BDEQ!$C$2*$J69*$K69)</f>
        <v>1078509527881.1605</v>
      </c>
      <c r="AA69" s="99">
        <f>IF(ISBLANK(Calculations!AA69),"",Calculations!AA69+('IRA Buildings Changes'!$G$39/($AB$68-$R$68)*(AA68-$R$68)))-(SUMIFS(BDEQ!M:M,BDEQ!$AG:$AG,About!$B$2,BDEQ!$AH:$AH,$I69)*BDEQ!$C$2*$J69*$K69)</f>
        <v>1100218067747.6201</v>
      </c>
      <c r="AB69" s="98">
        <f>IF(ISBLANK(Calculations!AB69),"",Calculations!AB69 + 'IRA Buildings Changes'!$G$39)-(SUMIFS(BDEQ!N:N,BDEQ!$AG:$AG,About!$B$2,BDEQ!$AH:$AH,$I69)*BDEQ!$C$2*$J69*$K69)</f>
        <v>1122539115041.1997</v>
      </c>
      <c r="AC69" s="99">
        <f>IF(ISBLANK(Calculations!AC69),"",Calculations!AC69 + 'IRA Buildings Changes'!$G$39)-(SUMIFS(BDEQ!O:O,BDEQ!$AG:$AG,About!$B$2,BDEQ!$AH:$AH,$I69)*BDEQ!$C$2*$J69*$K69)</f>
        <v>1144076374612.5786</v>
      </c>
      <c r="AD69" s="99">
        <f>IF(ISBLANK(Calculations!AD69),"",Calculations!AD69 + 'IRA Buildings Changes'!$G$39)-(SUMIFS(BDEQ!P:P,BDEQ!$AG:$AG,About!$B$2,BDEQ!$AH:$AH,$I69)*BDEQ!$C$2*$J69*$K69)</f>
        <v>1165881950671.3379</v>
      </c>
      <c r="AE69" s="99">
        <f>IF(ISBLANK(Calculations!AE69),"",Calculations!AE69 + 'IRA Buildings Changes'!$G$39)-(SUMIFS(BDEQ!Q:Q,BDEQ!$AG:$AG,About!$B$2,BDEQ!$AH:$AH,$I69)*BDEQ!$C$2*$J69*$K69)</f>
        <v>1188599316971.7371</v>
      </c>
      <c r="AF69" s="99">
        <f>IF(ISBLANK(Calculations!AF69),"",Calculations!AF69 + 'IRA Buildings Changes'!$G$39)-(SUMIFS(BDEQ!R:R,BDEQ!$AG:$AG,About!$B$2,BDEQ!$AH:$AH,$I69)*BDEQ!$C$2*$J69*$K69)</f>
        <v>1211217635465.4922</v>
      </c>
      <c r="AG69" s="99">
        <f>IF(ISBLANK(Calculations!AG69),"",Calculations!AG69 + 'IRA Buildings Changes'!$G$39)-(SUMIFS(BDEQ!S:S,BDEQ!$AG:$AG,About!$B$2,BDEQ!$AH:$AH,$I69)*BDEQ!$C$2*$J69*$K69)</f>
        <v>1234087587518.8206</v>
      </c>
      <c r="AH69" s="99">
        <f>IF(ISBLANK(Calculations!AH69),"",Calculations!AH69 + 'IRA Buildings Changes'!$G$39)-(SUMIFS(BDEQ!T:T,BDEQ!$AG:$AG,About!$B$2,BDEQ!$AH:$AH,$I69)*BDEQ!$C$2*$J69*$K69)</f>
        <v>1257409754859.5127</v>
      </c>
      <c r="AI69" s="99">
        <f>IF(ISBLANK(Calculations!AI69),"",Calculations!AI69 + 'IRA Buildings Changes'!$G$39)-(SUMIFS(BDEQ!U:U,BDEQ!$AG:$AG,About!$B$2,BDEQ!$AH:$AH,$I69)*BDEQ!$C$2*$J69*$K69)</f>
        <v>1280171559312.7129</v>
      </c>
      <c r="AJ69" s="99">
        <f>IF(ISBLANK(Calculations!AJ69),"",Calculations!AJ69 + 'IRA Buildings Changes'!$G$39)-(SUMIFS(BDEQ!V:V,BDEQ!$AG:$AG,About!$B$2,BDEQ!$AH:$AH,$I69)*BDEQ!$C$2*$J69*$K69)</f>
        <v>1303104792580.3027</v>
      </c>
      <c r="AK69" s="99">
        <f>IF(ISBLANK(Calculations!AK69),"",Calculations!AK69 + 'IRA Buildings Changes'!$G$39)-(SUMIFS(BDEQ!W:W,BDEQ!$AG:$AG,About!$B$2,BDEQ!$AH:$AH,$I69)*BDEQ!$C$2*$J69*$K69)</f>
        <v>1313169577804.7666</v>
      </c>
      <c r="AL69" s="99">
        <f>IF(ISBLANK(Calculations!AL69),"",Calculations!AL69 + 'IRA Buildings Changes'!$G$39)-(SUMIFS(BDEQ!X:X,BDEQ!$AG:$AG,About!$B$2,BDEQ!$AH:$AH,$I69)*BDEQ!$C$2*$J69*$K69)</f>
        <v>1323526758420.4985</v>
      </c>
      <c r="AM69" s="99">
        <f>IF(ISBLANK(Calculations!AM69),"",Calculations!AM69 + 'IRA Buildings Changes'!$G$39)-(SUMIFS(BDEQ!Y:Y,BDEQ!$AG:$AG,About!$B$2,BDEQ!$AH:$AH,$I69)*BDEQ!$C$2*$J69*$K69)</f>
        <v>1334431816088.4526</v>
      </c>
      <c r="AN69" s="99">
        <f>IF(ISBLANK(Calculations!AN69),"",Calculations!AN69 + 'IRA Buildings Changes'!$G$39)-(SUMIFS(BDEQ!Z:Z,BDEQ!$AG:$AG,About!$B$2,BDEQ!$AH:$AH,$I69)*BDEQ!$C$2*$J69*$K69)</f>
        <v>1345862237489.342</v>
      </c>
      <c r="AO69" s="99">
        <f>IF(ISBLANK(Calculations!AO69),"",Calculations!AO69 + 'IRA Buildings Changes'!$G$39)-(SUMIFS(BDEQ!AA:AA,BDEQ!$AG:$AG,About!$B$2,BDEQ!$AH:$AH,$I69)*BDEQ!$C$2*$J69*$K69)</f>
        <v>1357442601768.9319</v>
      </c>
      <c r="AP69" s="99">
        <f>IF(ISBLANK(Calculations!AP69),"",Calculations!AP69 + 'IRA Buildings Changes'!$G$39)-(SUMIFS(BDEQ!AB:AB,BDEQ!$AG:$AG,About!$B$2,BDEQ!$AH:$AH,$I69)*BDEQ!$C$2*$J69*$K69)</f>
        <v>1369086318406.4001</v>
      </c>
      <c r="AQ69" s="99">
        <f>IF(ISBLANK(Calculations!AQ69),"",Calculations!AQ69 + 'IRA Buildings Changes'!$G$39)-(SUMIFS(BDEQ!AC:AC,BDEQ!$AG:$AG,About!$B$2,BDEQ!$AH:$AH,$I69)*BDEQ!$C$2*$J69*$K69)</f>
        <v>1380943848124.3423</v>
      </c>
      <c r="AR69" s="99">
        <f>IF(ISBLANK(Calculations!AR69),"",Calculations!AR69 + 'IRA Buildings Changes'!$G$39)-(SUMIFS(BDEQ!AD:AD,BDEQ!$AG:$AG,About!$B$2,BDEQ!$AH:$AH,$I69)*BDEQ!$C$2*$J69*$K69)</f>
        <v>1392387572224.4912</v>
      </c>
      <c r="AS69" s="99">
        <f>IF(ISBLANK(Calculations!AS69),"",Calculations!AS69 + 'IRA Buildings Changes'!$G$39)-(SUMIFS(BDEQ!AE:AE,BDEQ!$AG:$AG,About!$B$2,BDEQ!$AH:$AH,$I69)*BDEQ!$C$2*$J69*$K69)</f>
        <v>1403795254999.6572</v>
      </c>
      <c r="AT69" s="99">
        <f>IF(ISBLANK(Calculations!AT69),"",Calculations!AT69 + 'IRA Buildings Changes'!$G$39)-(SUMIFS(BDEQ!AF:AF,BDEQ!$AG:$AG,About!$B$2,BDEQ!$AH:$AH,$I69)*BDEQ!$C$2*$J69*$K69)</f>
        <v>1415113621154.3735</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8.7201883037879388E-2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0.70205020652034356</v>
      </c>
      <c r="K71">
        <f>IF(ISBLANK(Calculations!K71),"",Calculations!K71)</f>
        <v>8.7201883037879388E-2</v>
      </c>
      <c r="L71" t="str">
        <f>IF(ISBLANK(Calculations!L71),"",Calculations!L71)</f>
        <v>RESIDENTIAL</v>
      </c>
      <c r="M71" t="str">
        <f>IF(ISBLANK(Calculations!M71),"",Calculations!M71)</f>
        <v>heating</v>
      </c>
      <c r="N71" t="str">
        <f>IF(ISBLANK(Calculations!N71),"",Calculations!N71)</f>
        <v>natural gas</v>
      </c>
      <c r="O71">
        <f t="shared" si="0"/>
        <v>7745016070556.7705</v>
      </c>
      <c r="P71">
        <f>IF(ISBLANK(Calculations!P71),"",Calculations!P71)</f>
        <v>7745016070556.7705</v>
      </c>
      <c r="Q71">
        <f>IF(ISBLANK(Calculations!Q71),"",Calculations!Q71)</f>
        <v>7745016070556.7705</v>
      </c>
      <c r="R71">
        <f>IF(ISBLANK(Calculations!R71),"",Calculations!R71)</f>
        <v>7784782636792.8994</v>
      </c>
      <c r="S71" s="99">
        <f>IF(ISBLANK(Calculations!S71),"",Calculations!S71 + ('IRA Buildings Changes'!$D$39/($AB$68-$R$68)*(S68-$R$68)))</f>
        <v>7601796846889.9502</v>
      </c>
      <c r="T71" s="99">
        <f>IF(ISBLANK(Calculations!T71),"",Calculations!T71 + ('IRA Buildings Changes'!$D$39/($AB$68-$R$68)*(T68-$R$68)))</f>
        <v>7422623616263.21</v>
      </c>
      <c r="U71" s="99">
        <f>IF(ISBLANK(Calculations!U71),"",Calculations!U71 + ('IRA Buildings Changes'!$D$39/($AB$68-$R$68)*(U68-$R$68)))</f>
        <v>7246191021301.8955</v>
      </c>
      <c r="V71" s="99">
        <f>IF(ISBLANK(Calculations!V71),"",Calculations!V71 + ('IRA Buildings Changes'!$D$39/($AB$68-$R$68)*(V68-$R$68)))</f>
        <v>7081814742641.7373</v>
      </c>
      <c r="W71" s="99">
        <f>IF(ISBLANK(Calculations!W71),"",Calculations!W71 + ('IRA Buildings Changes'!$D$39/($AB$68-$R$68)*(W68-$R$68)))</f>
        <v>6941694914257.3369</v>
      </c>
      <c r="X71" s="99">
        <f>IF(ISBLANK(Calculations!X71),"",Calculations!X71 + ('IRA Buildings Changes'!$D$39/($AB$68-$R$68)*(X68-$R$68)))</f>
        <v>6817031229515.0107</v>
      </c>
      <c r="Y71" s="99">
        <f>IF(ISBLANK(Calculations!Y71),"",Calculations!Y71 + ('IRA Buildings Changes'!$D$39/($AB$68-$R$68)*(Y68-$R$68)))</f>
        <v>6719943983845.6016</v>
      </c>
      <c r="Z71" s="99">
        <f>IF(ISBLANK(Calculations!Z71),"",Calculations!Z71 + ('IRA Buildings Changes'!$D$39/($AB$68-$R$68)*(Z68-$R$68)))</f>
        <v>6656758228968.4668</v>
      </c>
      <c r="AA71" s="99">
        <f>IF(ISBLANK(Calculations!AA71),"",Calculations!AA71 + ('IRA Buildings Changes'!$D$39/($AB$68-$R$68)*(AA68-$R$68)))</f>
        <v>6625149976995.3584</v>
      </c>
      <c r="AB71" s="98">
        <f>IF(ISBLANK(Calculations!AB71),"",Calculations!AB71 + 'IRA Buildings Changes'!D39)</f>
        <v>6628821206596.0605</v>
      </c>
      <c r="AC71" s="99">
        <f>IF(ISBLANK(Calculations!AC71),"",Calculations!AC71 + 'IRA Buildings Changes'!$D$39)</f>
        <v>6883818821859.0762</v>
      </c>
      <c r="AD71" s="99">
        <f>IF(ISBLANK(Calculations!AD71),"",Calculations!AD71 + 'IRA Buildings Changes'!$D$39)</f>
        <v>7167628719229.6875</v>
      </c>
      <c r="AE71" s="99">
        <f>IF(ISBLANK(Calculations!AE71),"",Calculations!AE71 + 'IRA Buildings Changes'!$D$39)</f>
        <v>7480362887877.627</v>
      </c>
      <c r="AF71" s="99">
        <f>IF(ISBLANK(Calculations!AF71),"",Calculations!AF71 + 'IRA Buildings Changes'!$D$39)</f>
        <v>7801118381893.2773</v>
      </c>
      <c r="AG71" s="99">
        <f>IF(ISBLANK(Calculations!AG71),"",Calculations!AG71 + 'IRA Buildings Changes'!$D$39)</f>
        <v>8132942687625.5566</v>
      </c>
      <c r="AH71" s="99">
        <f>IF(ISBLANK(Calculations!AH71),"",Calculations!AH71 + 'IRA Buildings Changes'!$D$39)</f>
        <v>8481625047863.9316</v>
      </c>
      <c r="AI71" s="99">
        <f>IF(ISBLANK(Calculations!AI71),"",Calculations!AI71 + 'IRA Buildings Changes'!$D$39)</f>
        <v>8832204254833.6484</v>
      </c>
      <c r="AJ71" s="99">
        <f>IF(ISBLANK(Calculations!AJ71),"",Calculations!AJ71 + 'IRA Buildings Changes'!$D$39)</f>
        <v>9193998500405.2969</v>
      </c>
      <c r="AK71" s="99">
        <f>IF(ISBLANK(Calculations!AK71),"",Calculations!AK71 + 'IRA Buildings Changes'!$D$39)</f>
        <v>9411207436246.7871</v>
      </c>
      <c r="AL71" s="99">
        <f>IF(ISBLANK(Calculations!AL71),"",Calculations!AL71 + 'IRA Buildings Changes'!$D$39)</f>
        <v>9624382307928.8672</v>
      </c>
      <c r="AM71" s="99">
        <f>IF(ISBLANK(Calculations!AM71),"",Calculations!AM71 + 'IRA Buildings Changes'!$D$39)</f>
        <v>9837243948019.4199</v>
      </c>
      <c r="AN71" s="99">
        <f>IF(ISBLANK(Calculations!AN71),"",Calculations!AN71 + 'IRA Buildings Changes'!$D$39)</f>
        <v>10045650700278.115</v>
      </c>
      <c r="AO71" s="99">
        <f>IF(ISBLANK(Calculations!AO71),"",Calculations!AO71 + 'IRA Buildings Changes'!$D$39)</f>
        <v>10245842887496.1</v>
      </c>
      <c r="AP71" s="99">
        <f>IF(ISBLANK(Calculations!AP71),"",Calculations!AP71 + 'IRA Buildings Changes'!$D$39)</f>
        <v>10433360735271.613</v>
      </c>
      <c r="AQ71" s="99">
        <f>IF(ISBLANK(Calculations!AQ71),"",Calculations!AQ71 + 'IRA Buildings Changes'!$D$39)</f>
        <v>10604081657344.318</v>
      </c>
      <c r="AR71" s="99">
        <f>IF(ISBLANK(Calculations!AR71),"",Calculations!AR71 + 'IRA Buildings Changes'!$D$39)</f>
        <v>10752692506722.764</v>
      </c>
      <c r="AS71" s="99">
        <f>IF(ISBLANK(Calculations!AS71),"",Calculations!AS71 + 'IRA Buildings Changes'!$D$39)</f>
        <v>10882225850886.02</v>
      </c>
      <c r="AT71" s="99">
        <f>IF(ISBLANK(Calculations!AT71),"",Calculations!AT71 + 'IRA Buildings Changes'!$D$39)</f>
        <v>10989554602000.023</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0.91867909516320656</v>
      </c>
      <c r="K72">
        <f>IF(ISBLANK(Calculations!K72),"",Calculations!K72)</f>
        <v>8.7201883037879388E-2</v>
      </c>
      <c r="L72" t="str">
        <f>IF(ISBLANK(Calculations!L72),"",Calculations!L72)</f>
        <v>RESIDENTIAL</v>
      </c>
      <c r="M72" t="str">
        <f>IF(ISBLANK(Calculations!M72),"",Calculations!M72)</f>
        <v>heating</v>
      </c>
      <c r="N72" t="str">
        <f>IF(ISBLANK(Calculations!N72),"",Calculations!N72)</f>
        <v>petroleum diesel</v>
      </c>
      <c r="O72">
        <f t="shared" si="0"/>
        <v>5742724562108.3936</v>
      </c>
      <c r="P72">
        <f>IF(ISBLANK(Calculations!P72),"",Calculations!P72)</f>
        <v>5742724562108.3936</v>
      </c>
      <c r="Q72">
        <f>IF(ISBLANK(Calculations!Q72),"",Calculations!Q72)</f>
        <v>5742724562108.3936</v>
      </c>
      <c r="R72">
        <f>IF(ISBLANK(Calculations!R72),"",Calculations!R72)</f>
        <v>5752568852768.3389</v>
      </c>
      <c r="S72">
        <f>IF(ISBLANK(Calculations!S72),"",Calculations!S72)</f>
        <v>5757065689913.8213</v>
      </c>
      <c r="T72">
        <f>IF(ISBLANK(Calculations!T72),"",Calculations!T72)</f>
        <v>5751599976142.4023</v>
      </c>
      <c r="U72">
        <f>IF(ISBLANK(Calculations!U72),"",Calculations!U72)</f>
        <v>5736560418056.6318</v>
      </c>
      <c r="V72">
        <f>IF(ISBLANK(Calculations!V72),"",Calculations!V72)</f>
        <v>5709953138162.6328</v>
      </c>
      <c r="W72">
        <f>IF(ISBLANK(Calculations!W72),"",Calculations!W72)</f>
        <v>5671949449829.4863</v>
      </c>
      <c r="X72">
        <f>IF(ISBLANK(Calculations!X72),"",Calculations!X72)</f>
        <v>5611911930969.4531</v>
      </c>
      <c r="Y72">
        <f>IF(ISBLANK(Calculations!Y72),"",Calculations!Y72)</f>
        <v>5530275691740.4365</v>
      </c>
      <c r="Z72">
        <f>IF(ISBLANK(Calculations!Z72),"",Calculations!Z72)</f>
        <v>5423199119380.0703</v>
      </c>
      <c r="AA72">
        <f>IF(ISBLANK(Calculations!AA72),"",Calculations!AA72)</f>
        <v>5294026522379.1641</v>
      </c>
      <c r="AB72">
        <f>IF(ISBLANK(Calculations!AB72),"",Calculations!AB72)</f>
        <v>5142124904952.8887</v>
      </c>
      <c r="AC72">
        <f>IF(ISBLANK(Calculations!AC72),"",Calculations!AC72)</f>
        <v>4970895517375.5967</v>
      </c>
      <c r="AD72">
        <f>IF(ISBLANK(Calculations!AD72),"",Calculations!AD72)</f>
        <v>4781937074213.5811</v>
      </c>
      <c r="AE72">
        <f>IF(ISBLANK(Calculations!AE72),"",Calculations!AE72)</f>
        <v>4583147737403.3828</v>
      </c>
      <c r="AF72">
        <f>IF(ISBLANK(Calculations!AF72),"",Calculations!AF72)</f>
        <v>4374493186706.9839</v>
      </c>
      <c r="AG72">
        <f>IF(ISBLANK(Calculations!AG72),"",Calculations!AG72)</f>
        <v>4161582602156.4604</v>
      </c>
      <c r="AH72">
        <f>IF(ISBLANK(Calculations!AH72),"",Calculations!AH72)</f>
        <v>3946588832190.3232</v>
      </c>
      <c r="AI72">
        <f>IF(ISBLANK(Calculations!AI72),"",Calculations!AI72)</f>
        <v>3726912732240.8779</v>
      </c>
      <c r="AJ72">
        <f>IF(ISBLANK(Calculations!AJ72),"",Calculations!AJ72)</f>
        <v>3505071094425.6006</v>
      </c>
      <c r="AK72">
        <f>IF(ISBLANK(Calculations!AK72),"",Calculations!AK72)</f>
        <v>3237894224097.6533</v>
      </c>
      <c r="AL72">
        <f>IF(ISBLANK(Calculations!AL72),"",Calculations!AL72)</f>
        <v>2974134073117.0205</v>
      </c>
      <c r="AM72">
        <f>IF(ISBLANK(Calculations!AM72),"",Calculations!AM72)</f>
        <v>2715150677894.1543</v>
      </c>
      <c r="AN72">
        <f>IF(ISBLANK(Calculations!AN72),"",Calculations!AN72)</f>
        <v>2461738905227.9907</v>
      </c>
      <c r="AO72">
        <f>IF(ISBLANK(Calculations!AO72),"",Calculations!AO72)</f>
        <v>2216385003493.8042</v>
      </c>
      <c r="AP72">
        <f>IF(ISBLANK(Calculations!AP72),"",Calculations!AP72)</f>
        <v>1982032912381.072</v>
      </c>
      <c r="AQ72">
        <f>IF(ISBLANK(Calculations!AQ72),"",Calculations!AQ72)</f>
        <v>1761308363986.8811</v>
      </c>
      <c r="AR72">
        <f>IF(ISBLANK(Calculations!AR72),"",Calculations!AR72)</f>
        <v>1555819843796.7761</v>
      </c>
      <c r="AS72">
        <f>IF(ISBLANK(Calculations!AS72),"",Calculations!AS72)</f>
        <v>1367247599298.5764</v>
      </c>
      <c r="AT72">
        <f>IF(ISBLANK(Calculations!AT72),"",Calculations!AT72)</f>
        <v>1196077405750.3416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8.7201883037879388E-2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8.7201883037879388E-2</v>
      </c>
      <c r="L74" t="str">
        <f>IF(ISBLANK(Calculations!L74),"",Calculations!L74)</f>
        <v>RESIDENTIAL</v>
      </c>
      <c r="M74" t="str">
        <f>IF(ISBLANK(Calculations!M74),"",Calculations!M74)</f>
        <v>heating</v>
      </c>
      <c r="N74" t="str">
        <f>IF(ISBLANK(Calculations!N74),"",Calculations!N74)</f>
        <v>biomass</v>
      </c>
      <c r="O74">
        <f t="shared" si="0"/>
        <v>736855911670.08081</v>
      </c>
      <c r="P74">
        <f>IF(ISBLANK(Calculations!P74),"",Calculations!P74)</f>
        <v>736855911670.08081</v>
      </c>
      <c r="Q74">
        <f>IF(ISBLANK(Calculations!Q74),"",Calculations!Q74)</f>
        <v>736855911670.08081</v>
      </c>
      <c r="R74">
        <f>IF(ISBLANK(Calculations!R74),"",Calculations!R74)</f>
        <v>738572385764.2749</v>
      </c>
      <c r="S74">
        <f>IF(ISBLANK(Calculations!S74),"",Calculations!S74)</f>
        <v>740040797666.27051</v>
      </c>
      <c r="T74">
        <f>IF(ISBLANK(Calculations!T74),"",Calculations!T74)</f>
        <v>741002430684.12878</v>
      </c>
      <c r="U74">
        <f>IF(ISBLANK(Calculations!U74),"",Calculations!U74)</f>
        <v>741993781656.39087</v>
      </c>
      <c r="V74">
        <f>IF(ISBLANK(Calculations!V74),"",Calculations!V74)</f>
        <v>743234176623.61157</v>
      </c>
      <c r="W74">
        <f>IF(ISBLANK(Calculations!W74),"",Calculations!W74)</f>
        <v>745192366464.82422</v>
      </c>
      <c r="X74">
        <f>IF(ISBLANK(Calculations!X74),"",Calculations!X74)</f>
        <v>747526632673.69873</v>
      </c>
      <c r="Y74">
        <f>IF(ISBLANK(Calculations!Y74),"",Calculations!Y74)</f>
        <v>750663140839.93152</v>
      </c>
      <c r="Z74">
        <f>IF(ISBLANK(Calculations!Z74),"",Calculations!Z74)</f>
        <v>754545535656.49048</v>
      </c>
      <c r="AA74">
        <f>IF(ISBLANK(Calculations!AA74),"",Calculations!AA74)</f>
        <v>759842656355.8031</v>
      </c>
      <c r="AB74">
        <f>IF(ISBLANK(Calculations!AB74),"",Calculations!AB74)</f>
        <v>766026306175.6571</v>
      </c>
      <c r="AC74">
        <f>IF(ISBLANK(Calculations!AC74),"",Calculations!AC74)</f>
        <v>773275865143.2262</v>
      </c>
      <c r="AD74">
        <f>IF(ISBLANK(Calculations!AD74),"",Calculations!AD74)</f>
        <v>781304956744.13013</v>
      </c>
      <c r="AE74">
        <f>IF(ISBLANK(Calculations!AE74),"",Calculations!AE74)</f>
        <v>790467906564.42932</v>
      </c>
      <c r="AF74">
        <f>IF(ISBLANK(Calculations!AF74),"",Calculations!AF74)</f>
        <v>800279319665.09595</v>
      </c>
      <c r="AG74">
        <f>IF(ISBLANK(Calculations!AG74),"",Calculations!AG74)</f>
        <v>810873847630.02686</v>
      </c>
      <c r="AH74">
        <f>IF(ISBLANK(Calculations!AH74),"",Calculations!AH74)</f>
        <v>822331423535.21375</v>
      </c>
      <c r="AI74">
        <f>IF(ISBLANK(Calculations!AI74),"",Calculations!AI74)</f>
        <v>834288498182.95947</v>
      </c>
      <c r="AJ74">
        <f>IF(ISBLANK(Calculations!AJ74),"",Calculations!AJ74)</f>
        <v>847109312174.2926</v>
      </c>
      <c r="AK74">
        <f>IF(ISBLANK(Calculations!AK74),"",Calculations!AK74)</f>
        <v>851360460248.27063</v>
      </c>
      <c r="AL74">
        <f>IF(ISBLANK(Calculations!AL74),"",Calculations!AL74)</f>
        <v>855812233308.49536</v>
      </c>
      <c r="AM74">
        <f>IF(ISBLANK(Calculations!AM74),"",Calculations!AM74)</f>
        <v>860634201164.81067</v>
      </c>
      <c r="AN74">
        <f>IF(ISBLANK(Calculations!AN74),"",Calculations!AN74)</f>
        <v>865589534139.91614</v>
      </c>
      <c r="AO74">
        <f>IF(ISBLANK(Calculations!AO74),"",Calculations!AO74)</f>
        <v>870628382807.36926</v>
      </c>
      <c r="AP74">
        <f>IF(ISBLANK(Calculations!AP74),"",Calculations!AP74)</f>
        <v>875733635034.4425</v>
      </c>
      <c r="AQ74">
        <f>IF(ISBLANK(Calculations!AQ74),"",Calculations!AQ74)</f>
        <v>880876581997.36475</v>
      </c>
      <c r="AR74">
        <f>IF(ISBLANK(Calculations!AR74),"",Calculations!AR74)</f>
        <v>885834065169.57617</v>
      </c>
      <c r="AS74">
        <f>IF(ISBLANK(Calculations!AS74),"",Calculations!AS74)</f>
        <v>890799915685.20605</v>
      </c>
      <c r="AT74">
        <f>IF(ISBLANK(Calculations!AT74),"",Calculations!AT74)</f>
        <v>895506822833.70288</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8.7201883037879388E-2</v>
      </c>
      <c r="L75" t="str">
        <f>IF(ISBLANK(Calculations!L75),"",Calculations!L75)</f>
        <v>RESIDENTIAL</v>
      </c>
      <c r="M75" t="str">
        <f>IF(ISBLANK(Calculations!M75),"",Calculations!M75)</f>
        <v>heating</v>
      </c>
      <c r="N75" t="str">
        <f>IF(ISBLANK(Calculations!N75),"",Calculations!N75)</f>
        <v>kerosene</v>
      </c>
      <c r="O75">
        <f t="shared" si="0"/>
        <v>18574001087.06831</v>
      </c>
      <c r="P75">
        <f>IF(ISBLANK(Calculations!P75),"",Calculations!P75)</f>
        <v>18574001087.06831</v>
      </c>
      <c r="Q75">
        <f>IF(ISBLANK(Calculations!Q75),"",Calculations!Q75)</f>
        <v>18574001087.06831</v>
      </c>
      <c r="R75">
        <f>IF(ISBLANK(Calculations!R75),"",Calculations!R75)</f>
        <v>18565912792.293037</v>
      </c>
      <c r="S75">
        <f>IF(ISBLANK(Calculations!S75),"",Calculations!S75)</f>
        <v>18533079931.671146</v>
      </c>
      <c r="T75">
        <f>IF(ISBLANK(Calculations!T75),"",Calculations!T75)</f>
        <v>18453803187.248978</v>
      </c>
      <c r="U75">
        <f>IF(ISBLANK(Calculations!U75),"",Calculations!U75)</f>
        <v>18330956850.364353</v>
      </c>
      <c r="V75">
        <f>IF(ISBLANK(Calculations!V75),"",Calculations!V75)</f>
        <v>18145301401.568417</v>
      </c>
      <c r="W75">
        <f>IF(ISBLANK(Calculations!W75),"",Calculations!W75)</f>
        <v>17892773352.134827</v>
      </c>
      <c r="X75">
        <f>IF(ISBLANK(Calculations!X75),"",Calculations!X75)</f>
        <v>17542596910.722363</v>
      </c>
      <c r="Y75">
        <f>IF(ISBLANK(Calculations!Y75),"",Calculations!Y75)</f>
        <v>17103690251.60668</v>
      </c>
      <c r="Z75">
        <f>IF(ISBLANK(Calculations!Z75),"",Calculations!Z75)</f>
        <v>16566784499.990959</v>
      </c>
      <c r="AA75">
        <f>IF(ISBLANK(Calculations!AA75),"",Calculations!AA75)</f>
        <v>15943657168.246134</v>
      </c>
      <c r="AB75">
        <f>IF(ISBLANK(Calculations!AB75),"",Calculations!AB75)</f>
        <v>15247568658.075132</v>
      </c>
      <c r="AC75">
        <f>IF(ISBLANK(Calculations!AC75),"",Calculations!AC75)</f>
        <v>14486465827.060274</v>
      </c>
      <c r="AD75">
        <f>IF(ISBLANK(Calculations!AD75),"",Calculations!AD75)</f>
        <v>13665092055.724117</v>
      </c>
      <c r="AE75">
        <f>IF(ISBLANK(Calculations!AE75),"",Calculations!AE75)</f>
        <v>12802024212.653893</v>
      </c>
      <c r="AF75">
        <f>IF(ISBLANK(Calculations!AF75),"",Calculations!AF75)</f>
        <v>11908217127.255913</v>
      </c>
      <c r="AG75">
        <f>IF(ISBLANK(Calculations!AG75),"",Calculations!AG75)</f>
        <v>10997935459.446396</v>
      </c>
      <c r="AH75">
        <f>IF(ISBLANK(Calculations!AH75),"",Calculations!AH75)</f>
        <v>10080076256.117687</v>
      </c>
      <c r="AI75">
        <f>IF(ISBLANK(Calculations!AI75),"",Calculations!AI75)</f>
        <v>9158165735.7233276</v>
      </c>
      <c r="AJ75">
        <f>IF(ISBLANK(Calculations!AJ75),"",Calculations!AJ75)</f>
        <v>8253189037.5202427</v>
      </c>
      <c r="AK75">
        <f>IF(ISBLANK(Calculations!AK75),"",Calculations!AK75)</f>
        <v>7293907636.6335087</v>
      </c>
      <c r="AL75">
        <f>IF(ISBLANK(Calculations!AL75),"",Calculations!AL75)</f>
        <v>6384555080.5005674</v>
      </c>
      <c r="AM75">
        <f>IF(ISBLANK(Calculations!AM75),"",Calculations!AM75)</f>
        <v>5535993275.5377188</v>
      </c>
      <c r="AN75">
        <f>IF(ISBLANK(Calculations!AN75),"",Calculations!AN75)</f>
        <v>4754922349.9457388</v>
      </c>
      <c r="AO75">
        <f>IF(ISBLANK(Calculations!AO75),"",Calculations!AO75)</f>
        <v>4048337430.6756659</v>
      </c>
      <c r="AP75">
        <f>IF(ISBLANK(Calculations!AP75),"",Calculations!AP75)</f>
        <v>3420517516.6993189</v>
      </c>
      <c r="AQ75">
        <f>IF(ISBLANK(Calculations!AQ75),"",Calculations!AQ75)</f>
        <v>2873936373.8766646</v>
      </c>
      <c r="AR75">
        <f>IF(ISBLANK(Calculations!AR75),"",Calculations!AR75)</f>
        <v>2408204186.3814545</v>
      </c>
      <c r="AS75">
        <f>IF(ISBLANK(Calculations!AS75),"",Calculations!AS75)</f>
        <v>2021190513.1413209</v>
      </c>
      <c r="AT75">
        <f>IF(ISBLANK(Calculations!AT75),"",Calculations!AT75)</f>
        <v>1707033893.4601374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8.7201883037879388E-2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0.88925111548323199</v>
      </c>
      <c r="K77">
        <f>IF(ISBLANK(Calculations!K77),"",Calculations!K77)</f>
        <v>8.7201883037879388E-2</v>
      </c>
      <c r="L77" t="str">
        <f>IF(ISBLANK(Calculations!L77),"",Calculations!L77)</f>
        <v>RESIDENTIAL</v>
      </c>
      <c r="M77" t="str">
        <f>IF(ISBLANK(Calculations!M77),"",Calculations!M77)</f>
        <v>heating</v>
      </c>
      <c r="N77" t="str">
        <f>IF(ISBLANK(Calculations!N77),"",Calculations!N77)</f>
        <v>LPG propane or butane</v>
      </c>
      <c r="O77">
        <f t="shared" si="0"/>
        <v>626868701337.52905</v>
      </c>
      <c r="P77">
        <f>IF(ISBLANK(Calculations!P77),"",Calculations!P77)</f>
        <v>626868701337.52905</v>
      </c>
      <c r="Q77">
        <f>IF(ISBLANK(Calculations!Q77),"",Calculations!Q77)</f>
        <v>626868701337.52905</v>
      </c>
      <c r="R77">
        <f>IF(ISBLANK(Calculations!R77),"",Calculations!R77)</f>
        <v>636770324263.021</v>
      </c>
      <c r="S77">
        <f>IF(ISBLANK(Calculations!S77),"",Calculations!S77)</f>
        <v>645951294700.29358</v>
      </c>
      <c r="T77">
        <f>IF(ISBLANK(Calculations!T77),"",Calculations!T77)</f>
        <v>653898959821.66565</v>
      </c>
      <c r="U77">
        <f>IF(ISBLANK(Calculations!U77),"",Calculations!U77)</f>
        <v>660853327042.9248</v>
      </c>
      <c r="V77">
        <f>IF(ISBLANK(Calculations!V77),"",Calculations!V77)</f>
        <v>666888134177.20471</v>
      </c>
      <c r="W77">
        <f>IF(ISBLANK(Calculations!W77),"",Calculations!W77)</f>
        <v>672520700071.75305</v>
      </c>
      <c r="X77">
        <f>IF(ISBLANK(Calculations!X77),"",Calculations!X77)</f>
        <v>677211561428.58618</v>
      </c>
      <c r="Y77">
        <f>IF(ISBLANK(Calculations!Y77),"",Calculations!Y77)</f>
        <v>681743750635.48059</v>
      </c>
      <c r="Z77">
        <f>IF(ISBLANK(Calculations!Z77),"",Calculations!Z77)</f>
        <v>686356815410.81873</v>
      </c>
      <c r="AA77">
        <f>IF(ISBLANK(Calculations!AA77),"",Calculations!AA77)</f>
        <v>692060577068.34045</v>
      </c>
      <c r="AB77">
        <f>IF(ISBLANK(Calculations!AB77),"",Calculations!AB77)</f>
        <v>698875842499.09753</v>
      </c>
      <c r="AC77">
        <f>IF(ISBLANK(Calculations!AC77),"",Calculations!AC77)</f>
        <v>707400505909.06958</v>
      </c>
      <c r="AD77">
        <f>IF(ISBLANK(Calculations!AD77),"",Calculations!AD77)</f>
        <v>717720333798.1532</v>
      </c>
      <c r="AE77">
        <f>IF(ISBLANK(Calculations!AE77),"",Calculations!AE77)</f>
        <v>730492177507.18457</v>
      </c>
      <c r="AF77">
        <f>IF(ISBLANK(Calculations!AF77),"",Calculations!AF77)</f>
        <v>744865723517.98169</v>
      </c>
      <c r="AG77">
        <f>IF(ISBLANK(Calculations!AG77),"",Calculations!AG77)</f>
        <v>760886568267.07361</v>
      </c>
      <c r="AH77">
        <f>IF(ISBLANK(Calculations!AH77),"",Calculations!AH77)</f>
        <v>778396822037.70471</v>
      </c>
      <c r="AI77">
        <f>IF(ISBLANK(Calculations!AI77),"",Calculations!AI77)</f>
        <v>796613757337.18616</v>
      </c>
      <c r="AJ77">
        <f>IF(ISBLANK(Calculations!AJ77),"",Calculations!AJ77)</f>
        <v>815954707651.37891</v>
      </c>
      <c r="AK77">
        <f>IF(ISBLANK(Calculations!AK77),"",Calculations!AK77)</f>
        <v>825648454053.25745</v>
      </c>
      <c r="AL77">
        <f>IF(ISBLANK(Calculations!AL77),"",Calculations!AL77)</f>
        <v>835529828318.73022</v>
      </c>
      <c r="AM77">
        <f>IF(ISBLANK(Calculations!AM77),"",Calculations!AM77)</f>
        <v>845833683526.69434</v>
      </c>
      <c r="AN77">
        <f>IF(ISBLANK(Calculations!AN77),"",Calculations!AN77)</f>
        <v>856373024535.86914</v>
      </c>
      <c r="AO77">
        <f>IF(ISBLANK(Calculations!AO77),"",Calculations!AO77)</f>
        <v>867008803944.82666</v>
      </c>
      <c r="AP77">
        <f>IF(ISBLANK(Calculations!AP77),"",Calculations!AP77)</f>
        <v>877495090047.61829</v>
      </c>
      <c r="AQ77">
        <f>IF(ISBLANK(Calculations!AQ77),"",Calculations!AQ77)</f>
        <v>887555191325.82812</v>
      </c>
      <c r="AR77">
        <f>IF(ISBLANK(Calculations!AR77),"",Calculations!AR77)</f>
        <v>896795436185.76819</v>
      </c>
      <c r="AS77">
        <f>IF(ISBLANK(Calculations!AS77),"",Calculations!AS77)</f>
        <v>905329127737.49707</v>
      </c>
      <c r="AT77">
        <f>IF(ISBLANK(Calculations!AT77),"",Calculations!AT77)</f>
        <v>912865866725.21765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8.7201883037879388E-2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4.2442703180238503E-2</v>
      </c>
      <c r="K82">
        <f>IF(ISBLANK(Calculations!K82),"",Calculations!K82)</f>
        <v>8.7201883037879388E-2</v>
      </c>
      <c r="L82" t="str">
        <f>IF(ISBLANK(Calculations!L82),"",Calculations!L82)</f>
        <v>RESIDENTIAL</v>
      </c>
      <c r="M82" t="str">
        <f>IF(ISBLANK(Calculations!M82),"",Calculations!M82)</f>
        <v>cooling</v>
      </c>
      <c r="N82" t="str">
        <f>IF(ISBLANK(Calculations!N82),"",Calculations!N82)</f>
        <v>electricity</v>
      </c>
      <c r="O82">
        <f t="shared" ref="O82:O145" si="1">P82</f>
        <v>255567566884.14249</v>
      </c>
      <c r="P82">
        <f>IF(ISBLANK(Calculations!P82),"",Calculations!P82)-(SUMIFS(BDEQ!B:B,BDEQ!$AG:$AG,About!$B$2,BDEQ!$AH:$AH,$I82)*BDEQ!$C$2*$J82*$K82)</f>
        <v>255567566884.14249</v>
      </c>
      <c r="Q82">
        <f>IF(ISBLANK(Calculations!Q82),"",Calculations!Q82)-(SUMIFS(BDEQ!C:C,BDEQ!$AG:$AG,About!$B$2,BDEQ!$AH:$AH,$I82)*BDEQ!$C$2*$J82*$K82)</f>
        <v>255567566884.14249</v>
      </c>
      <c r="R82">
        <f>IF(ISBLANK(Calculations!R82),"",Calculations!R82)-(SUMIFS(BDEQ!D:D,BDEQ!$AG:$AG,About!$B$2,BDEQ!$AH:$AH,$I82)*BDEQ!$C$2*$J82*$K82)</f>
        <v>253769488034.84619</v>
      </c>
      <c r="S82" s="99">
        <f>IF(ISBLANK(Calculations!S82),"",Calculations!S82 + ('IRA Buildings Changes'!$C$39/($AB$81-$R$81)*(S81-$R$81)))-(SUMIFS(BDEQ!E:E,BDEQ!$AG:$AG,About!$B$2,BDEQ!$AH:$AH,$I82)*BDEQ!$C$2*$J82*$K82)</f>
        <v>287649024000.15662</v>
      </c>
      <c r="T82" s="99">
        <f>IF(ISBLANK(Calculations!T82),"",Calculations!T82 + ('IRA Buildings Changes'!$C$39/($AB$81-$R$81)*(T81-$R$81)))-(SUMIFS(BDEQ!F:F,BDEQ!$AG:$AG,About!$B$2,BDEQ!$AH:$AH,$I82)*BDEQ!$C$2*$J82*$K82)</f>
        <v>321766731475.31006</v>
      </c>
      <c r="U82" s="99">
        <f>IF(ISBLANK(Calculations!U82),"",Calculations!U82 + ('IRA Buildings Changes'!$C$39/($AB$81-$R$81)*(U81-$R$81)))-(SUMIFS(BDEQ!G:G,BDEQ!$AG:$AG,About!$B$2,BDEQ!$AH:$AH,$I82)*BDEQ!$C$2*$J82*$K82)</f>
        <v>356181447515.36121</v>
      </c>
      <c r="V82" s="99">
        <f>IF(ISBLANK(Calculations!V82),"",Calculations!V82 + ('IRA Buildings Changes'!$C$39/($AB$81-$R$81)*(V81-$R$81)))-(SUMIFS(BDEQ!H:H,BDEQ!$AG:$AG,About!$B$2,BDEQ!$AH:$AH,$I82)*BDEQ!$C$2*$J82*$K82)</f>
        <v>390439197499.25153</v>
      </c>
      <c r="W82" s="99">
        <f>IF(ISBLANK(Calculations!W82),"",Calculations!W82 + ('IRA Buildings Changes'!$C$39/($AB$81-$R$81)*(W81-$R$81)))-(SUMIFS(BDEQ!I:I,BDEQ!$AG:$AG,About!$B$2,BDEQ!$AH:$AH,$I82)*BDEQ!$C$2*$J82*$K82)</f>
        <v>425425955530.57788</v>
      </c>
      <c r="X82" s="99">
        <f>IF(ISBLANK(Calculations!X82),"",Calculations!X82 + ('IRA Buildings Changes'!$C$39/($AB$81-$R$81)*(X81-$R$81)))-(SUMIFS(BDEQ!J:J,BDEQ!$AG:$AG,About!$B$2,BDEQ!$AH:$AH,$I82)*BDEQ!$C$2*$J82*$K82)</f>
        <v>460736804479.95062</v>
      </c>
      <c r="Y82" s="99">
        <f>IF(ISBLANK(Calculations!Y82),"",Calculations!Y82 + ('IRA Buildings Changes'!$C$39/($AB$81-$R$81)*(Y81-$R$81)))-(SUMIFS(BDEQ!K:K,BDEQ!$AG:$AG,About!$B$2,BDEQ!$AH:$AH,$I82)*BDEQ!$C$2*$J82*$K82)</f>
        <v>496344942924.05902</v>
      </c>
      <c r="Z82" s="99">
        <f>IF(ISBLANK(Calculations!Z82),"",Calculations!Z82 + ('IRA Buildings Changes'!$C$39/($AB$81-$R$81)*(Z81-$R$81)))-(SUMIFS(BDEQ!L:L,BDEQ!$AG:$AG,About!$B$2,BDEQ!$AH:$AH,$I82)*BDEQ!$C$2*$J82*$K82)</f>
        <v>532295086788.18054</v>
      </c>
      <c r="AA82" s="99">
        <f>IF(ISBLANK(Calculations!AA82),"",Calculations!AA82 + ('IRA Buildings Changes'!$C$39/($AB$81-$R$81)*(AA81-$R$81)))-(SUMIFS(BDEQ!M:M,BDEQ!$AG:$AG,About!$B$2,BDEQ!$AH:$AH,$I82)*BDEQ!$C$2*$J82*$K82)</f>
        <v>568156837319.65894</v>
      </c>
      <c r="AB82" s="98">
        <f>IF(ISBLANK(Calculations!AB82),"",Calculations!AB82 + 'IRA Buildings Changes'!C39)-(SUMIFS(BDEQ!N:N,BDEQ!$AG:$AG,About!$B$2,BDEQ!$AH:$AH,$I82)*BDEQ!$C$2*$J82*$K82)</f>
        <v>604720364589.73499</v>
      </c>
      <c r="AC82" s="99">
        <f>IF(ISBLANK(Calculations!AC82),"",Calculations!AC82  + 'IRA Buildings Changes'!$C$39)-(SUMIFS(BDEQ!O:O,BDEQ!$AG:$AG,About!$B$2,BDEQ!$AH:$AH,$I82)*BDEQ!$C$2*$J82*$K82)</f>
        <v>605973376861.74561</v>
      </c>
      <c r="AD82" s="99">
        <f>IF(ISBLANK(Calculations!AD82),"",Calculations!AD82  + 'IRA Buildings Changes'!$C$39)-(SUMIFS(BDEQ!P:P,BDEQ!$AG:$AG,About!$B$2,BDEQ!$AH:$AH,$I82)*BDEQ!$C$2*$J82*$K82)</f>
        <v>607354776549.72034</v>
      </c>
      <c r="AE82" s="99">
        <f>IF(ISBLANK(Calculations!AE82),"",Calculations!AE82  + 'IRA Buildings Changes'!$C$39)-(SUMIFS(BDEQ!Q:Q,BDEQ!$AG:$AG,About!$B$2,BDEQ!$AH:$AH,$I82)*BDEQ!$C$2*$J82*$K82)</f>
        <v>608846370955.49207</v>
      </c>
      <c r="AF82" s="99">
        <f>IF(ISBLANK(Calculations!AF82),"",Calculations!AF82  + 'IRA Buildings Changes'!$C$39)-(SUMIFS(BDEQ!R:R,BDEQ!$AG:$AG,About!$B$2,BDEQ!$AH:$AH,$I82)*BDEQ!$C$2*$J82*$K82)</f>
        <v>609947319164.48145</v>
      </c>
      <c r="AG82" s="99">
        <f>IF(ISBLANK(Calculations!AG82),"",Calculations!AG82  + 'IRA Buildings Changes'!$C$39)-(SUMIFS(BDEQ!S:S,BDEQ!$AG:$AG,About!$B$2,BDEQ!$AH:$AH,$I82)*BDEQ!$C$2*$J82*$K82)</f>
        <v>611481383942.14075</v>
      </c>
      <c r="AH82" s="99">
        <f>IF(ISBLANK(Calculations!AH82),"",Calculations!AH82  + 'IRA Buildings Changes'!$C$39)-(SUMIFS(BDEQ!T:T,BDEQ!$AG:$AG,About!$B$2,BDEQ!$AH:$AH,$I82)*BDEQ!$C$2*$J82*$K82)</f>
        <v>613053737437.70227</v>
      </c>
      <c r="AI82" s="99">
        <f>IF(ISBLANK(Calculations!AI82),"",Calculations!AI82  + 'IRA Buildings Changes'!$C$39)-(SUMIFS(BDEQ!U:U,BDEQ!$AG:$AG,About!$B$2,BDEQ!$AH:$AH,$I82)*BDEQ!$C$2*$J82*$K82)</f>
        <v>614614251679.0708</v>
      </c>
      <c r="AJ82" s="99">
        <f>IF(ISBLANK(Calculations!AJ82),"",Calculations!AJ82  + 'IRA Buildings Changes'!$C$39)-(SUMIFS(BDEQ!V:V,BDEQ!$AG:$AG,About!$B$2,BDEQ!$AH:$AH,$I82)*BDEQ!$C$2*$J82*$K82)</f>
        <v>616197952420.78235</v>
      </c>
      <c r="AK82" s="99">
        <f>IF(ISBLANK(Calculations!AK82),"",Calculations!AK82  + 'IRA Buildings Changes'!$C$39)-(SUMIFS(BDEQ!W:W,BDEQ!$AG:$AG,About!$B$2,BDEQ!$AH:$AH,$I82)*BDEQ!$C$2*$J82*$K82)</f>
        <v>617734260939.97742</v>
      </c>
      <c r="AL82" s="99">
        <f>IF(ISBLANK(Calculations!AL82),"",Calculations!AL82  + 'IRA Buildings Changes'!$C$39)-(SUMIFS(BDEQ!X:X,BDEQ!$AG:$AG,About!$B$2,BDEQ!$AH:$AH,$I82)*BDEQ!$C$2*$J82*$K82)</f>
        <v>619249745949.76721</v>
      </c>
      <c r="AM82" s="99">
        <f>IF(ISBLANK(Calculations!AM82),"",Calculations!AM82  + 'IRA Buildings Changes'!$C$39)-(SUMIFS(BDEQ!Y:Y,BDEQ!$AG:$AG,About!$B$2,BDEQ!$AH:$AH,$I82)*BDEQ!$C$2*$J82*$K82)</f>
        <v>620366383619.83044</v>
      </c>
      <c r="AN82" s="99">
        <f>IF(ISBLANK(Calculations!AN82),"",Calculations!AN82  + 'IRA Buildings Changes'!$C$39)-(SUMIFS(BDEQ!Z:Z,BDEQ!$AG:$AG,About!$B$2,BDEQ!$AH:$AH,$I82)*BDEQ!$C$2*$J82*$K82)</f>
        <v>621907175585.19275</v>
      </c>
      <c r="AO82" s="99">
        <f>IF(ISBLANK(Calculations!AO82),"",Calculations!AO82  + 'IRA Buildings Changes'!$C$39)-(SUMIFS(BDEQ!AA:AA,BDEQ!$AG:$AG,About!$B$2,BDEQ!$AH:$AH,$I82)*BDEQ!$C$2*$J82*$K82)</f>
        <v>623402555108.46484</v>
      </c>
      <c r="AP82" s="99">
        <f>IF(ISBLANK(Calculations!AP82),"",Calculations!AP82  + 'IRA Buildings Changes'!$C$39)-(SUMIFS(BDEQ!AB:AB,BDEQ!$AG:$AG,About!$B$2,BDEQ!$AH:$AH,$I82)*BDEQ!$C$2*$J82*$K82)</f>
        <v>624866729393.40466</v>
      </c>
      <c r="AQ82" s="99">
        <f>IF(ISBLANK(Calculations!AQ82),"",Calculations!AQ82  + 'IRA Buildings Changes'!$C$39)-(SUMIFS(BDEQ!AC:AC,BDEQ!$AG:$AG,About!$B$2,BDEQ!$AH:$AH,$I82)*BDEQ!$C$2*$J82*$K82)</f>
        <v>626387030612.33606</v>
      </c>
      <c r="AR82" s="99">
        <f>IF(ISBLANK(Calculations!AR82),"",Calculations!AR82  + 'IRA Buildings Changes'!$C$39)-(SUMIFS(BDEQ!AD:AD,BDEQ!$AG:$AG,About!$B$2,BDEQ!$AH:$AH,$I82)*BDEQ!$C$2*$J82*$K82)</f>
        <v>627866581843.599</v>
      </c>
      <c r="AS82" s="99">
        <f>IF(ISBLANK(Calculations!AS82),"",Calculations!AS82  + 'IRA Buildings Changes'!$C$39)-(SUMIFS(BDEQ!AE:AE,BDEQ!$AG:$AG,About!$B$2,BDEQ!$AH:$AH,$I82)*BDEQ!$C$2*$J82*$K82)</f>
        <v>629365271605.43152</v>
      </c>
      <c r="AT82" s="99">
        <f>IF(ISBLANK(Calculations!AT82),"",Calculations!AT82  + 'IRA Buildings Changes'!$C$39)-(SUMIFS(BDEQ!AF:AF,BDEQ!$AG:$AG,About!$B$2,BDEQ!$AH:$AH,$I82)*BDEQ!$C$2*$J82*$K82)</f>
        <v>630956615242.89954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8.7201883037879388E-2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8.7201883037879388E-2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8.7201883037879388E-2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8.7201883037879388E-2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8.7201883037879388E-2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8.7201883037879388E-2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8.7201883037879388E-2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8.7201883037879388E-2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8.7201883037879388E-2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7.6715267451211558E-2</v>
      </c>
      <c r="K95">
        <f>IF(ISBLANK(Calculations!K95),"",Calculations!K95)</f>
        <v>8.7201883037879388E-2</v>
      </c>
      <c r="L95" t="str">
        <f>IF(ISBLANK(Calculations!L95),"",Calculations!L95)</f>
        <v>RESIDENTIAL</v>
      </c>
      <c r="M95" t="str">
        <f>IF(ISBLANK(Calculations!M95),"",Calculations!M95)</f>
        <v>lighting</v>
      </c>
      <c r="N95" t="str">
        <f>IF(ISBLANK(Calculations!N95),"",Calculations!N95)</f>
        <v>electricity</v>
      </c>
      <c r="O95">
        <f t="shared" si="1"/>
        <v>461938867609.66229</v>
      </c>
      <c r="P95">
        <f>IF(ISBLANK(Calculations!P95),"",Calculations!P95)-(SUMIFS(BDEQ!B:B,BDEQ!$AG:$AG,About!$B$2,BDEQ!$AH:$AH,$I95)*BDEQ!$C$2*$J95*$K95)</f>
        <v>461938867609.66229</v>
      </c>
      <c r="Q95">
        <f>IF(ISBLANK(Calculations!Q95),"",Calculations!Q95)-(SUMIFS(BDEQ!C:C,BDEQ!$AG:$AG,About!$B$2,BDEQ!$AH:$AH,$I95)*BDEQ!$C$2*$J95*$K95)</f>
        <v>461938867609.66229</v>
      </c>
      <c r="R95">
        <f>IF(ISBLANK(Calculations!R95),"",Calculations!R95)-(SUMIFS(BDEQ!D:D,BDEQ!$AG:$AG,About!$B$2,BDEQ!$AH:$AH,$I95)*BDEQ!$C$2*$J95*$K95)</f>
        <v>457299725391.31073</v>
      </c>
      <c r="S95">
        <f>IF(ISBLANK(Calculations!S95),"",Calculations!S95)-(SUMIFS(BDEQ!E:E,BDEQ!$AG:$AG,About!$B$2,BDEQ!$AH:$AH,$I95)*BDEQ!$C$2*$J95*$K95)</f>
        <v>453052679736.85138</v>
      </c>
      <c r="T95">
        <f>IF(ISBLANK(Calculations!T95),"",Calculations!T95)-(SUMIFS(BDEQ!F:F,BDEQ!$AG:$AG,About!$B$2,BDEQ!$AH:$AH,$I95)*BDEQ!$C$2*$J95*$K95)</f>
        <v>448553807345.58759</v>
      </c>
      <c r="U95">
        <f>IF(ISBLANK(Calculations!U95),"",Calculations!U95)-(SUMIFS(BDEQ!G:G,BDEQ!$AG:$AG,About!$B$2,BDEQ!$AH:$AH,$I95)*BDEQ!$C$2*$J95*$K95)</f>
        <v>445890138180.04999</v>
      </c>
      <c r="V95">
        <f>IF(ISBLANK(Calculations!V95),"",Calculations!V95)-(SUMIFS(BDEQ!H:H,BDEQ!$AG:$AG,About!$B$2,BDEQ!$AH:$AH,$I95)*BDEQ!$C$2*$J95*$K95)</f>
        <v>444650662504.64557</v>
      </c>
      <c r="W95">
        <f>IF(ISBLANK(Calculations!W95),"",Calculations!W95)-(SUMIFS(BDEQ!I:I,BDEQ!$AG:$AG,About!$B$2,BDEQ!$AH:$AH,$I95)*BDEQ!$C$2*$J95*$K95)</f>
        <v>443643721810.14795</v>
      </c>
      <c r="X95">
        <f>IF(ISBLANK(Calculations!X95),"",Calculations!X95)-(SUMIFS(BDEQ!J:J,BDEQ!$AG:$AG,About!$B$2,BDEQ!$AH:$AH,$I95)*BDEQ!$C$2*$J95*$K95)</f>
        <v>442741405304.18207</v>
      </c>
      <c r="Y95">
        <f>IF(ISBLANK(Calculations!Y95),"",Calculations!Y95)-(SUMIFS(BDEQ!K:K,BDEQ!$AG:$AG,About!$B$2,BDEQ!$AH:$AH,$I95)*BDEQ!$C$2*$J95*$K95)</f>
        <v>441887281206.18756</v>
      </c>
      <c r="Z95">
        <f>IF(ISBLANK(Calculations!Z95),"",Calculations!Z95)-(SUMIFS(BDEQ!L:L,BDEQ!$AG:$AG,About!$B$2,BDEQ!$AH:$AH,$I95)*BDEQ!$C$2*$J95*$K95)</f>
        <v>441383848721.34833</v>
      </c>
      <c r="AA95">
        <f>IF(ISBLANK(Calculations!AA95),"",Calculations!AA95)-(SUMIFS(BDEQ!M:M,BDEQ!$AG:$AG,About!$B$2,BDEQ!$AH:$AH,$I95)*BDEQ!$C$2*$J95*$K95)</f>
        <v>441485040358.81512</v>
      </c>
      <c r="AB95">
        <f>IF(ISBLANK(Calculations!AB95),"",Calculations!AB95)-(SUMIFS(BDEQ!N:N,BDEQ!$AG:$AG,About!$B$2,BDEQ!$AH:$AH,$I95)*BDEQ!$C$2*$J95*$K95)</f>
        <v>441929728681.14606</v>
      </c>
      <c r="AC95">
        <f>IF(ISBLANK(Calculations!AC95),"",Calculations!AC95)-(SUMIFS(BDEQ!O:O,BDEQ!$AG:$AG,About!$B$2,BDEQ!$AH:$AH,$I95)*BDEQ!$C$2*$J95*$K95)</f>
        <v>442715656906.71423</v>
      </c>
      <c r="AD95">
        <f>IF(ISBLANK(Calculations!AD95),"",Calculations!AD95)-(SUMIFS(BDEQ!P:P,BDEQ!$AG:$AG,About!$B$2,BDEQ!$AH:$AH,$I95)*BDEQ!$C$2*$J95*$K95)</f>
        <v>443558963194.46283</v>
      </c>
      <c r="AE95">
        <f>IF(ISBLANK(Calculations!AE95),"",Calculations!AE95)-(SUMIFS(BDEQ!Q:Q,BDEQ!$AG:$AG,About!$B$2,BDEQ!$AH:$AH,$I95)*BDEQ!$C$2*$J95*$K95)</f>
        <v>444394294961.06097</v>
      </c>
      <c r="AF95">
        <f>IF(ISBLANK(Calculations!AF95),"",Calculations!AF95)-(SUMIFS(BDEQ!R:R,BDEQ!$AG:$AG,About!$B$2,BDEQ!$AH:$AH,$I95)*BDEQ!$C$2*$J95*$K95)</f>
        <v>444378350415.2735</v>
      </c>
      <c r="AG95">
        <f>IF(ISBLANK(Calculations!AG95),"",Calculations!AG95)-(SUMIFS(BDEQ!S:S,BDEQ!$AG:$AG,About!$B$2,BDEQ!$AH:$AH,$I95)*BDEQ!$C$2*$J95*$K95)</f>
        <v>444052056534.60046</v>
      </c>
      <c r="AH95">
        <f>IF(ISBLANK(Calculations!AH95),"",Calculations!AH95)-(SUMIFS(BDEQ!T:T,BDEQ!$AG:$AG,About!$B$2,BDEQ!$AH:$AH,$I95)*BDEQ!$C$2*$J95*$K95)</f>
        <v>443538616724.5946</v>
      </c>
      <c r="AI95">
        <f>IF(ISBLANK(Calculations!AI95),"",Calculations!AI95)-(SUMIFS(BDEQ!U:U,BDEQ!$AG:$AG,About!$B$2,BDEQ!$AH:$AH,$I95)*BDEQ!$C$2*$J95*$K95)</f>
        <v>442811713668.1095</v>
      </c>
      <c r="AJ95">
        <f>IF(ISBLANK(Calculations!AJ95),"",Calculations!AJ95)-(SUMIFS(BDEQ!V:V,BDEQ!$AG:$AG,About!$B$2,BDEQ!$AH:$AH,$I95)*BDEQ!$C$2*$J95*$K95)</f>
        <v>441978989538.62213</v>
      </c>
      <c r="AK95">
        <f>IF(ISBLANK(Calculations!AK95),"",Calculations!AK95)-(SUMIFS(BDEQ!W:W,BDEQ!$AG:$AG,About!$B$2,BDEQ!$AH:$AH,$I95)*BDEQ!$C$2*$J95*$K95)</f>
        <v>437488212083.97205</v>
      </c>
      <c r="AL95">
        <f>IF(ISBLANK(Calculations!AL95),"",Calculations!AL95)-(SUMIFS(BDEQ!X:X,BDEQ!$AG:$AG,About!$B$2,BDEQ!$AH:$AH,$I95)*BDEQ!$C$2*$J95*$K95)</f>
        <v>433072592080.28424</v>
      </c>
      <c r="AM95">
        <f>IF(ISBLANK(Calculations!AM95),"",Calculations!AM95)-(SUMIFS(BDEQ!Y:Y,BDEQ!$AG:$AG,About!$B$2,BDEQ!$AH:$AH,$I95)*BDEQ!$C$2*$J95*$K95)</f>
        <v>428781442967.83228</v>
      </c>
      <c r="AN95">
        <f>IF(ISBLANK(Calculations!AN95),"",Calculations!AN95)-(SUMIFS(BDEQ!Z:Z,BDEQ!$AG:$AG,About!$B$2,BDEQ!$AH:$AH,$I95)*BDEQ!$C$2*$J95*$K95)</f>
        <v>424732446630.07416</v>
      </c>
      <c r="AO95">
        <f>IF(ISBLANK(Calculations!AO95),"",Calculations!AO95)-(SUMIFS(BDEQ!AA:AA,BDEQ!$AG:$AG,About!$B$2,BDEQ!$AH:$AH,$I95)*BDEQ!$C$2*$J95*$K95)</f>
        <v>420768217919.59216</v>
      </c>
      <c r="AP95">
        <f>IF(ISBLANK(Calculations!AP95),"",Calculations!AP95)-(SUMIFS(BDEQ!AB:AB,BDEQ!$AG:$AG,About!$B$2,BDEQ!$AH:$AH,$I95)*BDEQ!$C$2*$J95*$K95)</f>
        <v>416894703882.24518</v>
      </c>
      <c r="AQ95">
        <f>IF(ISBLANK(Calculations!AQ95),"",Calculations!AQ95)-(SUMIFS(BDEQ!AC:AC,BDEQ!$AG:$AG,About!$B$2,BDEQ!$AH:$AH,$I95)*BDEQ!$C$2*$J95*$K95)</f>
        <v>413241569616.3985</v>
      </c>
      <c r="AR95">
        <f>IF(ISBLANK(Calculations!AR95),"",Calculations!AR95)-(SUMIFS(BDEQ!AD:AD,BDEQ!$AG:$AG,About!$B$2,BDEQ!$AH:$AH,$I95)*BDEQ!$C$2*$J95*$K95)</f>
        <v>409605665390.81146</v>
      </c>
      <c r="AS95">
        <f>IF(ISBLANK(Calculations!AS95),"",Calculations!AS95)-(SUMIFS(BDEQ!AE:AE,BDEQ!$AG:$AG,About!$B$2,BDEQ!$AH:$AH,$I95)*BDEQ!$C$2*$J95*$K95)</f>
        <v>406077891270.85773</v>
      </c>
      <c r="AT95">
        <f>IF(ISBLANK(Calculations!AT95),"",Calculations!AT95)-(SUMIFS(BDEQ!AF:AF,BDEQ!$AG:$AG,About!$B$2,BDEQ!$AH:$AH,$I95)*BDEQ!$C$2*$J95*$K95)</f>
        <v>402779635440.22058</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8.7201883037879388E-2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8.7201883037879388E-2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8.7201883037879388E-2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8.7201883037879388E-2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8.7201883037879388E-2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8.7201883037879388E-2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8.7201883037879388E-2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8.7201883037879388E-2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8.7201883037879388E-2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0.33548225039559793</v>
      </c>
      <c r="K108">
        <f>IF(ISBLANK(Calculations!K108),"",Calculations!K108)</f>
        <v>8.7201883037879388E-2</v>
      </c>
      <c r="L108" t="str">
        <f>IF(ISBLANK(Calculations!L108),"",Calculations!L108)</f>
        <v>RESIDENTIAL</v>
      </c>
      <c r="M108" t="str">
        <f>IF(ISBLANK(Calculations!M108),"",Calculations!M108)</f>
        <v>appl</v>
      </c>
      <c r="N108" t="str">
        <f>IF(ISBLANK(Calculations!N108),"",Calculations!N108)</f>
        <v>electricity</v>
      </c>
      <c r="O108">
        <f t="shared" si="1"/>
        <v>2020097120165.0452</v>
      </c>
      <c r="P108">
        <f>IF(ISBLANK(Calculations!P108),"",Calculations!P108)-(SUMIFS(BDEQ!B:B,BDEQ!$AG:$AG,About!$B$2,BDEQ!$AH:$AH,$I108)*BDEQ!$C$2*$J108*$K108)</f>
        <v>2020097120165.0452</v>
      </c>
      <c r="Q108">
        <f>IF(ISBLANK(Calculations!Q108),"",Calculations!Q108)-(SUMIFS(BDEQ!C:C,BDEQ!$AG:$AG,About!$B$2,BDEQ!$AH:$AH,$I108)*BDEQ!$C$2*$J108*$K108)</f>
        <v>2020097120165.0452</v>
      </c>
      <c r="R108">
        <f>IF(ISBLANK(Calculations!R108),"",Calculations!R108)-(SUMIFS(BDEQ!D:D,BDEQ!$AG:$AG,About!$B$2,BDEQ!$AH:$AH,$I108)*BDEQ!$C$2*$J108*$K108)</f>
        <v>2018441611043.3254</v>
      </c>
      <c r="S108">
        <f>IF(ISBLANK(Calculations!S108),"",Calculations!S108)-(SUMIFS(BDEQ!E:E,BDEQ!$AG:$AG,About!$B$2,BDEQ!$AH:$AH,$I108)*BDEQ!$C$2*$J108*$K108)</f>
        <v>2015178541734.6201</v>
      </c>
      <c r="T108">
        <f>IF(ISBLANK(Calculations!T108),"",Calculations!T108)-(SUMIFS(BDEQ!F:F,BDEQ!$AG:$AG,About!$B$2,BDEQ!$AH:$AH,$I108)*BDEQ!$C$2*$J108*$K108)</f>
        <v>2010933382020.936</v>
      </c>
      <c r="U108">
        <f>IF(ISBLANK(Calculations!U108),"",Calculations!U108)-(SUMIFS(BDEQ!G:G,BDEQ!$AG:$AG,About!$B$2,BDEQ!$AH:$AH,$I108)*BDEQ!$C$2*$J108*$K108)</f>
        <v>2006956904470.5723</v>
      </c>
      <c r="V108">
        <f>IF(ISBLANK(Calculations!V108),"",Calculations!V108)-(SUMIFS(BDEQ!H:H,BDEQ!$AG:$AG,About!$B$2,BDEQ!$AH:$AH,$I108)*BDEQ!$C$2*$J108*$K108)</f>
        <v>2003941706361.9041</v>
      </c>
      <c r="W108">
        <f>IF(ISBLANK(Calculations!W108),"",Calculations!W108)-(SUMIFS(BDEQ!I:I,BDEQ!$AG:$AG,About!$B$2,BDEQ!$AH:$AH,$I108)*BDEQ!$C$2*$J108*$K108)</f>
        <v>2002651815590.906</v>
      </c>
      <c r="X108">
        <f>IF(ISBLANK(Calculations!X108),"",Calculations!X108)-(SUMIFS(BDEQ!J:J,BDEQ!$AG:$AG,About!$B$2,BDEQ!$AH:$AH,$I108)*BDEQ!$C$2*$J108*$K108)</f>
        <v>2003352896608.458</v>
      </c>
      <c r="Y108">
        <f>IF(ISBLANK(Calculations!Y108),"",Calculations!Y108)-(SUMIFS(BDEQ!K:K,BDEQ!$AG:$AG,About!$B$2,BDEQ!$AH:$AH,$I108)*BDEQ!$C$2*$J108*$K108)</f>
        <v>2005849743461.6973</v>
      </c>
      <c r="Z108">
        <f>IF(ISBLANK(Calculations!Z108),"",Calculations!Z108)-(SUMIFS(BDEQ!L:L,BDEQ!$AG:$AG,About!$B$2,BDEQ!$AH:$AH,$I108)*BDEQ!$C$2*$J108*$K108)</f>
        <v>2011181219121.7234</v>
      </c>
      <c r="AA108">
        <f>IF(ISBLANK(Calculations!AA108),"",Calculations!AA108)-(SUMIFS(BDEQ!M:M,BDEQ!$AG:$AG,About!$B$2,BDEQ!$AH:$AH,$I108)*BDEQ!$C$2*$J108*$K108)</f>
        <v>2019257967780.9368</v>
      </c>
      <c r="AB108">
        <f>IF(ISBLANK(Calculations!AB108),"",Calculations!AB108)-(SUMIFS(BDEQ!N:N,BDEQ!$AG:$AG,About!$B$2,BDEQ!$AH:$AH,$I108)*BDEQ!$C$2*$J108*$K108)</f>
        <v>2029896624381.2415</v>
      </c>
      <c r="AC108">
        <f>IF(ISBLANK(Calculations!AC108),"",Calculations!AC108)-(SUMIFS(BDEQ!O:O,BDEQ!$AG:$AG,About!$B$2,BDEQ!$AH:$AH,$I108)*BDEQ!$C$2*$J108*$K108)</f>
        <v>2042239360882.8235</v>
      </c>
      <c r="AD108">
        <f>IF(ISBLANK(Calculations!AD108),"",Calculations!AD108)-(SUMIFS(BDEQ!P:P,BDEQ!$AG:$AG,About!$B$2,BDEQ!$AH:$AH,$I108)*BDEQ!$C$2*$J108*$K108)</f>
        <v>2056589682387.5825</v>
      </c>
      <c r="AE108">
        <f>IF(ISBLANK(Calculations!AE108),"",Calculations!AE108)-(SUMIFS(BDEQ!Q:Q,BDEQ!$AG:$AG,About!$B$2,BDEQ!$AH:$AH,$I108)*BDEQ!$C$2*$J108*$K108)</f>
        <v>2072785597515.9282</v>
      </c>
      <c r="AF108">
        <f>IF(ISBLANK(Calculations!AF108),"",Calculations!AF108)-(SUMIFS(BDEQ!R:R,BDEQ!$AG:$AG,About!$B$2,BDEQ!$AH:$AH,$I108)*BDEQ!$C$2*$J108*$K108)</f>
        <v>2089652368469.5254</v>
      </c>
      <c r="AG108">
        <f>IF(ISBLANK(Calculations!AG108),"",Calculations!AG108)-(SUMIFS(BDEQ!S:S,BDEQ!$AG:$AG,About!$B$2,BDEQ!$AH:$AH,$I108)*BDEQ!$C$2*$J108*$K108)</f>
        <v>2107061829626.5601</v>
      </c>
      <c r="AH108">
        <f>IF(ISBLANK(Calculations!AH108),"",Calculations!AH108)-(SUMIFS(BDEQ!T:T,BDEQ!$AG:$AG,About!$B$2,BDEQ!$AH:$AH,$I108)*BDEQ!$C$2*$J108*$K108)</f>
        <v>2124884595762.895</v>
      </c>
      <c r="AI108">
        <f>IF(ISBLANK(Calculations!AI108),"",Calculations!AI108)-(SUMIFS(BDEQ!U:U,BDEQ!$AG:$AG,About!$B$2,BDEQ!$AH:$AH,$I108)*BDEQ!$C$2*$J108*$K108)</f>
        <v>2142580907013.0903</v>
      </c>
      <c r="AJ108">
        <f>IF(ISBLANK(Calculations!AJ108),"",Calculations!AJ108)-(SUMIFS(BDEQ!V:V,BDEQ!$AG:$AG,About!$B$2,BDEQ!$AH:$AH,$I108)*BDEQ!$C$2*$J108*$K108)</f>
        <v>2160354069961.0857</v>
      </c>
      <c r="AK108">
        <f>IF(ISBLANK(Calculations!AK108),"",Calculations!AK108)-(SUMIFS(BDEQ!W:W,BDEQ!$AG:$AG,About!$B$2,BDEQ!$AH:$AH,$I108)*BDEQ!$C$2*$J108*$K108)</f>
        <v>2159453669292.1467</v>
      </c>
      <c r="AL108">
        <f>IF(ISBLANK(Calculations!AL108),"",Calculations!AL108)-(SUMIFS(BDEQ!X:X,BDEQ!$AG:$AG,About!$B$2,BDEQ!$AH:$AH,$I108)*BDEQ!$C$2*$J108*$K108)</f>
        <v>2158345486530.9155</v>
      </c>
      <c r="AM108">
        <f>IF(ISBLANK(Calculations!AM108),"",Calculations!AM108)-(SUMIFS(BDEQ!Y:Y,BDEQ!$AG:$AG,About!$B$2,BDEQ!$AH:$AH,$I108)*BDEQ!$C$2*$J108*$K108)</f>
        <v>2157090830365.6663</v>
      </c>
      <c r="AN108">
        <f>IF(ISBLANK(Calculations!AN108),"",Calculations!AN108)-(SUMIFS(BDEQ!Z:Z,BDEQ!$AG:$AG,About!$B$2,BDEQ!$AH:$AH,$I108)*BDEQ!$C$2*$J108*$K108)</f>
        <v>2156117641438.1721</v>
      </c>
      <c r="AO108">
        <f>IF(ISBLANK(Calculations!AO108),"",Calculations!AO108)-(SUMIFS(BDEQ!AA:AA,BDEQ!$AG:$AG,About!$B$2,BDEQ!$AH:$AH,$I108)*BDEQ!$C$2*$J108*$K108)</f>
        <v>2154801472409.4746</v>
      </c>
      <c r="AP108">
        <f>IF(ISBLANK(Calculations!AP108),"",Calculations!AP108)-(SUMIFS(BDEQ!AB:AB,BDEQ!$AG:$AG,About!$B$2,BDEQ!$AH:$AH,$I108)*BDEQ!$C$2*$J108*$K108)</f>
        <v>2153277717937.3669</v>
      </c>
      <c r="AQ108">
        <f>IF(ISBLANK(Calculations!AQ108),"",Calculations!AQ108)-(SUMIFS(BDEQ!AC:AC,BDEQ!$AG:$AG,About!$B$2,BDEQ!$AH:$AH,$I108)*BDEQ!$C$2*$J108*$K108)</f>
        <v>2152236228253.3911</v>
      </c>
      <c r="AR108">
        <f>IF(ISBLANK(Calculations!AR108),"",Calculations!AR108)-(SUMIFS(BDEQ!AD:AD,BDEQ!$AG:$AG,About!$B$2,BDEQ!$AH:$AH,$I108)*BDEQ!$C$2*$J108*$K108)</f>
        <v>2150918421536.0593</v>
      </c>
      <c r="AS108">
        <f>IF(ISBLANK(Calculations!AS108),"",Calculations!AS108)-(SUMIFS(BDEQ!AE:AE,BDEQ!$AG:$AG,About!$B$2,BDEQ!$AH:$AH,$I108)*BDEQ!$C$2*$J108*$K108)</f>
        <v>2149783372131.2217</v>
      </c>
      <c r="AT108">
        <f>IF(ISBLANK(Calculations!AT108),"",Calculations!AT108)-(SUMIFS(BDEQ!AF:AF,BDEQ!$AG:$AG,About!$B$2,BDEQ!$AH:$AH,$I108)*BDEQ!$C$2*$J108*$K108)</f>
        <v>2149387419088.3069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8.7201883037879388E-2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0.29794955445405147</v>
      </c>
      <c r="K110">
        <f>IF(ISBLANK(Calculations!K110),"",Calculations!K110)</f>
        <v>8.7201883037879388E-2</v>
      </c>
      <c r="L110" t="str">
        <f>IF(ISBLANK(Calculations!L110),"",Calculations!L110)</f>
        <v>RESIDENTIAL</v>
      </c>
      <c r="M110" t="str">
        <f>IF(ISBLANK(Calculations!M110),"",Calculations!M110)</f>
        <v>appl</v>
      </c>
      <c r="N110" t="str">
        <f>IF(ISBLANK(Calculations!N110),"",Calculations!N110)</f>
        <v>natural gas</v>
      </c>
      <c r="O110">
        <f t="shared" si="1"/>
        <v>3286978717518.5303</v>
      </c>
      <c r="P110">
        <f>IF(ISBLANK(Calculations!P110),"",Calculations!P110)</f>
        <v>3286978717518.5303</v>
      </c>
      <c r="Q110">
        <f>IF(ISBLANK(Calculations!Q110),"",Calculations!Q110)</f>
        <v>3286978717518.5303</v>
      </c>
      <c r="R110">
        <f>IF(ISBLANK(Calculations!R110),"",Calculations!R110)</f>
        <v>3313693938284.0239</v>
      </c>
      <c r="S110">
        <f>IF(ISBLANK(Calculations!S110),"",Calculations!S110)</f>
        <v>3339379744494.6714</v>
      </c>
      <c r="T110">
        <f>IF(ISBLANK(Calculations!T110),"",Calculations!T110)</f>
        <v>3364861614278.7642</v>
      </c>
      <c r="U110">
        <f>IF(ISBLANK(Calculations!U110),"",Calculations!U110)</f>
        <v>3391478767649.1118</v>
      </c>
      <c r="V110">
        <f>IF(ISBLANK(Calculations!V110),"",Calculations!V110)</f>
        <v>3419956438365.4897</v>
      </c>
      <c r="W110">
        <f>IF(ISBLANK(Calculations!W110),"",Calculations!W110)</f>
        <v>3450322003502.9219</v>
      </c>
      <c r="X110">
        <f>IF(ISBLANK(Calculations!X110),"",Calculations!X110)</f>
        <v>3481893141605.5645</v>
      </c>
      <c r="Y110">
        <f>IF(ISBLANK(Calculations!Y110),"",Calculations!Y110)</f>
        <v>3514148591882.6265</v>
      </c>
      <c r="Z110">
        <f>IF(ISBLANK(Calculations!Z110),"",Calculations!Z110)</f>
        <v>3547540256037.8799</v>
      </c>
      <c r="AA110">
        <f>IF(ISBLANK(Calculations!AA110),"",Calculations!AA110)</f>
        <v>3581801954966.0859</v>
      </c>
      <c r="AB110">
        <f>IF(ISBLANK(Calculations!AB110),"",Calculations!AB110)</f>
        <v>3615941546461.6948</v>
      </c>
      <c r="AC110">
        <f>IF(ISBLANK(Calculations!AC110),"",Calculations!AC110)</f>
        <v>3649690865055.4775</v>
      </c>
      <c r="AD110">
        <f>IF(ISBLANK(Calculations!AD110),"",Calculations!AD110)</f>
        <v>3683659780253.9565</v>
      </c>
      <c r="AE110">
        <f>IF(ISBLANK(Calculations!AE110),"",Calculations!AE110)</f>
        <v>3717864884549.2329</v>
      </c>
      <c r="AF110">
        <f>IF(ISBLANK(Calculations!AF110),"",Calculations!AF110)</f>
        <v>3752036040503.6885</v>
      </c>
      <c r="AG110">
        <f>IF(ISBLANK(Calculations!AG110),"",Calculations!AG110)</f>
        <v>3786127717369.2778</v>
      </c>
      <c r="AH110">
        <f>IF(ISBLANK(Calculations!AH110),"",Calculations!AH110)</f>
        <v>3820337566424.4058</v>
      </c>
      <c r="AI110">
        <f>IF(ISBLANK(Calculations!AI110),"",Calculations!AI110)</f>
        <v>3854545892959.0557</v>
      </c>
      <c r="AJ110">
        <f>IF(ISBLANK(Calculations!AJ110),"",Calculations!AJ110)</f>
        <v>3888688188619.6821</v>
      </c>
      <c r="AK110">
        <f>IF(ISBLANK(Calculations!AK110),"",Calculations!AK110)</f>
        <v>3886166244712.0723</v>
      </c>
      <c r="AL110">
        <f>IF(ISBLANK(Calculations!AL110),"",Calculations!AL110)</f>
        <v>3883608133545.6582</v>
      </c>
      <c r="AM110">
        <f>IF(ISBLANK(Calculations!AM110),"",Calculations!AM110)</f>
        <v>3881087093259.019</v>
      </c>
      <c r="AN110">
        <f>IF(ISBLANK(Calculations!AN110),"",Calculations!AN110)</f>
        <v>3878657687176.6064</v>
      </c>
      <c r="AO110">
        <f>IF(ISBLANK(Calculations!AO110),"",Calculations!AO110)</f>
        <v>3876346028872.3765</v>
      </c>
      <c r="AP110">
        <f>IF(ISBLANK(Calculations!AP110),"",Calculations!AP110)</f>
        <v>3874144023798.9971</v>
      </c>
      <c r="AQ110">
        <f>IF(ISBLANK(Calculations!AQ110),"",Calculations!AQ110)</f>
        <v>3872090713783.2026</v>
      </c>
      <c r="AR110">
        <f>IF(ISBLANK(Calculations!AR110),"",Calculations!AR110)</f>
        <v>3870174426010.9468</v>
      </c>
      <c r="AS110">
        <f>IF(ISBLANK(Calculations!AS110),"",Calculations!AS110)</f>
        <v>3868417834315.8296</v>
      </c>
      <c r="AT110">
        <f>IF(ISBLANK(Calculations!AT110),"",Calculations!AT110)</f>
        <v>3866827376483.0737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8.1320904836793564E-2</v>
      </c>
      <c r="K111">
        <f>IF(ISBLANK(Calculations!K111),"",Calculations!K111)</f>
        <v>8.7201883037879388E-2</v>
      </c>
      <c r="L111" t="str">
        <f>IF(ISBLANK(Calculations!L111),"",Calculations!L111)</f>
        <v>RESIDENTIAL</v>
      </c>
      <c r="M111" t="str">
        <f>IF(ISBLANK(Calculations!M111),"",Calculations!M111)</f>
        <v>appl</v>
      </c>
      <c r="N111" t="str">
        <f>IF(ISBLANK(Calculations!N111),"",Calculations!N111)</f>
        <v>petroleum diesel</v>
      </c>
      <c r="O111">
        <f t="shared" si="1"/>
        <v>508342423461.99121</v>
      </c>
      <c r="P111">
        <f>IF(ISBLANK(Calculations!P111),"",Calculations!P111)</f>
        <v>508342423461.99121</v>
      </c>
      <c r="Q111">
        <f>IF(ISBLANK(Calculations!Q111),"",Calculations!Q111)</f>
        <v>508342423461.99121</v>
      </c>
      <c r="R111">
        <f>IF(ISBLANK(Calculations!R111),"",Calculations!R111)</f>
        <v>492231436525.50055</v>
      </c>
      <c r="S111">
        <f>IF(ISBLANK(Calculations!S111),"",Calculations!S111)</f>
        <v>480438498625.84619</v>
      </c>
      <c r="T111">
        <f>IF(ISBLANK(Calculations!T111),"",Calculations!T111)</f>
        <v>472395705318.90674</v>
      </c>
      <c r="U111">
        <f>IF(ISBLANK(Calculations!U111),"",Calculations!U111)</f>
        <v>467544130862.51935</v>
      </c>
      <c r="V111">
        <f>IF(ISBLANK(Calculations!V111),"",Calculations!V111)</f>
        <v>465370245913.38153</v>
      </c>
      <c r="W111">
        <f>IF(ISBLANK(Calculations!W111),"",Calculations!W111)</f>
        <v>465238835391.35901</v>
      </c>
      <c r="X111">
        <f>IF(ISBLANK(Calculations!X111),"",Calculations!X111)</f>
        <v>466510222367.18347</v>
      </c>
      <c r="Y111">
        <f>IF(ISBLANK(Calculations!Y111),"",Calculations!Y111)</f>
        <v>468655637268.82239</v>
      </c>
      <c r="Z111">
        <f>IF(ISBLANK(Calculations!Z111),"",Calculations!Z111)</f>
        <v>471448838853.30219</v>
      </c>
      <c r="AA111">
        <f>IF(ISBLANK(Calculations!AA111),"",Calculations!AA111)</f>
        <v>474660903954.26636</v>
      </c>
      <c r="AB111">
        <f>IF(ISBLANK(Calculations!AB111),"",Calculations!AB111)</f>
        <v>478024236459.78473</v>
      </c>
      <c r="AC111">
        <f>IF(ISBLANK(Calculations!AC111),"",Calculations!AC111)</f>
        <v>481426114127.1955</v>
      </c>
      <c r="AD111">
        <f>IF(ISBLANK(Calculations!AD111),"",Calculations!AD111)</f>
        <v>484958708237.08502</v>
      </c>
      <c r="AE111">
        <f>IF(ISBLANK(Calculations!AE111),"",Calculations!AE111)</f>
        <v>488607460452.21277</v>
      </c>
      <c r="AF111">
        <f>IF(ISBLANK(Calculations!AF111),"",Calculations!AF111)</f>
        <v>492318232423.35907</v>
      </c>
      <c r="AG111">
        <f>IF(ISBLANK(Calculations!AG111),"",Calculations!AG111)</f>
        <v>496032425616.05127</v>
      </c>
      <c r="AH111">
        <f>IF(ISBLANK(Calculations!AH111),"",Calculations!AH111)</f>
        <v>499775110661.73773</v>
      </c>
      <c r="AI111">
        <f>IF(ISBLANK(Calculations!AI111),"",Calculations!AI111)</f>
        <v>503536022832.98206</v>
      </c>
      <c r="AJ111">
        <f>IF(ISBLANK(Calculations!AJ111),"",Calculations!AJ111)</f>
        <v>507309638381.74152</v>
      </c>
      <c r="AK111">
        <f>IF(ISBLANK(Calculations!AK111),"",Calculations!AK111)</f>
        <v>506872084909.48395</v>
      </c>
      <c r="AL111">
        <f>IF(ISBLANK(Calculations!AL111),"",Calculations!AL111)</f>
        <v>506447356697.82965</v>
      </c>
      <c r="AM111">
        <f>IF(ISBLANK(Calculations!AM111),"",Calculations!AM111)</f>
        <v>506044180741.73901</v>
      </c>
      <c r="AN111">
        <f>IF(ISBLANK(Calculations!AN111),"",Calculations!AN111)</f>
        <v>505667266966.15076</v>
      </c>
      <c r="AO111">
        <f>IF(ISBLANK(Calculations!AO111),"",Calculations!AO111)</f>
        <v>505316854812.2215</v>
      </c>
      <c r="AP111">
        <f>IF(ISBLANK(Calculations!AP111),"",Calculations!AP111)</f>
        <v>504986889779.04962</v>
      </c>
      <c r="AQ111">
        <f>IF(ISBLANK(Calculations!AQ111),"",Calculations!AQ111)</f>
        <v>504680769205.76758</v>
      </c>
      <c r="AR111">
        <f>IF(ISBLANK(Calculations!AR111),"",Calculations!AR111)</f>
        <v>504395021240.52838</v>
      </c>
      <c r="AS111">
        <f>IF(ISBLANK(Calculations!AS111),"",Calculations!AS111)</f>
        <v>504132849047.64752</v>
      </c>
      <c r="AT111">
        <f>IF(ISBLANK(Calculations!AT111),"",Calculations!AT111)</f>
        <v>503896856922.67548</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8.7201883037879388E-2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8.7201883037879388E-2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8.7201883037879388E-2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8.7201883037879388E-2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0.11074888451676794</v>
      </c>
      <c r="K116">
        <f>IF(ISBLANK(Calculations!K116),"",Calculations!K116)</f>
        <v>8.7201883037879388E-2</v>
      </c>
      <c r="L116" t="str">
        <f>IF(ISBLANK(Calculations!L116),"",Calculations!L116)</f>
        <v>RESIDENTIAL</v>
      </c>
      <c r="M116" t="str">
        <f>IF(ISBLANK(Calculations!M116),"",Calculations!M116)</f>
        <v>appl</v>
      </c>
      <c r="N116" t="str">
        <f>IF(ISBLANK(Calculations!N116),"",Calculations!N116)</f>
        <v>LPG propane or butane</v>
      </c>
      <c r="O116">
        <f t="shared" si="1"/>
        <v>78071321140.687851</v>
      </c>
      <c r="P116">
        <f>IF(ISBLANK(Calculations!P116),"",Calculations!P116)</f>
        <v>78071321140.687851</v>
      </c>
      <c r="Q116">
        <f>IF(ISBLANK(Calculations!Q116),"",Calculations!Q116)</f>
        <v>78071321140.687851</v>
      </c>
      <c r="R116">
        <f>IF(ISBLANK(Calculations!R116),"",Calculations!R116)</f>
        <v>77408049258.239532</v>
      </c>
      <c r="S116">
        <f>IF(ISBLANK(Calculations!S116),"",Calculations!S116)</f>
        <v>76867684051.171097</v>
      </c>
      <c r="T116">
        <f>IF(ISBLANK(Calculations!T116),"",Calculations!T116)</f>
        <v>76486679484.465775</v>
      </c>
      <c r="U116">
        <f>IF(ISBLANK(Calculations!U116),"",Calculations!U116)</f>
        <v>76292607095.319489</v>
      </c>
      <c r="V116">
        <f>IF(ISBLANK(Calculations!V116),"",Calculations!V116)</f>
        <v>76302739753.009399</v>
      </c>
      <c r="W116">
        <f>IF(ISBLANK(Calculations!W116),"",Calculations!W116)</f>
        <v>76495024135.466629</v>
      </c>
      <c r="X116">
        <f>IF(ISBLANK(Calculations!X116),"",Calculations!X116)</f>
        <v>76829897294.87265</v>
      </c>
      <c r="Y116">
        <f>IF(ISBLANK(Calculations!Y116),"",Calculations!Y116)</f>
        <v>77266755704.666428</v>
      </c>
      <c r="Z116">
        <f>IF(ISBLANK(Calculations!Z116),"",Calculations!Z116)</f>
        <v>77799206606.997528</v>
      </c>
      <c r="AA116">
        <f>IF(ISBLANK(Calculations!AA116),"",Calculations!AA116)</f>
        <v>78403414129.339142</v>
      </c>
      <c r="AB116">
        <f>IF(ISBLANK(Calculations!AB116),"",Calculations!AB116)</f>
        <v>79036607902.711777</v>
      </c>
      <c r="AC116">
        <f>IF(ISBLANK(Calculations!AC116),"",Calculations!AC116)</f>
        <v>79673623842.635727</v>
      </c>
      <c r="AD116">
        <f>IF(ISBLANK(Calculations!AD116),"",Calculations!AD116)</f>
        <v>80323342492.038193</v>
      </c>
      <c r="AE116">
        <f>IF(ISBLANK(Calculations!AE116),"",Calculations!AE116)</f>
        <v>80982959000.774307</v>
      </c>
      <c r="AF116">
        <f>IF(ISBLANK(Calculations!AF116),"",Calculations!AF116)</f>
        <v>81646541221.619797</v>
      </c>
      <c r="AG116">
        <f>IF(ISBLANK(Calculations!AG116),"",Calculations!AG116)</f>
        <v>82306803925.35437</v>
      </c>
      <c r="AH116">
        <f>IF(ISBLANK(Calculations!AH116),"",Calculations!AH116)</f>
        <v>82968911274.550232</v>
      </c>
      <c r="AI116">
        <f>IF(ISBLANK(Calculations!AI116),"",Calculations!AI116)</f>
        <v>83630960411.999451</v>
      </c>
      <c r="AJ116">
        <f>IF(ISBLANK(Calculations!AJ116),"",Calculations!AJ116)</f>
        <v>84291075109.217422</v>
      </c>
      <c r="AK116">
        <f>IF(ISBLANK(Calculations!AK116),"",Calculations!AK116)</f>
        <v>84279657861.440186</v>
      </c>
      <c r="AL116">
        <f>IF(ISBLANK(Calculations!AL116),"",Calculations!AL116)</f>
        <v>84263728553.727112</v>
      </c>
      <c r="AM116">
        <f>IF(ISBLANK(Calculations!AM116),"",Calculations!AM116)</f>
        <v>84244423952.842667</v>
      </c>
      <c r="AN116">
        <f>IF(ISBLANK(Calculations!AN116),"",Calculations!AN116)</f>
        <v>84222708035.877075</v>
      </c>
      <c r="AO116">
        <f>IF(ISBLANK(Calculations!AO116),"",Calculations!AO116)</f>
        <v>84199180015.105927</v>
      </c>
      <c r="AP116">
        <f>IF(ISBLANK(Calculations!AP116),"",Calculations!AP116)</f>
        <v>84174183753.929688</v>
      </c>
      <c r="AQ116">
        <f>IF(ISBLANK(Calculations!AQ116),"",Calculations!AQ116)</f>
        <v>84148488576.52153</v>
      </c>
      <c r="AR116">
        <f>IF(ISBLANK(Calculations!AR116),"",Calculations!AR116)</f>
        <v>84122347165.980103</v>
      </c>
      <c r="AS116">
        <f>IF(ISBLANK(Calculations!AS116),"",Calculations!AS116)</f>
        <v>84096628636.81131</v>
      </c>
      <c r="AT116">
        <f>IF(ISBLANK(Calculations!AT116),"",Calculations!AT116)</f>
        <v>84071941241.885696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8.7201883037879388E-2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0.39910094138208041</v>
      </c>
      <c r="K121">
        <f>IF(ISBLANK(Calculations!K121),"",Calculations!K121)</f>
        <v>8.7201883037879388E-2</v>
      </c>
      <c r="L121" t="str">
        <f>IF(ISBLANK(Calculations!L121),"",Calculations!L121)</f>
        <v>RESIDENTIAL</v>
      </c>
      <c r="M121" t="str">
        <f>IF(ISBLANK(Calculations!M121),"",Calculations!M121)</f>
        <v>other</v>
      </c>
      <c r="N121" t="str">
        <f>IF(ISBLANK(Calculations!N121),"",Calculations!N121)</f>
        <v>electricity</v>
      </c>
      <c r="O121">
        <f t="shared" si="1"/>
        <v>2403175313717.5156</v>
      </c>
      <c r="P121">
        <f>IF(ISBLANK(Calculations!P121),"",Calculations!P121)-(SUMIFS(BDEQ!B:B,BDEQ!$AG:$AG,About!$B$2,BDEQ!$AH:$AH,$I121)*BDEQ!$C$2*$J121*$K121)</f>
        <v>2403175313717.5156</v>
      </c>
      <c r="Q121">
        <f>IF(ISBLANK(Calculations!Q121),"",Calculations!Q121)-(SUMIFS(BDEQ!C:C,BDEQ!$AG:$AG,About!$B$2,BDEQ!$AH:$AH,$I121)*BDEQ!$C$2*$J121*$K121)</f>
        <v>2403175313717.5156</v>
      </c>
      <c r="R121">
        <f>IF(ISBLANK(Calculations!R121),"",Calculations!R121)-(SUMIFS(BDEQ!D:D,BDEQ!$AG:$AG,About!$B$2,BDEQ!$AH:$AH,$I121)*BDEQ!$C$2*$J121*$K121)</f>
        <v>2381756885977.5356</v>
      </c>
      <c r="S121">
        <f>IF(ISBLANK(Calculations!S121),"",Calculations!S121)-(SUMIFS(BDEQ!E:E,BDEQ!$AG:$AG,About!$B$2,BDEQ!$AH:$AH,$I121)*BDEQ!$C$2*$J121*$K121)</f>
        <v>2353973185272.5054</v>
      </c>
      <c r="T121">
        <f>IF(ISBLANK(Calculations!T121),"",Calculations!T121)-(SUMIFS(BDEQ!F:F,BDEQ!$AG:$AG,About!$B$2,BDEQ!$AH:$AH,$I121)*BDEQ!$C$2*$J121*$K121)</f>
        <v>2327370468232.0864</v>
      </c>
      <c r="U121">
        <f>IF(ISBLANK(Calculations!U121),"",Calculations!U121)-(SUMIFS(BDEQ!G:G,BDEQ!$AG:$AG,About!$B$2,BDEQ!$AH:$AH,$I121)*BDEQ!$C$2*$J121*$K121)</f>
        <v>2304177794207.3774</v>
      </c>
      <c r="V121">
        <f>IF(ISBLANK(Calculations!V121),"",Calculations!V121)-(SUMIFS(BDEQ!H:H,BDEQ!$AG:$AG,About!$B$2,BDEQ!$AH:$AH,$I121)*BDEQ!$C$2*$J121*$K121)</f>
        <v>2283871425897.6108</v>
      </c>
      <c r="W121">
        <f>IF(ISBLANK(Calculations!W121),"",Calculations!W121)-(SUMIFS(BDEQ!I:I,BDEQ!$AG:$AG,About!$B$2,BDEQ!$AH:$AH,$I121)*BDEQ!$C$2*$J121*$K121)</f>
        <v>2267458005718.4761</v>
      </c>
      <c r="X121">
        <f>IF(ISBLANK(Calculations!X121),"",Calculations!X121)-(SUMIFS(BDEQ!J:J,BDEQ!$AG:$AG,About!$B$2,BDEQ!$AH:$AH,$I121)*BDEQ!$C$2*$J121*$K121)</f>
        <v>2250054737264.3579</v>
      </c>
      <c r="Y121">
        <f>IF(ISBLANK(Calculations!Y121),"",Calculations!Y121)-(SUMIFS(BDEQ!K:K,BDEQ!$AG:$AG,About!$B$2,BDEQ!$AH:$AH,$I121)*BDEQ!$C$2*$J121*$K121)</f>
        <v>2231584517745.7363</v>
      </c>
      <c r="Z121">
        <f>IF(ISBLANK(Calculations!Z121),"",Calculations!Z121)-(SUMIFS(BDEQ!L:L,BDEQ!$AG:$AG,About!$B$2,BDEQ!$AH:$AH,$I121)*BDEQ!$C$2*$J121*$K121)</f>
        <v>2215134173541.1719</v>
      </c>
      <c r="AA121">
        <f>IF(ISBLANK(Calculations!AA121),"",Calculations!AA121)-(SUMIFS(BDEQ!M:M,BDEQ!$AG:$AG,About!$B$2,BDEQ!$AH:$AH,$I121)*BDEQ!$C$2*$J121*$K121)</f>
        <v>2203435425387.7925</v>
      </c>
      <c r="AB121">
        <f>IF(ISBLANK(Calculations!AB121),"",Calculations!AB121)-(SUMIFS(BDEQ!N:N,BDEQ!$AG:$AG,About!$B$2,BDEQ!$AH:$AH,$I121)*BDEQ!$C$2*$J121*$K121)</f>
        <v>2191533531923.1624</v>
      </c>
      <c r="AC121">
        <f>IF(ISBLANK(Calculations!AC121),"",Calculations!AC121)-(SUMIFS(BDEQ!O:O,BDEQ!$AG:$AG,About!$B$2,BDEQ!$AH:$AH,$I121)*BDEQ!$C$2*$J121*$K121)</f>
        <v>2180699965192.1721</v>
      </c>
      <c r="AD121">
        <f>IF(ISBLANK(Calculations!AD121),"",Calculations!AD121)-(SUMIFS(BDEQ!P:P,BDEQ!$AG:$AG,About!$B$2,BDEQ!$AH:$AH,$I121)*BDEQ!$C$2*$J121*$K121)</f>
        <v>2171451682577.2859</v>
      </c>
      <c r="AE121">
        <f>IF(ISBLANK(Calculations!AE121),"",Calculations!AE121)-(SUMIFS(BDEQ!Q:Q,BDEQ!$AG:$AG,About!$B$2,BDEQ!$AH:$AH,$I121)*BDEQ!$C$2*$J121*$K121)</f>
        <v>2161666315578.4658</v>
      </c>
      <c r="AF121">
        <f>IF(ISBLANK(Calculations!AF121),"",Calculations!AF121)-(SUMIFS(BDEQ!R:R,BDEQ!$AG:$AG,About!$B$2,BDEQ!$AH:$AH,$I121)*BDEQ!$C$2*$J121*$K121)</f>
        <v>2148940154077.2295</v>
      </c>
      <c r="AG121">
        <f>IF(ISBLANK(Calculations!AG121),"",Calculations!AG121)-(SUMIFS(BDEQ!S:S,BDEQ!$AG:$AG,About!$B$2,BDEQ!$AH:$AH,$I121)*BDEQ!$C$2*$J121*$K121)</f>
        <v>2134044785185.4592</v>
      </c>
      <c r="AH121">
        <f>IF(ISBLANK(Calculations!AH121),"",Calculations!AH121)-(SUMIFS(BDEQ!T:T,BDEQ!$AG:$AG,About!$B$2,BDEQ!$AH:$AH,$I121)*BDEQ!$C$2*$J121*$K121)</f>
        <v>2117465896935.7007</v>
      </c>
      <c r="AI121">
        <f>IF(ISBLANK(Calculations!AI121),"",Calculations!AI121)-(SUMIFS(BDEQ!U:U,BDEQ!$AG:$AG,About!$B$2,BDEQ!$AH:$AH,$I121)*BDEQ!$C$2*$J121*$K121)</f>
        <v>2099149891480.0706</v>
      </c>
      <c r="AJ121">
        <f>IF(ISBLANK(Calculations!AJ121),"",Calculations!AJ121)-(SUMIFS(BDEQ!V:V,BDEQ!$AG:$AG,About!$B$2,BDEQ!$AH:$AH,$I121)*BDEQ!$C$2*$J121*$K121)</f>
        <v>2079868902923.5994</v>
      </c>
      <c r="AK121">
        <f>IF(ISBLANK(Calculations!AK121),"",Calculations!AK121)-(SUMIFS(BDEQ!W:W,BDEQ!$AG:$AG,About!$B$2,BDEQ!$AH:$AH,$I121)*BDEQ!$C$2*$J121*$K121)</f>
        <v>2049688872785.8506</v>
      </c>
      <c r="AL121">
        <f>IF(ISBLANK(Calculations!AL121),"",Calculations!AL121)-(SUMIFS(BDEQ!X:X,BDEQ!$AG:$AG,About!$B$2,BDEQ!$AH:$AH,$I121)*BDEQ!$C$2*$J121*$K121)</f>
        <v>2017973122057.2131</v>
      </c>
      <c r="AM121">
        <f>IF(ISBLANK(Calculations!AM121),"",Calculations!AM121)-(SUMIFS(BDEQ!Y:Y,BDEQ!$AG:$AG,About!$B$2,BDEQ!$AH:$AH,$I121)*BDEQ!$C$2*$J121*$K121)</f>
        <v>1984039279682.8562</v>
      </c>
      <c r="AN121">
        <f>IF(ISBLANK(Calculations!AN121),"",Calculations!AN121)-(SUMIFS(BDEQ!Z:Z,BDEQ!$AG:$AG,About!$B$2,BDEQ!$AH:$AH,$I121)*BDEQ!$C$2*$J121*$K121)</f>
        <v>1949770723383.9067</v>
      </c>
      <c r="AO121">
        <f>IF(ISBLANK(Calculations!AO121),"",Calculations!AO121)-(SUMIFS(BDEQ!AA:AA,BDEQ!$AG:$AG,About!$B$2,BDEQ!$AH:$AH,$I121)*BDEQ!$C$2*$J121*$K121)</f>
        <v>1914274033023.7515</v>
      </c>
      <c r="AP121">
        <f>IF(ISBLANK(Calculations!AP121),"",Calculations!AP121)-(SUMIFS(BDEQ!AB:AB,BDEQ!$AG:$AG,About!$B$2,BDEQ!$AH:$AH,$I121)*BDEQ!$C$2*$J121*$K121)</f>
        <v>1888048636215.9099</v>
      </c>
      <c r="AQ121">
        <f>IF(ISBLANK(Calculations!AQ121),"",Calculations!AQ121)-(SUMIFS(BDEQ!AC:AC,BDEQ!$AG:$AG,About!$B$2,BDEQ!$AH:$AH,$I121)*BDEQ!$C$2*$J121*$K121)</f>
        <v>1852082532393.491</v>
      </c>
      <c r="AR121">
        <f>IF(ISBLANK(Calculations!AR121),"",Calculations!AR121)-(SUMIFS(BDEQ!AD:AD,BDEQ!$AG:$AG,About!$B$2,BDEQ!$AH:$AH,$I121)*BDEQ!$C$2*$J121*$K121)</f>
        <v>1815337522911.6414</v>
      </c>
      <c r="AS121">
        <f>IF(ISBLANK(Calculations!AS121),"",Calculations!AS121)-(SUMIFS(BDEQ!AE:AE,BDEQ!$AG:$AG,About!$B$2,BDEQ!$AH:$AH,$I121)*BDEQ!$C$2*$J121*$K121)</f>
        <v>1772303450596.8501</v>
      </c>
      <c r="AT121">
        <f>IF(ISBLANK(Calculations!AT121),"",Calculations!AT121)-(SUMIFS(BDEQ!AF:AF,BDEQ!$AG:$AG,About!$B$2,BDEQ!$AH:$AH,$I121)*BDEQ!$C$2*$J121*$K121)</f>
        <v>1734480254260.9331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8.7201883037879388E-2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8.7201883037879388E-2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8.7201883037879388E-2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8.7201883037879388E-2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8.7201883037879388E-2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8.7201883037879388E-2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8.7201883037879388E-2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8.7201883037879388E-2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8.7201883037879388E-2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2.1023513163942322E-2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1709547996439.1338</v>
      </c>
      <c r="P134">
        <f>IF(ISBLANK(Calculations!P134),"",Calculations!P134)</f>
        <v>1709547996439.1338</v>
      </c>
      <c r="Q134">
        <f>IF(ISBLANK(Calculations!Q134),"",Calculations!Q134)</f>
        <v>1709547996439.1338</v>
      </c>
      <c r="R134">
        <f>IF(ISBLANK(Calculations!R134),"",Calculations!R134)</f>
        <v>1696505080136.7729</v>
      </c>
      <c r="S134">
        <f>IF(ISBLANK(Calculations!S134),"",Calculations!S134)</f>
        <v>1683368358240.4109</v>
      </c>
      <c r="T134">
        <f>IF(ISBLANK(Calculations!T134),"",Calculations!T134)</f>
        <v>1670334282704.3896</v>
      </c>
      <c r="U134">
        <f>IF(ISBLANK(Calculations!U134),"",Calculations!U134)</f>
        <v>1657936005630.0483</v>
      </c>
      <c r="V134">
        <f>IF(ISBLANK(Calculations!V134),"",Calculations!V134)</f>
        <v>1646426316504.3721</v>
      </c>
      <c r="W134">
        <f>IF(ISBLANK(Calculations!W134),"",Calculations!W134)</f>
        <v>1636074416527.2668</v>
      </c>
      <c r="X134">
        <f>IF(ISBLANK(Calculations!X134),"",Calculations!X134)</f>
        <v>1626742541050.7461</v>
      </c>
      <c r="Y134">
        <f>IF(ISBLANK(Calculations!Y134),"",Calculations!Y134)</f>
        <v>1619024399411.3723</v>
      </c>
      <c r="Z134">
        <f>IF(ISBLANK(Calculations!Z134),"",Calculations!Z134)</f>
        <v>1612500923515.3523</v>
      </c>
      <c r="AA134">
        <f>IF(ISBLANK(Calculations!AA134),"",Calculations!AA134)</f>
        <v>1607328604889.4077</v>
      </c>
      <c r="AB134">
        <f>IF(ISBLANK(Calculations!AB134),"",Calculations!AB134)</f>
        <v>1602783809005.9229</v>
      </c>
      <c r="AC134">
        <f>IF(ISBLANK(Calculations!AC134),"",Calculations!AC134)</f>
        <v>1599530856397.5803</v>
      </c>
      <c r="AD134">
        <f>IF(ISBLANK(Calculations!AD134),"",Calculations!AD134)</f>
        <v>1596543004395.6729</v>
      </c>
      <c r="AE134">
        <f>IF(ISBLANK(Calculations!AE134),"",Calculations!AE134)</f>
        <v>1593826413249.5781</v>
      </c>
      <c r="AF134">
        <f>IF(ISBLANK(Calculations!AF134),"",Calculations!AF134)</f>
        <v>1591327787607.4146</v>
      </c>
      <c r="AG134">
        <f>IF(ISBLANK(Calculations!AG134),"",Calculations!AG134)</f>
        <v>1589034356295.6909</v>
      </c>
      <c r="AH134">
        <f>IF(ISBLANK(Calculations!AH134),"",Calculations!AH134)</f>
        <v>1587041836182.5068</v>
      </c>
      <c r="AI134">
        <f>IF(ISBLANK(Calculations!AI134),"",Calculations!AI134)</f>
        <v>1585338133447.9919</v>
      </c>
      <c r="AJ134">
        <f>IF(ISBLANK(Calculations!AJ134),"",Calculations!AJ134)</f>
        <v>1584087137532.9717</v>
      </c>
      <c r="AK134">
        <f>IF(ISBLANK(Calculations!AK134),"",Calculations!AK134)</f>
        <v>1582820321902.3296</v>
      </c>
      <c r="AL134">
        <f>IF(ISBLANK(Calculations!AL134),"",Calculations!AL134)</f>
        <v>1581859560468.9351</v>
      </c>
      <c r="AM134">
        <f>IF(ISBLANK(Calculations!AM134),"",Calculations!AM134)</f>
        <v>1581589590354.8804</v>
      </c>
      <c r="AN134">
        <f>IF(ISBLANK(Calculations!AN134),"",Calculations!AN134)</f>
        <v>1581417215868.7622</v>
      </c>
      <c r="AO134">
        <f>IF(ISBLANK(Calculations!AO134),"",Calculations!AO134)</f>
        <v>1581617710780.374</v>
      </c>
      <c r="AP134">
        <f>IF(ISBLANK(Calculations!AP134),"",Calculations!AP134)</f>
        <v>1582129519928.1682</v>
      </c>
      <c r="AQ134">
        <f>IF(ISBLANK(Calculations!AQ134),"",Calculations!AQ134)</f>
        <v>1582434287612.6594</v>
      </c>
      <c r="AR134">
        <f>IF(ISBLANK(Calculations!AR134),"",Calculations!AR134)</f>
        <v>1582883009238.1267</v>
      </c>
      <c r="AS134">
        <f>IF(ISBLANK(Calculations!AS134),"",Calculations!AS134)</f>
        <v>1583284926982.0593</v>
      </c>
      <c r="AT134">
        <f>IF(ISBLANK(Calculations!AT134),"",Calculations!AT134)</f>
        <v>1583733236561.4722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0.46561340109232757</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49525435020586.516</v>
      </c>
      <c r="P136">
        <f>IF(ISBLANK(Calculations!P136),"",Calculations!P136)</f>
        <v>49525435020586.516</v>
      </c>
      <c r="Q136">
        <f>IF(ISBLANK(Calculations!Q136),"",Calculations!Q136)</f>
        <v>49525435020586.516</v>
      </c>
      <c r="R136">
        <f>IF(ISBLANK(Calculations!R136),"",Calculations!R136)</f>
        <v>49135595162569.648</v>
      </c>
      <c r="S136" s="99">
        <f>IF(ISBLANK(Calculations!S136),"",Calculations!S136 + ('IRA Buildings Changes'!$F$38/($AB$133-$R$133)*(S133-$R$133)))</f>
        <v>48676697909867.016</v>
      </c>
      <c r="T136" s="99">
        <f>IF(ISBLANK(Calculations!T136),"",Calculations!T136 + ('IRA Buildings Changes'!$F$38/($AB$133-$R$133)*(T133-$R$133)))</f>
        <v>48209394425524.617</v>
      </c>
      <c r="U136" s="99">
        <f>IF(ISBLANK(Calculations!U136),"",Calculations!U136 + ('IRA Buildings Changes'!$F$38/($AB$133-$R$133)*(U133-$R$133)))</f>
        <v>47747545950366.117</v>
      </c>
      <c r="V136" s="99">
        <f>IF(ISBLANK(Calculations!V136),"",Calculations!V136 + ('IRA Buildings Changes'!$F$38/($AB$133-$R$133)*(V133-$R$133)))</f>
        <v>47299256123532.641</v>
      </c>
      <c r="W136" s="99">
        <f>IF(ISBLANK(Calculations!W136),"",Calculations!W136 + ('IRA Buildings Changes'!$F$38/($AB$133-$R$133)*(W133-$R$133)))</f>
        <v>46875514005172.172</v>
      </c>
      <c r="X136" s="99">
        <f>IF(ISBLANK(Calculations!X136),"",Calculations!X136 + ('IRA Buildings Changes'!$F$38/($AB$133-$R$133)*(X133-$R$133)))</f>
        <v>46477752043629.398</v>
      </c>
      <c r="Y136" s="99">
        <f>IF(ISBLANK(Calculations!Y136),"",Calculations!Y136 + ('IRA Buildings Changes'!$F$38/($AB$133-$R$133)*(Y133-$R$133)))</f>
        <v>46129870527547.633</v>
      </c>
      <c r="Z136" s="99">
        <f>IF(ISBLANK(Calculations!Z136),"",Calculations!Z136 + ('IRA Buildings Changes'!$F$38/($AB$133-$R$133)*(Z133-$R$133)))</f>
        <v>45827246108560.633</v>
      </c>
      <c r="AA136" s="99">
        <f>IF(ISBLANK(Calculations!AA136),"",Calculations!AA136 + ('IRA Buildings Changes'!$F$38/($AB$133-$R$133)*(AA133-$R$133)))</f>
        <v>45579990247787.016</v>
      </c>
      <c r="AB136" s="98">
        <f>IF(ISBLANK(Calculations!AB136),"",Calculations!AB136 + 'IRA Buildings Changes'!F38)</f>
        <v>45373385312881.219</v>
      </c>
      <c r="AC136" s="99">
        <f>IF(ISBLANK(Calculations!AC136),"",Calculations!AC136 + 'IRA Buildings Changes'!$F$38)</f>
        <v>45292307126913.477</v>
      </c>
      <c r="AD136" s="99">
        <f>IF(ISBLANK(Calculations!AD136),"",Calculations!AD136 + 'IRA Buildings Changes'!$F$38)</f>
        <v>45251929714534.039</v>
      </c>
      <c r="AE136" s="99">
        <f>IF(ISBLANK(Calculations!AE136),"",Calculations!AE136 + 'IRA Buildings Changes'!$F$38)</f>
        <v>45255201761315.836</v>
      </c>
      <c r="AF136" s="99">
        <f>IF(ISBLANK(Calculations!AF136),"",Calculations!AF136 + 'IRA Buildings Changes'!$F$38)</f>
        <v>45299605989099.953</v>
      </c>
      <c r="AG136" s="99">
        <f>IF(ISBLANK(Calculations!AG136),"",Calculations!AG136 + 'IRA Buildings Changes'!$F$38)</f>
        <v>45376581716195.664</v>
      </c>
      <c r="AH136" s="99">
        <f>IF(ISBLANK(Calculations!AH136),"",Calculations!AH136 + 'IRA Buildings Changes'!$F$38)</f>
        <v>45484424706417.961</v>
      </c>
      <c r="AI136" s="99">
        <f>IF(ISBLANK(Calculations!AI136),"",Calculations!AI136 + 'IRA Buildings Changes'!$F$38)</f>
        <v>45616987655135.008</v>
      </c>
      <c r="AJ136" s="99">
        <f>IF(ISBLANK(Calculations!AJ136),"",Calculations!AJ136 + 'IRA Buildings Changes'!$F$38)</f>
        <v>45772153110521.281</v>
      </c>
      <c r="AK136" s="99">
        <f>IF(ISBLANK(Calculations!AK136),"",Calculations!AK136 + 'IRA Buildings Changes'!$F$38)</f>
        <v>45927293205182.188</v>
      </c>
      <c r="AL136" s="99">
        <f>IF(ISBLANK(Calculations!AL136),"",Calculations!AL136 + 'IRA Buildings Changes'!$F$38)</f>
        <v>46086297513795.75</v>
      </c>
      <c r="AM136" s="99">
        <f>IF(ISBLANK(Calculations!AM136),"",Calculations!AM136 + 'IRA Buildings Changes'!$F$38)</f>
        <v>46255406993811.898</v>
      </c>
      <c r="AN136" s="99">
        <f>IF(ISBLANK(Calculations!AN136),"",Calculations!AN136 + 'IRA Buildings Changes'!$F$38)</f>
        <v>46411604521570.219</v>
      </c>
      <c r="AO136" s="99">
        <f>IF(ISBLANK(Calculations!AO136),"",Calculations!AO136 + 'IRA Buildings Changes'!$F$38)</f>
        <v>46561158086071.961</v>
      </c>
      <c r="AP136" s="99">
        <f>IF(ISBLANK(Calculations!AP136),"",Calculations!AP136 + 'IRA Buildings Changes'!$F$38)</f>
        <v>46701440079595.164</v>
      </c>
      <c r="AQ136" s="99">
        <f>IF(ISBLANK(Calculations!AQ136),"",Calculations!AQ136 + 'IRA Buildings Changes'!$F$38)</f>
        <v>46816808051964.539</v>
      </c>
      <c r="AR136" s="99">
        <f>IF(ISBLANK(Calculations!AR136),"",Calculations!AR136 + 'IRA Buildings Changes'!$F$38)</f>
        <v>46919666518744.555</v>
      </c>
      <c r="AS136" s="99">
        <f>IF(ISBLANK(Calculations!AS136),"",Calculations!AS136 + 'IRA Buildings Changes'!$F$38)</f>
        <v>47006557821053.828</v>
      </c>
      <c r="AT136" s="99">
        <f>IF(ISBLANK(Calculations!AT136),"",Calculations!AT136 + 'IRA Buildings Changes'!$F$38)</f>
        <v>47082462891697.242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0.88168743112021219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18567455611960.547</v>
      </c>
      <c r="P137">
        <f>IF(ISBLANK(Calculations!P137),"",Calculations!P137)</f>
        <v>18567455611960.547</v>
      </c>
      <c r="Q137">
        <f>IF(ISBLANK(Calculations!Q137),"",Calculations!Q137)</f>
        <v>18567455611960.547</v>
      </c>
      <c r="R137">
        <f>IF(ISBLANK(Calculations!R137),"",Calculations!R137)</f>
        <v>18666952563894.422</v>
      </c>
      <c r="S137">
        <f>IF(ISBLANK(Calculations!S137),"",Calculations!S137)</f>
        <v>18759787457574.684</v>
      </c>
      <c r="T137">
        <f>IF(ISBLANK(Calculations!T137),"",Calculations!T137)</f>
        <v>18845509352130.234</v>
      </c>
      <c r="U137">
        <f>IF(ISBLANK(Calculations!U137),"",Calculations!U137)</f>
        <v>18927528068046.43</v>
      </c>
      <c r="V137">
        <f>IF(ISBLANK(Calculations!V137),"",Calculations!V137)</f>
        <v>19005153259675.547</v>
      </c>
      <c r="W137">
        <f>IF(ISBLANK(Calculations!W137),"",Calculations!W137)</f>
        <v>19077680740158.215</v>
      </c>
      <c r="X137">
        <f>IF(ISBLANK(Calculations!X137),"",Calculations!X137)</f>
        <v>19139762166710.59</v>
      </c>
      <c r="Y137">
        <f>IF(ISBLANK(Calculations!Y137),"",Calculations!Y137)</f>
        <v>19196877534084.082</v>
      </c>
      <c r="Z137">
        <f>IF(ISBLANK(Calculations!Z137),"",Calculations!Z137)</f>
        <v>19243177786373.82</v>
      </c>
      <c r="AA137">
        <f>IF(ISBLANK(Calculations!AA137),"",Calculations!AA137)</f>
        <v>19281696456277.098</v>
      </c>
      <c r="AB137">
        <f>IF(ISBLANK(Calculations!AB137),"",Calculations!AB137)</f>
        <v>19306247123440.766</v>
      </c>
      <c r="AC137">
        <f>IF(ISBLANK(Calculations!AC137),"",Calculations!AC137)</f>
        <v>19328356183314.273</v>
      </c>
      <c r="AD137">
        <f>IF(ISBLANK(Calculations!AD137),"",Calculations!AD137)</f>
        <v>19338997695008.602</v>
      </c>
      <c r="AE137">
        <f>IF(ISBLANK(Calculations!AE137),"",Calculations!AE137)</f>
        <v>19340813468189.656</v>
      </c>
      <c r="AF137">
        <f>IF(ISBLANK(Calculations!AF137),"",Calculations!AF137)</f>
        <v>19334783634216.949</v>
      </c>
      <c r="AG137">
        <f>IF(ISBLANK(Calculations!AG137),"",Calculations!AG137)</f>
        <v>19322914189472.055</v>
      </c>
      <c r="AH137">
        <f>IF(ISBLANK(Calculations!AH137),"",Calculations!AH137)</f>
        <v>19306174480066.559</v>
      </c>
      <c r="AI137">
        <f>IF(ISBLANK(Calculations!AI137),"",Calculations!AI137)</f>
        <v>19284236333945.348</v>
      </c>
      <c r="AJ137">
        <f>IF(ISBLANK(Calculations!AJ137),"",Calculations!AJ137)</f>
        <v>19259752542455.578</v>
      </c>
      <c r="AK137">
        <f>IF(ISBLANK(Calculations!AK137),"",Calculations!AK137)</f>
        <v>19227957007471.73</v>
      </c>
      <c r="AL137">
        <f>IF(ISBLANK(Calculations!AL137),"",Calculations!AL137)</f>
        <v>19193662079843.379</v>
      </c>
      <c r="AM137">
        <f>IF(ISBLANK(Calculations!AM137),"",Calculations!AM137)</f>
        <v>19163327511161.996</v>
      </c>
      <c r="AN137">
        <f>IF(ISBLANK(Calculations!AN137),"",Calculations!AN137)</f>
        <v>19131368634438.738</v>
      </c>
      <c r="AO137">
        <f>IF(ISBLANK(Calculations!AO137),"",Calculations!AO137)</f>
        <v>19102860413031.555</v>
      </c>
      <c r="AP137">
        <f>IF(ISBLANK(Calculations!AP137),"",Calculations!AP137)</f>
        <v>19078428898714.066</v>
      </c>
      <c r="AQ137">
        <f>IF(ISBLANK(Calculations!AQ137),"",Calculations!AQ137)</f>
        <v>19052665109359.258</v>
      </c>
      <c r="AR137">
        <f>IF(ISBLANK(Calculations!AR137),"",Calculations!AR137)</f>
        <v>19030642458950.16</v>
      </c>
      <c r="AS137">
        <f>IF(ISBLANK(Calculations!AS137),"",Calculations!AS137)</f>
        <v>19009640987740.371</v>
      </c>
      <c r="AT137">
        <f>IF(ISBLANK(Calculations!AT137),"",Calculations!AT137)</f>
        <v>18990762880788.711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2452000000000</v>
      </c>
      <c r="P139">
        <f>IF(ISBLANK(Calculations!P139),"",Calculations!P139)</f>
        <v>2452000000000</v>
      </c>
      <c r="Q139">
        <f>IF(ISBLANK(Calculations!Q139),"",Calculations!Q139)</f>
        <v>2452000000000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59000000000</v>
      </c>
      <c r="P140">
        <f>IF(ISBLANK(Calculations!P140),"",Calculations!P140)</f>
        <v>59000000000</v>
      </c>
      <c r="Q140">
        <f>IF(ISBLANK(Calculations!Q140),"",Calculations!Q140)</f>
        <v>59000000000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121000000000</v>
      </c>
      <c r="P141">
        <f>IF(ISBLANK(Calculations!P141),"",Calculations!P141)</f>
        <v>121000000000</v>
      </c>
      <c r="Q141">
        <f>IF(ISBLANK(Calculations!Q141),"",Calculations!Q141)</f>
        <v>121000000000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3998000000000</v>
      </c>
      <c r="P142">
        <f>IF(ISBLANK(Calculations!P142),"",Calculations!P142)</f>
        <v>3998000000000</v>
      </c>
      <c r="Q142">
        <f>IF(ISBLANK(Calculations!Q142),"",Calculations!Q142)</f>
        <v>3998000000000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0.12993628650581734</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10565899073507.043</v>
      </c>
      <c r="P147">
        <f>IF(ISBLANK(Calculations!P147),"",Calculations!P147)</f>
        <v>10565899073507.043</v>
      </c>
      <c r="Q147">
        <f>IF(ISBLANK(Calculations!Q147),"",Calculations!Q147)</f>
        <v>10565899073507.043</v>
      </c>
      <c r="R147">
        <f>IF(ISBLANK(Calculations!R147),"",Calculations!R147)</f>
        <v>10555576093474.988</v>
      </c>
      <c r="S147" s="99">
        <f>IF(ISBLANK(Calculations!S147),"",Calculations!S147+('IRA Buildings Changes'!$E$38/($AB$146-$R$146)*(S146-$R$146)))</f>
        <v>10460747944733.799</v>
      </c>
      <c r="T147" s="99">
        <f>IF(ISBLANK(Calculations!T147),"",Calculations!T147+('IRA Buildings Changes'!$E$38/($AB$146-$R$146)*(T146-$R$146)))</f>
        <v>10365043116311.658</v>
      </c>
      <c r="U147" s="99">
        <f>IF(ISBLANK(Calculations!U147),"",Calculations!U147+('IRA Buildings Changes'!$E$38/($AB$146-$R$146)*(U146-$R$146)))</f>
        <v>10260629665990.795</v>
      </c>
      <c r="V147" s="99">
        <f>IF(ISBLANK(Calculations!V147),"",Calculations!V147+('IRA Buildings Changes'!$E$38/($AB$146-$R$146)*(V146-$R$146)))</f>
        <v>10149966271522.264</v>
      </c>
      <c r="W147" s="99">
        <f>IF(ISBLANK(Calculations!W147),"",Calculations!W147+('IRA Buildings Changes'!$E$38/($AB$146-$R$146)*(W146-$R$146)))</f>
        <v>10032413696805.895</v>
      </c>
      <c r="X147" s="99">
        <f>IF(ISBLANK(Calculations!X147),"",Calculations!X147+('IRA Buildings Changes'!$E$38/($AB$146-$R$146)*(X146-$R$146)))</f>
        <v>9909037732306.6621</v>
      </c>
      <c r="Y147" s="99">
        <f>IF(ISBLANK(Calculations!Y147),"",Calculations!Y147+('IRA Buildings Changes'!$E$38/($AB$146-$R$146)*(Y146-$R$146)))</f>
        <v>9777116913154.7871</v>
      </c>
      <c r="Z147" s="99">
        <f>IF(ISBLANK(Calculations!Z147),"",Calculations!Z147+('IRA Buildings Changes'!$E$38/($AB$146-$R$146)*(Z146-$R$146)))</f>
        <v>9643768588112.4766</v>
      </c>
      <c r="AA147" s="99">
        <f>IF(ISBLANK(Calculations!AA147),"",Calculations!AA147+('IRA Buildings Changes'!$E$38/($AB$146-$R$146)*(AA146-$R$146)))</f>
        <v>9513916085336.1934</v>
      </c>
      <c r="AB147" s="98">
        <f>IF(ISBLANK(Calculations!AB147),"",Calculations!AB147 + 'IRA Buildings Changes'!E38)</f>
        <v>9388895874378.2793</v>
      </c>
      <c r="AC147" s="99">
        <f>IF(ISBLANK(Calculations!AC147),"",Calculations!AC147  + 'IRA Buildings Changes'!$E$38)</f>
        <v>9336274602811.3027</v>
      </c>
      <c r="AD147" s="99">
        <f>IF(ISBLANK(Calculations!AD147),"",Calculations!AD147  + 'IRA Buildings Changes'!$E$38)</f>
        <v>9293016984081.3711</v>
      </c>
      <c r="AE147" s="99">
        <f>IF(ISBLANK(Calculations!AE147),"",Calculations!AE147  + 'IRA Buildings Changes'!$E$38)</f>
        <v>9248645291713.418</v>
      </c>
      <c r="AF147" s="99">
        <f>IF(ISBLANK(Calculations!AF147),"",Calculations!AF147  + 'IRA Buildings Changes'!$E$38)</f>
        <v>9216296367843.4824</v>
      </c>
      <c r="AG147" s="99">
        <f>IF(ISBLANK(Calculations!AG147),"",Calculations!AG147  + 'IRA Buildings Changes'!$E$38)</f>
        <v>9180625134287.834</v>
      </c>
      <c r="AH147" s="99">
        <f>IF(ISBLANK(Calculations!AH147),"",Calculations!AH147  + 'IRA Buildings Changes'!$E$38)</f>
        <v>9155801052299.8125</v>
      </c>
      <c r="AI147" s="99">
        <f>IF(ISBLANK(Calculations!AI147),"",Calculations!AI147  + 'IRA Buildings Changes'!$E$38)</f>
        <v>9145203099051.0312</v>
      </c>
      <c r="AJ147" s="99">
        <f>IF(ISBLANK(Calculations!AJ147),"",Calculations!AJ147  + 'IRA Buildings Changes'!$E$38)</f>
        <v>9134930905504.4375</v>
      </c>
      <c r="AK147" s="99">
        <f>IF(ISBLANK(Calculations!AK147),"",Calculations!AK147  + 'IRA Buildings Changes'!$E$38)</f>
        <v>9138504902607.2344</v>
      </c>
      <c r="AL147" s="99">
        <f>IF(ISBLANK(Calculations!AL147),"",Calculations!AL147  + 'IRA Buildings Changes'!$E$38)</f>
        <v>9142100921787.0215</v>
      </c>
      <c r="AM147" s="99">
        <f>IF(ISBLANK(Calculations!AM147),"",Calculations!AM147  + 'IRA Buildings Changes'!$E$38)</f>
        <v>9151933686817.1914</v>
      </c>
      <c r="AN147" s="99">
        <f>IF(ISBLANK(Calculations!AN147),"",Calculations!AN147  + 'IRA Buildings Changes'!$E$38)</f>
        <v>9177166809051.6758</v>
      </c>
      <c r="AO147" s="99">
        <f>IF(ISBLANK(Calculations!AO147),"",Calculations!AO147  + 'IRA Buildings Changes'!$E$38)</f>
        <v>9206047743587.1504</v>
      </c>
      <c r="AP147" s="99">
        <f>IF(ISBLANK(Calculations!AP147),"",Calculations!AP147  + 'IRA Buildings Changes'!$E$38)</f>
        <v>9242400094076.8691</v>
      </c>
      <c r="AQ147" s="99">
        <f>IF(ISBLANK(Calculations!AQ147),"",Calculations!AQ147  + 'IRA Buildings Changes'!$E$38)</f>
        <v>9292691632220.5547</v>
      </c>
      <c r="AR147" s="99">
        <f>IF(ISBLANK(Calculations!AR147),"",Calculations!AR147  + 'IRA Buildings Changes'!$E$38)</f>
        <v>9333375152908.9883</v>
      </c>
      <c r="AS147" s="99">
        <f>IF(ISBLANK(Calculations!AS147),"",Calculations!AS147  + 'IRA Buildings Changes'!$E$38)</f>
        <v>9387146037194.248</v>
      </c>
      <c r="AT147" s="99">
        <f>IF(ISBLANK(Calculations!AT147),"",Calculations!AT147  + 'IRA Buildings Changes'!$E$38)</f>
        <v>9442635132725.3652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3.7180632551954795E-3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395475516202.12238</v>
      </c>
      <c r="P149">
        <f>IF(ISBLANK(Calculations!P149),"",Calculations!P149)</f>
        <v>395475516202.12238</v>
      </c>
      <c r="Q149">
        <f>IF(ISBLANK(Calculations!Q149),"",Calculations!Q149)</f>
        <v>395475516202.12238</v>
      </c>
      <c r="R149">
        <f>IF(ISBLANK(Calculations!R149),"",Calculations!R149)</f>
        <v>399716088454.92426</v>
      </c>
      <c r="S149">
        <f>IF(ISBLANK(Calculations!S149),"",Calculations!S149)</f>
        <v>403752129256.47845</v>
      </c>
      <c r="T149">
        <f>IF(ISBLANK(Calculations!T149),"",Calculations!T149)</f>
        <v>407640724740.93164</v>
      </c>
      <c r="U149">
        <f>IF(ISBLANK(Calculations!U149),"",Calculations!U149)</f>
        <v>411337461365.05414</v>
      </c>
      <c r="V149">
        <f>IF(ISBLANK(Calculations!V149),"",Calculations!V149)</f>
        <v>414661893637.81989</v>
      </c>
      <c r="W149">
        <f>IF(ISBLANK(Calculations!W149),"",Calculations!W149)</f>
        <v>417818646356.63226</v>
      </c>
      <c r="X149">
        <f>IF(ISBLANK(Calculations!X149),"",Calculations!X149)</f>
        <v>420565708419.78705</v>
      </c>
      <c r="Y149">
        <f>IF(ISBLANK(Calculations!Y149),"",Calculations!Y149)</f>
        <v>423062678661.02838</v>
      </c>
      <c r="Z149">
        <f>IF(ISBLANK(Calculations!Z149),"",Calculations!Z149)</f>
        <v>425507502231.96277</v>
      </c>
      <c r="AA149">
        <f>IF(ISBLANK(Calculations!AA149),"",Calculations!AA149)</f>
        <v>427526022675.75458</v>
      </c>
      <c r="AB149">
        <f>IF(ISBLANK(Calculations!AB149),"",Calculations!AB149)</f>
        <v>429644726614.58057</v>
      </c>
      <c r="AC149">
        <f>IF(ISBLANK(Calculations!AC149),"",Calculations!AC149)</f>
        <v>431395407493.10675</v>
      </c>
      <c r="AD149">
        <f>IF(ISBLANK(Calculations!AD149),"",Calculations!AD149)</f>
        <v>433193366094.9917</v>
      </c>
      <c r="AE149">
        <f>IF(ISBLANK(Calculations!AE149),"",Calculations!AE149)</f>
        <v>434908411218.18262</v>
      </c>
      <c r="AF149">
        <f>IF(ISBLANK(Calculations!AF149),"",Calculations!AF149)</f>
        <v>436482215759.53577</v>
      </c>
      <c r="AG149">
        <f>IF(ISBLANK(Calculations!AG149),"",Calculations!AG149)</f>
        <v>437759538048.46271</v>
      </c>
      <c r="AH149">
        <f>IF(ISBLANK(Calculations!AH149),"",Calculations!AH149)</f>
        <v>439138591562.82184</v>
      </c>
      <c r="AI149">
        <f>IF(ISBLANK(Calculations!AI149),"",Calculations!AI149)</f>
        <v>440257517594.44733</v>
      </c>
      <c r="AJ149">
        <f>IF(ISBLANK(Calculations!AJ149),"",Calculations!AJ149)</f>
        <v>441057725418.25006</v>
      </c>
      <c r="AK149">
        <f>IF(ISBLANK(Calculations!AK149),"",Calculations!AK149)</f>
        <v>441799230597.70123</v>
      </c>
      <c r="AL149">
        <f>IF(ISBLANK(Calculations!AL149),"",Calculations!AL149)</f>
        <v>442236708702.02081</v>
      </c>
      <c r="AM149">
        <f>IF(ISBLANK(Calculations!AM149),"",Calculations!AM149)</f>
        <v>442549468711.13861</v>
      </c>
      <c r="AN149">
        <f>IF(ISBLANK(Calculations!AN149),"",Calculations!AN149)</f>
        <v>442612686214.68652</v>
      </c>
      <c r="AO149">
        <f>IF(ISBLANK(Calculations!AO149),"",Calculations!AO149)</f>
        <v>442439728440.01886</v>
      </c>
      <c r="AP149">
        <f>IF(ISBLANK(Calculations!AP149),"",Calculations!AP149)</f>
        <v>442017555985.10492</v>
      </c>
      <c r="AQ149">
        <f>IF(ISBLANK(Calculations!AQ149),"",Calculations!AQ149)</f>
        <v>441549411932.85681</v>
      </c>
      <c r="AR149">
        <f>IF(ISBLANK(Calculations!AR149),"",Calculations!AR149)</f>
        <v>440793676235.48724</v>
      </c>
      <c r="AS149">
        <f>IF(ISBLANK(Calculations!AS149),"",Calculations!AS149)</f>
        <v>439918212194.9519</v>
      </c>
      <c r="AT149">
        <f>IF(ISBLANK(Calculations!AT149),"",Calculations!AT149)</f>
        <v>438997841486.28583</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7683612.8736663098</v>
      </c>
      <c r="S158">
        <f>IF(ISBLANK(Calculations!S158),"",Calculations!S158)</f>
        <v>7816693.7017216003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8.5042538721035038E-2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6915319078639.6855</v>
      </c>
      <c r="P160">
        <f>IF(ISBLANK(Calculations!P160),"",Calculations!P160)</f>
        <v>6915319078639.6855</v>
      </c>
      <c r="Q160">
        <f>IF(ISBLANK(Calculations!Q160),"",Calculations!Q160)</f>
        <v>6915319078639.6855</v>
      </c>
      <c r="R160">
        <f>IF(ISBLANK(Calculations!R160),"",Calculations!R160)</f>
        <v>6797584340095.5332</v>
      </c>
      <c r="S160">
        <f>IF(ISBLANK(Calculations!S160),"",Calculations!S160)</f>
        <v>6624933881217.4004</v>
      </c>
      <c r="T160">
        <f>IF(ISBLANK(Calculations!T160),"",Calculations!T160)</f>
        <v>6435877012424.751</v>
      </c>
      <c r="U160">
        <f>IF(ISBLANK(Calculations!U160),"",Calculations!U160)</f>
        <v>6249650577859.333</v>
      </c>
      <c r="V160">
        <f>IF(ISBLANK(Calculations!V160),"",Calculations!V160)</f>
        <v>6068374003926.9297</v>
      </c>
      <c r="W160">
        <f>IF(ISBLANK(Calculations!W160),"",Calculations!W160)</f>
        <v>5889353861913.1562</v>
      </c>
      <c r="X160">
        <f>IF(ISBLANK(Calculations!X160),"",Calculations!X160)</f>
        <v>5722794992229.5967</v>
      </c>
      <c r="Y160">
        <f>IF(ISBLANK(Calculations!Y160),"",Calculations!Y160)</f>
        <v>5568884062498.0508</v>
      </c>
      <c r="Z160">
        <f>IF(ISBLANK(Calculations!Z160),"",Calculations!Z160)</f>
        <v>5430349039657.876</v>
      </c>
      <c r="AA160">
        <f>IF(ISBLANK(Calculations!AA160),"",Calculations!AA160)</f>
        <v>5310263303627.792</v>
      </c>
      <c r="AB160">
        <f>IF(ISBLANK(Calculations!AB160),"",Calculations!AB160)</f>
        <v>5207270787561.6152</v>
      </c>
      <c r="AC160">
        <f>IF(ISBLANK(Calculations!AC160),"",Calculations!AC160)</f>
        <v>5120613513067.8193</v>
      </c>
      <c r="AD160">
        <f>IF(ISBLANK(Calculations!AD160),"",Calculations!AD160)</f>
        <v>5040098995986.8398</v>
      </c>
      <c r="AE160">
        <f>IF(ISBLANK(Calculations!AE160),"",Calculations!AE160)</f>
        <v>4967117376305.167</v>
      </c>
      <c r="AF160">
        <f>IF(ISBLANK(Calculations!AF160),"",Calculations!AF160)</f>
        <v>4898309967437.7891</v>
      </c>
      <c r="AG160">
        <f>IF(ISBLANK(Calculations!AG160),"",Calculations!AG160)</f>
        <v>4837011647010.04</v>
      </c>
      <c r="AH160">
        <f>IF(ISBLANK(Calculations!AH160),"",Calculations!AH160)</f>
        <v>4782585407279.4873</v>
      </c>
      <c r="AI160">
        <f>IF(ISBLANK(Calculations!AI160),"",Calculations!AI160)</f>
        <v>4732724947028.2314</v>
      </c>
      <c r="AJ160">
        <f>IF(ISBLANK(Calculations!AJ160),"",Calculations!AJ160)</f>
        <v>4687292703159.3496</v>
      </c>
      <c r="AK160">
        <f>IF(ISBLANK(Calculations!AK160),"",Calculations!AK160)</f>
        <v>4647580453637.583</v>
      </c>
      <c r="AL160">
        <f>IF(ISBLANK(Calculations!AL160),"",Calculations!AL160)</f>
        <v>4615358723171.5273</v>
      </c>
      <c r="AM160">
        <f>IF(ISBLANK(Calculations!AM160),"",Calculations!AM160)</f>
        <v>4591760827977.2051</v>
      </c>
      <c r="AN160">
        <f>IF(ISBLANK(Calculations!AN160),"",Calculations!AN160)</f>
        <v>4571667232641.9629</v>
      </c>
      <c r="AO160">
        <f>IF(ISBLANK(Calculations!AO160),"",Calculations!AO160)</f>
        <v>4556621951947.5898</v>
      </c>
      <c r="AP160">
        <f>IF(ISBLANK(Calculations!AP160),"",Calculations!AP160)</f>
        <v>4547517668710.3584</v>
      </c>
      <c r="AQ160">
        <f>IF(ISBLANK(Calculations!AQ160),"",Calculations!AQ160)</f>
        <v>4544132443985.9463</v>
      </c>
      <c r="AR160">
        <f>IF(ISBLANK(Calculations!AR160),"",Calculations!AR160)</f>
        <v>4545241574162.2812</v>
      </c>
      <c r="AS160">
        <f>IF(ISBLANK(Calculations!AS160),"",Calculations!AS160)</f>
        <v>4551871683813.3877</v>
      </c>
      <c r="AT160">
        <f>IF(ISBLANK(Calculations!AT160),"",Calculations!AT160)</f>
        <v>4563457240665.5615</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0.18682973347357476</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15192246607137.205</v>
      </c>
      <c r="P173">
        <f>IF(ISBLANK(Calculations!P173),"",Calculations!P173)</f>
        <v>15192246607137.205</v>
      </c>
      <c r="Q173">
        <f>IF(ISBLANK(Calculations!Q173),"",Calculations!Q173)</f>
        <v>15192246607137.205</v>
      </c>
      <c r="R173">
        <f>IF(ISBLANK(Calculations!R173),"",Calculations!R173)</f>
        <v>15311212997960.527</v>
      </c>
      <c r="S173">
        <f>IF(ISBLANK(Calculations!S173),"",Calculations!S173)</f>
        <v>15409744598605.479</v>
      </c>
      <c r="T173">
        <f>IF(ISBLANK(Calculations!T173),"",Calculations!T173)</f>
        <v>15469172113586.852</v>
      </c>
      <c r="U173">
        <f>IF(ISBLANK(Calculations!U173),"",Calculations!U173)</f>
        <v>15487089849271.314</v>
      </c>
      <c r="V173">
        <f>IF(ISBLANK(Calculations!V173),"",Calculations!V173)</f>
        <v>15456523376455.035</v>
      </c>
      <c r="W173">
        <f>IF(ISBLANK(Calculations!W173),"",Calculations!W173)</f>
        <v>15388879723791.852</v>
      </c>
      <c r="X173">
        <f>IF(ISBLANK(Calculations!X173),"",Calculations!X173)</f>
        <v>15300626037328.957</v>
      </c>
      <c r="Y173">
        <f>IF(ISBLANK(Calculations!Y173),"",Calculations!Y173)</f>
        <v>15205143513802.41</v>
      </c>
      <c r="Z173">
        <f>IF(ISBLANK(Calculations!Z173),"",Calculations!Z173)</f>
        <v>15114267509782.625</v>
      </c>
      <c r="AA173">
        <f>IF(ISBLANK(Calculations!AA173),"",Calculations!AA173)</f>
        <v>15037132183256.768</v>
      </c>
      <c r="AB173">
        <f>IF(ISBLANK(Calculations!AB173),"",Calculations!AB173)</f>
        <v>14977466765252.689</v>
      </c>
      <c r="AC173">
        <f>IF(ISBLANK(Calculations!AC173),"",Calculations!AC173)</f>
        <v>14935690803602.6</v>
      </c>
      <c r="AD173">
        <f>IF(ISBLANK(Calculations!AD173),"",Calculations!AD173)</f>
        <v>14909025324665.182</v>
      </c>
      <c r="AE173">
        <f>IF(ISBLANK(Calculations!AE173),"",Calculations!AE173)</f>
        <v>14891262753071.844</v>
      </c>
      <c r="AF173">
        <f>IF(ISBLANK(Calculations!AF173),"",Calculations!AF173)</f>
        <v>14883780210962.621</v>
      </c>
      <c r="AG173">
        <f>IF(ISBLANK(Calculations!AG173),"",Calculations!AG173)</f>
        <v>14886679552761.441</v>
      </c>
      <c r="AH173">
        <f>IF(ISBLANK(Calculations!AH173),"",Calculations!AH173)</f>
        <v>14894117397665.852</v>
      </c>
      <c r="AI173">
        <f>IF(ISBLANK(Calculations!AI173),"",Calculations!AI173)</f>
        <v>14909999833301.521</v>
      </c>
      <c r="AJ173">
        <f>IF(ISBLANK(Calculations!AJ173),"",Calculations!AJ173)</f>
        <v>14927991133009.363</v>
      </c>
      <c r="AK173">
        <f>IF(ISBLANK(Calculations!AK173),"",Calculations!AK173)</f>
        <v>14953841313402.791</v>
      </c>
      <c r="AL173">
        <f>IF(ISBLANK(Calculations!AL173),"",Calculations!AL173)</f>
        <v>14984409825880.395</v>
      </c>
      <c r="AM173">
        <f>IF(ISBLANK(Calculations!AM173),"",Calculations!AM173)</f>
        <v>15018378503059.258</v>
      </c>
      <c r="AN173">
        <f>IF(ISBLANK(Calculations!AN173),"",Calculations!AN173)</f>
        <v>15060480742306.688</v>
      </c>
      <c r="AO173">
        <f>IF(ISBLANK(Calculations!AO173),"",Calculations!AO173)</f>
        <v>15108249958394.332</v>
      </c>
      <c r="AP173">
        <f>IF(ISBLANK(Calculations!AP173),"",Calculations!AP173)</f>
        <v>15159812803082.959</v>
      </c>
      <c r="AQ173">
        <f>IF(ISBLANK(Calculations!AQ173),"",Calculations!AQ173)</f>
        <v>15220234187126.826</v>
      </c>
      <c r="AR173">
        <f>IF(ISBLANK(Calculations!AR173),"",Calculations!AR173)</f>
        <v>15281542020145.645</v>
      </c>
      <c r="AS173">
        <f>IF(ISBLANK(Calculations!AS173),"",Calculations!AS173)</f>
        <v>15349054369809.326</v>
      </c>
      <c r="AT173">
        <f>IF(ISBLANK(Calculations!AT173),"",Calculations!AT173)</f>
        <v>15421353657095.426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0.16238807106610217</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17272569567017.023</v>
      </c>
      <c r="P175">
        <f>IF(ISBLANK(Calculations!P175),"",Calculations!P175)</f>
        <v>17272569567017.023</v>
      </c>
      <c r="Q175">
        <f>IF(ISBLANK(Calculations!Q175),"",Calculations!Q175)</f>
        <v>17272569567017.023</v>
      </c>
      <c r="R175">
        <f>IF(ISBLANK(Calculations!R175),"",Calculations!R175)</f>
        <v>17447074834374.24</v>
      </c>
      <c r="S175">
        <f>IF(ISBLANK(Calculations!S175),"",Calculations!S175)</f>
        <v>17613992814574.902</v>
      </c>
      <c r="T175">
        <f>IF(ISBLANK(Calculations!T175),"",Calculations!T175)</f>
        <v>17763555539695.449</v>
      </c>
      <c r="U175">
        <f>IF(ISBLANK(Calculations!U175),"",Calculations!U175)</f>
        <v>17898374602749.426</v>
      </c>
      <c r="V175">
        <f>IF(ISBLANK(Calculations!V175),"",Calculations!V175)</f>
        <v>18041511133157.676</v>
      </c>
      <c r="W175">
        <f>IF(ISBLANK(Calculations!W175),"",Calculations!W175)</f>
        <v>18175406074819.086</v>
      </c>
      <c r="X175">
        <f>IF(ISBLANK(Calculations!X175),"",Calculations!X175)</f>
        <v>18316454088408.297</v>
      </c>
      <c r="Y175">
        <f>IF(ISBLANK(Calculations!Y175),"",Calculations!Y175)</f>
        <v>18473345282597.844</v>
      </c>
      <c r="Z175">
        <f>IF(ISBLANK(Calculations!Z175),"",Calculations!Z175)</f>
        <v>18624939894079.535</v>
      </c>
      <c r="AA175">
        <f>IF(ISBLANK(Calculations!AA175),"",Calculations!AA175)</f>
        <v>18776851222805.098</v>
      </c>
      <c r="AB175">
        <f>IF(ISBLANK(Calculations!AB175),"",Calculations!AB175)</f>
        <v>18919776189714.305</v>
      </c>
      <c r="AC175">
        <f>IF(ISBLANK(Calculations!AC175),"",Calculations!AC175)</f>
        <v>19079037556506.871</v>
      </c>
      <c r="AD175">
        <f>IF(ISBLANK(Calculations!AD175),"",Calculations!AD175)</f>
        <v>19235509373257.562</v>
      </c>
      <c r="AE175">
        <f>IF(ISBLANK(Calculations!AE175),"",Calculations!AE175)</f>
        <v>19374427200034.137</v>
      </c>
      <c r="AF175">
        <f>IF(ISBLANK(Calculations!AF175),"",Calculations!AF175)</f>
        <v>19518080659641.684</v>
      </c>
      <c r="AG175">
        <f>IF(ISBLANK(Calculations!AG175),"",Calculations!AG175)</f>
        <v>19680917251199.824</v>
      </c>
      <c r="AH175">
        <f>IF(ISBLANK(Calculations!AH175),"",Calculations!AH175)</f>
        <v>19837633799031.742</v>
      </c>
      <c r="AI175">
        <f>IF(ISBLANK(Calculations!AI175),"",Calculations!AI175)</f>
        <v>19999422924556.004</v>
      </c>
      <c r="AJ175">
        <f>IF(ISBLANK(Calculations!AJ175),"",Calculations!AJ175)</f>
        <v>20160239542938.059</v>
      </c>
      <c r="AK175">
        <f>IF(ISBLANK(Calculations!AK175),"",Calculations!AK175)</f>
        <v>20314151113081.844</v>
      </c>
      <c r="AL175">
        <f>IF(ISBLANK(Calculations!AL175),"",Calculations!AL175)</f>
        <v>20464192179799.641</v>
      </c>
      <c r="AM175">
        <f>IF(ISBLANK(Calculations!AM175),"",Calculations!AM175)</f>
        <v>20625053404399.023</v>
      </c>
      <c r="AN175">
        <f>IF(ISBLANK(Calculations!AN175),"",Calculations!AN175)</f>
        <v>20781347074339.09</v>
      </c>
      <c r="AO175">
        <f>IF(ISBLANK(Calculations!AO175),"",Calculations!AO175)</f>
        <v>20944427792204.195</v>
      </c>
      <c r="AP175">
        <f>IF(ISBLANK(Calculations!AP175),"",Calculations!AP175)</f>
        <v>21086684573899.156</v>
      </c>
      <c r="AQ175">
        <f>IF(ISBLANK(Calculations!AQ175),"",Calculations!AQ175)</f>
        <v>21246013823867.754</v>
      </c>
      <c r="AR175">
        <f>IF(ISBLANK(Calculations!AR175),"",Calculations!AR175)</f>
        <v>21406270904660.309</v>
      </c>
      <c r="AS175">
        <f>IF(ISBLANK(Calculations!AS175),"",Calculations!AS175)</f>
        <v>21574481921994.625</v>
      </c>
      <c r="AT175">
        <f>IF(ISBLANK(Calculations!AT175),"",Calculations!AT175)</f>
        <v>21729400383940.145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3.1761666471867272E-3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66886893423.105286</v>
      </c>
      <c r="P176">
        <f>IF(ISBLANK(Calculations!P176),"",Calculations!P176)</f>
        <v>66886893423.105286</v>
      </c>
      <c r="Q176">
        <f>IF(ISBLANK(Calculations!Q176),"",Calculations!Q176)</f>
        <v>66886893423.105286</v>
      </c>
      <c r="R176">
        <f>IF(ISBLANK(Calculations!R176),"",Calculations!R176)</f>
        <v>63740088934.957535</v>
      </c>
      <c r="S176">
        <f>IF(ISBLANK(Calculations!S176),"",Calculations!S176)</f>
        <v>60558721477.288025</v>
      </c>
      <c r="T176">
        <f>IF(ISBLANK(Calculations!T176),"",Calculations!T176)</f>
        <v>57438108293.316299</v>
      </c>
      <c r="U176">
        <f>IF(ISBLANK(Calculations!U176),"",Calculations!U176)</f>
        <v>54453621151.748238</v>
      </c>
      <c r="V176">
        <f>IF(ISBLANK(Calculations!V176),"",Calculations!V176)</f>
        <v>51682821292.050957</v>
      </c>
      <c r="W176">
        <f>IF(ISBLANK(Calculations!W176),"",Calculations!W176)</f>
        <v>49175049051.358826</v>
      </c>
      <c r="X176">
        <f>IF(ISBLANK(Calculations!X176),"",Calculations!X176)</f>
        <v>46989852046.704445</v>
      </c>
      <c r="Y176">
        <f>IF(ISBLANK(Calculations!Y176),"",Calculations!Y176)</f>
        <v>45199383777.569862</v>
      </c>
      <c r="Z176">
        <f>IF(ISBLANK(Calculations!Z176),"",Calculations!Z176)</f>
        <v>43711300280.943985</v>
      </c>
      <c r="AA176">
        <f>IF(ISBLANK(Calculations!AA176),"",Calculations!AA176)</f>
        <v>42539175357.734184</v>
      </c>
      <c r="AB176">
        <f>IF(ISBLANK(Calculations!AB176),"",Calculations!AB176)</f>
        <v>41638963790.680077</v>
      </c>
      <c r="AC176">
        <f>IF(ISBLANK(Calculations!AC176),"",Calculations!AC176)</f>
        <v>40935683638.494987</v>
      </c>
      <c r="AD176">
        <f>IF(ISBLANK(Calculations!AD176),"",Calculations!AD176)</f>
        <v>40374451565.711182</v>
      </c>
      <c r="AE176">
        <f>IF(ISBLANK(Calculations!AE176),"",Calculations!AE176)</f>
        <v>39875162300.965805</v>
      </c>
      <c r="AF176">
        <f>IF(ISBLANK(Calculations!AF176),"",Calculations!AF176)</f>
        <v>39397093959.704559</v>
      </c>
      <c r="AG176">
        <f>IF(ISBLANK(Calculations!AG176),"",Calculations!AG176)</f>
        <v>38985603355.452774</v>
      </c>
      <c r="AH176">
        <f>IF(ISBLANK(Calculations!AH176),"",Calculations!AH176)</f>
        <v>38566536302.558495</v>
      </c>
      <c r="AI176">
        <f>IF(ISBLANK(Calculations!AI176),"",Calculations!AI176)</f>
        <v>38162823714.622116</v>
      </c>
      <c r="AJ176">
        <f>IF(ISBLANK(Calculations!AJ176),"",Calculations!AJ176)</f>
        <v>37755686860.432137</v>
      </c>
      <c r="AK176">
        <f>IF(ISBLANK(Calculations!AK176),"",Calculations!AK176)</f>
        <v>37319980275.013367</v>
      </c>
      <c r="AL176">
        <f>IF(ISBLANK(Calculations!AL176),"",Calculations!AL176)</f>
        <v>36865185870.542641</v>
      </c>
      <c r="AM176">
        <f>IF(ISBLANK(Calculations!AM176),"",Calculations!AM176)</f>
        <v>36417789871.618149</v>
      </c>
      <c r="AN176">
        <f>IF(ISBLANK(Calculations!AN176),"",Calculations!AN176)</f>
        <v>35955688572.122139</v>
      </c>
      <c r="AO176">
        <f>IF(ISBLANK(Calculations!AO176),"",Calculations!AO176)</f>
        <v>35493300231.298981</v>
      </c>
      <c r="AP176">
        <f>IF(ISBLANK(Calculations!AP176),"",Calculations!AP176)</f>
        <v>34971841827.019325</v>
      </c>
      <c r="AQ176">
        <f>IF(ISBLANK(Calculations!AQ176),"",Calculations!AQ176)</f>
        <v>34460391105.591835</v>
      </c>
      <c r="AR176">
        <f>IF(ISBLANK(Calculations!AR176),"",Calculations!AR176)</f>
        <v>33955079404.507683</v>
      </c>
      <c r="AS176">
        <f>IF(ISBLANK(Calculations!AS176),"",Calculations!AS176)</f>
        <v>33444196047.622925</v>
      </c>
      <c r="AT176">
        <f>IF(ISBLANK(Calculations!AT176),"",Calculations!AT176)</f>
        <v>32932161762.332172</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0.57716792813563045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46932987244276.922</v>
      </c>
      <c r="P186">
        <f>IF(ISBLANK(Calculations!P186),"",Calculations!P186)</f>
        <v>46932987244276.922</v>
      </c>
      <c r="Q186">
        <f>IF(ISBLANK(Calculations!Q186),"",Calculations!Q186)</f>
        <v>46932987244276.922</v>
      </c>
      <c r="R186">
        <f>IF(ISBLANK(Calculations!R186),"",Calculations!R186)</f>
        <v>47397029206236.562</v>
      </c>
      <c r="S186">
        <f>IF(ISBLANK(Calculations!S186),"",Calculations!S186)</f>
        <v>47935612681374.156</v>
      </c>
      <c r="T186">
        <f>IF(ISBLANK(Calculations!T186),"",Calculations!T186)</f>
        <v>48561630005210.453</v>
      </c>
      <c r="U186">
        <f>IF(ISBLANK(Calculations!U186),"",Calculations!U186)</f>
        <v>49204358095151.711</v>
      </c>
      <c r="V186">
        <f>IF(ISBLANK(Calculations!V186),"",Calculations!V186)</f>
        <v>49891778246284.945</v>
      </c>
      <c r="W186">
        <f>IF(ISBLANK(Calculations!W186),"",Calculations!W186)</f>
        <v>50609232612174.445</v>
      </c>
      <c r="X186">
        <f>IF(ISBLANK(Calculations!X186),"",Calculations!X186)</f>
        <v>51345306959460.742</v>
      </c>
      <c r="Y186">
        <f>IF(ISBLANK(Calculations!Y186),"",Calculations!Y186)</f>
        <v>52112749919288.086</v>
      </c>
      <c r="Z186">
        <f>IF(ISBLANK(Calculations!Z186),"",Calculations!Z186)</f>
        <v>52900537313034.234</v>
      </c>
      <c r="AA186">
        <f>IF(ISBLANK(Calculations!AA186),"",Calculations!AA186)</f>
        <v>53704768593328.305</v>
      </c>
      <c r="AB186">
        <f>IF(ISBLANK(Calculations!AB186),"",Calculations!AB186)</f>
        <v>54546937829103.711</v>
      </c>
      <c r="AC186">
        <f>IF(ISBLANK(Calculations!AC186),"",Calculations!AC186)</f>
        <v>55408055513423.203</v>
      </c>
      <c r="AD186">
        <f>IF(ISBLANK(Calculations!AD186),"",Calculations!AD186)</f>
        <v>56299843817596.117</v>
      </c>
      <c r="AE186">
        <f>IF(ISBLANK(Calculations!AE186),"",Calculations!AE186)</f>
        <v>57217601555580.797</v>
      </c>
      <c r="AF186">
        <f>IF(ISBLANK(Calculations!AF186),"",Calculations!AF186)</f>
        <v>58145069603599.266</v>
      </c>
      <c r="AG186">
        <f>IF(ISBLANK(Calculations!AG186),"",Calculations!AG186)</f>
        <v>59113329165438.938</v>
      </c>
      <c r="AH186">
        <f>IF(ISBLANK(Calculations!AH186),"",Calculations!AH186)</f>
        <v>60087932249055.633</v>
      </c>
      <c r="AI186">
        <f>IF(ISBLANK(Calculations!AI186),"",Calculations!AI186)</f>
        <v>61092733781001.836</v>
      </c>
      <c r="AJ186">
        <f>IF(ISBLANK(Calculations!AJ186),"",Calculations!AJ186)</f>
        <v>62125290786871.633</v>
      </c>
      <c r="AK186">
        <f>IF(ISBLANK(Calculations!AK186),"",Calculations!AK186)</f>
        <v>63189298522069.195</v>
      </c>
      <c r="AL186">
        <f>IF(ISBLANK(Calculations!AL186),"",Calculations!AL186)</f>
        <v>64275190380937.172</v>
      </c>
      <c r="AM186">
        <f>IF(ISBLANK(Calculations!AM186),"",Calculations!AM186)</f>
        <v>65395140177112.391</v>
      </c>
      <c r="AN186">
        <f>IF(ISBLANK(Calculations!AN186),"",Calculations!AN186)</f>
        <v>66533935775848.117</v>
      </c>
      <c r="AO186">
        <f>IF(ISBLANK(Calculations!AO186),"",Calculations!AO186)</f>
        <v>67684207195533.117</v>
      </c>
      <c r="AP186">
        <f>IF(ISBLANK(Calculations!AP186),"",Calculations!AP186)</f>
        <v>68876974052364.359</v>
      </c>
      <c r="AQ186">
        <f>IF(ISBLANK(Calculations!AQ186),"",Calculations!AQ186)</f>
        <v>70068180690247.297</v>
      </c>
      <c r="AR186">
        <f>IF(ISBLANK(Calculations!AR186),"",Calculations!AR186)</f>
        <v>71297099462448.109</v>
      </c>
      <c r="AS186">
        <f>IF(ISBLANK(Calculations!AS186),"",Calculations!AS186)</f>
        <v>72554061117326.062</v>
      </c>
      <c r="AT186">
        <f>IF(ISBLANK(Calculations!AT186),"",Calculations!AT186)</f>
        <v>73846066110952.312</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0.3682804645863747</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39172519896194.328</v>
      </c>
      <c r="P188">
        <f>IF(ISBLANK(Calculations!P188),"",Calculations!P188)</f>
        <v>39172519896194.328</v>
      </c>
      <c r="Q188">
        <f>IF(ISBLANK(Calculations!Q188),"",Calculations!Q188)</f>
        <v>39172519896194.328</v>
      </c>
      <c r="R188">
        <f>IF(ISBLANK(Calculations!R188),"",Calculations!R188)</f>
        <v>39037439136075.18</v>
      </c>
      <c r="S188">
        <f>IF(ISBLANK(Calculations!S188),"",Calculations!S188)</f>
        <v>38994157009186.961</v>
      </c>
      <c r="T188">
        <f>IF(ISBLANK(Calculations!T188),"",Calculations!T188)</f>
        <v>38936522551535.953</v>
      </c>
      <c r="U188">
        <f>IF(ISBLANK(Calculations!U188),"",Calculations!U188)</f>
        <v>38857612874166.234</v>
      </c>
      <c r="V188">
        <f>IF(ISBLANK(Calculations!V188),"",Calculations!V188)</f>
        <v>38777633807445.727</v>
      </c>
      <c r="W188">
        <f>IF(ISBLANK(Calculations!W188),"",Calculations!W188)</f>
        <v>38598482949337.492</v>
      </c>
      <c r="X188">
        <f>IF(ISBLANK(Calculations!X188),"",Calculations!X188)</f>
        <v>38446911079753.734</v>
      </c>
      <c r="Y188">
        <f>IF(ISBLANK(Calculations!Y188),"",Calculations!Y188)</f>
        <v>38337551947707.164</v>
      </c>
      <c r="Z188">
        <f>IF(ISBLANK(Calculations!Z188),"",Calculations!Z188)</f>
        <v>38288585172163.812</v>
      </c>
      <c r="AA188">
        <f>IF(ISBLANK(Calculations!AA188),"",Calculations!AA188)</f>
        <v>38258304568436.961</v>
      </c>
      <c r="AB188">
        <f>IF(ISBLANK(Calculations!AB188),"",Calculations!AB188)</f>
        <v>38249074049828.992</v>
      </c>
      <c r="AC188">
        <f>IF(ISBLANK(Calculations!AC188),"",Calculations!AC188)</f>
        <v>38265114890092.969</v>
      </c>
      <c r="AD188">
        <f>IF(ISBLANK(Calculations!AD188),"",Calculations!AD188)</f>
        <v>38262131856640.453</v>
      </c>
      <c r="AE188">
        <f>IF(ISBLANK(Calculations!AE188),"",Calculations!AE188)</f>
        <v>38195041745781.156</v>
      </c>
      <c r="AF188">
        <f>IF(ISBLANK(Calculations!AF188),"",Calculations!AF188)</f>
        <v>38139658634132.359</v>
      </c>
      <c r="AG188">
        <f>IF(ISBLANK(Calculations!AG188),"",Calculations!AG188)</f>
        <v>38099978660847.305</v>
      </c>
      <c r="AH188">
        <f>IF(ISBLANK(Calculations!AH188),"",Calculations!AH188)</f>
        <v>38088609363537.273</v>
      </c>
      <c r="AI188">
        <f>IF(ISBLANK(Calculations!AI188),"",Calculations!AI188)</f>
        <v>38078590873828.43</v>
      </c>
      <c r="AJ188">
        <f>IF(ISBLANK(Calculations!AJ188),"",Calculations!AJ188)</f>
        <v>38100091228147.461</v>
      </c>
      <c r="AK188">
        <f>IF(ISBLANK(Calculations!AK188),"",Calculations!AK188)</f>
        <v>38117989428863.086</v>
      </c>
      <c r="AL188">
        <f>IF(ISBLANK(Calculations!AL188),"",Calculations!AL188)</f>
        <v>38109997150556.141</v>
      </c>
      <c r="AM188">
        <f>IF(ISBLANK(Calculations!AM188),"",Calculations!AM188)</f>
        <v>38073243927073.773</v>
      </c>
      <c r="AN188">
        <f>IF(ISBLANK(Calculations!AN188),"",Calculations!AN188)</f>
        <v>38025346540881.453</v>
      </c>
      <c r="AO188">
        <f>IF(ISBLANK(Calculations!AO188),"",Calculations!AO188)</f>
        <v>37971201669533.445</v>
      </c>
      <c r="AP188">
        <f>IF(ISBLANK(Calculations!AP188),"",Calculations!AP188)</f>
        <v>37922009759390.016</v>
      </c>
      <c r="AQ188">
        <f>IF(ISBLANK(Calculations!AQ188),"",Calculations!AQ188)</f>
        <v>37885256535907.648</v>
      </c>
      <c r="AR188">
        <f>IF(ISBLANK(Calculations!AR188),"",Calculations!AR188)</f>
        <v>37834938952763.109</v>
      </c>
      <c r="AS188">
        <f>IF(ISBLANK(Calculations!AS188),"",Calculations!AS188)</f>
        <v>37799986806082.32</v>
      </c>
      <c r="AT188">
        <f>IF(ISBLANK(Calculations!AT188),"",Calculations!AT188)</f>
        <v>37761207371198.055</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0.11513640223260116</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2424657494616.3477</v>
      </c>
      <c r="P189">
        <f>IF(ISBLANK(Calculations!P189),"",Calculations!P189)</f>
        <v>2424657494616.3477</v>
      </c>
      <c r="Q189">
        <f>IF(ISBLANK(Calculations!Q189),"",Calculations!Q189)</f>
        <v>2424657494616.3477</v>
      </c>
      <c r="R189">
        <f>IF(ISBLANK(Calculations!R189),"",Calculations!R189)</f>
        <v>2427358166360.4614</v>
      </c>
      <c r="S189">
        <f>IF(ISBLANK(Calculations!S189),"",Calculations!S189)</f>
        <v>2426686496703.8931</v>
      </c>
      <c r="T189">
        <f>IF(ISBLANK(Calculations!T189),"",Calculations!T189)</f>
        <v>2423887873134.8657</v>
      </c>
      <c r="U189">
        <f>IF(ISBLANK(Calculations!U189),"",Calculations!U189)</f>
        <v>2416261623909.2651</v>
      </c>
      <c r="V189">
        <f>IF(ISBLANK(Calculations!V189),"",Calculations!V189)</f>
        <v>2409041175101.1719</v>
      </c>
      <c r="W189">
        <f>IF(ISBLANK(Calculations!W189),"",Calculations!W189)</f>
        <v>2404577370508.5732</v>
      </c>
      <c r="X189">
        <f>IF(ISBLANK(Calculations!X189),"",Calculations!X189)</f>
        <v>2405137095222.3809</v>
      </c>
      <c r="Y189">
        <f>IF(ISBLANK(Calculations!Y189),"",Calculations!Y189)</f>
        <v>2405067129633.1543</v>
      </c>
      <c r="Z189">
        <f>IF(ISBLANK(Calculations!Z189),"",Calculations!Z189)</f>
        <v>2401051104811.5967</v>
      </c>
      <c r="AA189">
        <f>IF(ISBLANK(Calculations!AA189),"",Calculations!AA189)</f>
        <v>2395509830144.9214</v>
      </c>
      <c r="AB189">
        <f>IF(ISBLANK(Calculations!AB189),"",Calculations!AB189)</f>
        <v>2389282892703.8374</v>
      </c>
      <c r="AC189">
        <f>IF(ISBLANK(Calculations!AC189),"",Calculations!AC189)</f>
        <v>2389142961525.3843</v>
      </c>
      <c r="AD189">
        <f>IF(ISBLANK(Calculations!AD189),"",Calculations!AD189)</f>
        <v>2388947057875.5566</v>
      </c>
      <c r="AE189">
        <f>IF(ISBLANK(Calculations!AE189),"",Calculations!AE189)</f>
        <v>2389674700003.499</v>
      </c>
      <c r="AF189">
        <f>IF(ISBLANK(Calculations!AF189),"",Calculations!AF189)</f>
        <v>2386036489363.7627</v>
      </c>
      <c r="AG189">
        <f>IF(ISBLANK(Calculations!AG189),"",Calculations!AG189)</f>
        <v>2385826592596.0884</v>
      </c>
      <c r="AH189">
        <f>IF(ISBLANK(Calculations!AH189),"",Calculations!AH189)</f>
        <v>2387435801148.2793</v>
      </c>
      <c r="AI189">
        <f>IF(ISBLANK(Calculations!AI189),"",Calculations!AI189)</f>
        <v>2387925560272.8604</v>
      </c>
      <c r="AJ189">
        <f>IF(ISBLANK(Calculations!AJ189),"",Calculations!AJ189)</f>
        <v>2388583236811.5825</v>
      </c>
      <c r="AK189">
        <f>IF(ISBLANK(Calculations!AK189),"",Calculations!AK189)</f>
        <v>2391060018670.1694</v>
      </c>
      <c r="AL189">
        <f>IF(ISBLANK(Calculations!AL189),"",Calculations!AL189)</f>
        <v>2395733720030.4482</v>
      </c>
      <c r="AM189">
        <f>IF(ISBLANK(Calculations!AM189),"",Calculations!AM189)</f>
        <v>2400981139222.3696</v>
      </c>
      <c r="AN189">
        <f>IF(ISBLANK(Calculations!AN189),"",Calculations!AN189)</f>
        <v>2405850744232.4824</v>
      </c>
      <c r="AO189">
        <f>IF(ISBLANK(Calculations!AO189),"",Calculations!AO189)</f>
        <v>2409614892932.8193</v>
      </c>
      <c r="AP189">
        <f>IF(ISBLANK(Calculations!AP189),"",Calculations!AP189)</f>
        <v>2411741846845.2852</v>
      </c>
      <c r="AQ189">
        <f>IF(ISBLANK(Calculations!AQ189),"",Calculations!AQ189)</f>
        <v>2412273585323.3999</v>
      </c>
      <c r="AR189">
        <f>IF(ISBLANK(Calculations!AR189),"",Calculations!AR189)</f>
        <v>2413882793875.5903</v>
      </c>
      <c r="AS189">
        <f>IF(ISBLANK(Calculations!AS189),"",Calculations!AS189)</f>
        <v>2415883809727.4429</v>
      </c>
      <c r="AT189">
        <f>IF(ISBLANK(Calculations!AT189),"",Calculations!AT189)</f>
        <v>2416639438091.0845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69282000000000.008</v>
      </c>
      <c r="P199">
        <f>IF(ISBLANK(Calculations!P199),"",Calculations!P199)</f>
        <v>69282000000000.008</v>
      </c>
      <c r="Q199">
        <f>IF(ISBLANK(Calculations!Q199),"",Calculations!Q199)</f>
        <v>69282000000000.008</v>
      </c>
      <c r="R199">
        <f>IF(ISBLANK(Calculations!R199),"",Calculations!R199)</f>
        <v>69251181477952.898</v>
      </c>
      <c r="S199">
        <f>IF(ISBLANK(Calculations!S199),"",Calculations!S199)</f>
        <v>69123673285103.766</v>
      </c>
      <c r="T199">
        <f>IF(ISBLANK(Calculations!T199),"",Calculations!T199)</f>
        <v>68983446543212.016</v>
      </c>
      <c r="U199">
        <f>IF(ISBLANK(Calculations!U199),"",Calculations!U199)</f>
        <v>68890219417277.578</v>
      </c>
      <c r="V199">
        <f>IF(ISBLANK(Calculations!V199),"",Calculations!V199)</f>
        <v>68850404139582.414</v>
      </c>
      <c r="W199">
        <f>IF(ISBLANK(Calculations!W199),"",Calculations!W199)</f>
        <v>68880895155082.539</v>
      </c>
      <c r="X199">
        <f>IF(ISBLANK(Calculations!X199),"",Calculations!X199)</f>
        <v>68916257456198.438</v>
      </c>
      <c r="Y199">
        <f>IF(ISBLANK(Calculations!Y199),"",Calculations!Y199)</f>
        <v>68969083175325.781</v>
      </c>
      <c r="Z199">
        <f>IF(ISBLANK(Calculations!Z199),"",Calculations!Z199)</f>
        <v>69083884553597.234</v>
      </c>
      <c r="AA199">
        <f>IF(ISBLANK(Calculations!AA199),"",Calculations!AA199)</f>
        <v>69302944624009.422</v>
      </c>
      <c r="AB199">
        <f>IF(ISBLANK(Calculations!AB199),"",Calculations!AB199)</f>
        <v>69561781312775.383</v>
      </c>
      <c r="AC199">
        <f>IF(ISBLANK(Calculations!AC199),"",Calculations!AC199)</f>
        <v>69868944730480.719</v>
      </c>
      <c r="AD199">
        <f>IF(ISBLANK(Calculations!AD199),"",Calculations!AD199)</f>
        <v>70220101988845.172</v>
      </c>
      <c r="AE199">
        <f>IF(ISBLANK(Calculations!AE199),"",Calculations!AE199)</f>
        <v>70587760885554.641</v>
      </c>
      <c r="AF199">
        <f>IF(ISBLANK(Calculations!AF199),"",Calculations!AF199)</f>
        <v>70926165982924.984</v>
      </c>
      <c r="AG199">
        <f>IF(ISBLANK(Calculations!AG199),"",Calculations!AG199)</f>
        <v>71250127209898.828</v>
      </c>
      <c r="AH199">
        <f>IF(ISBLANK(Calculations!AH199),"",Calculations!AH199)</f>
        <v>71561085490461.578</v>
      </c>
      <c r="AI199">
        <f>IF(ISBLANK(Calculations!AI199),"",Calculations!AI199)</f>
        <v>71851346662615.859</v>
      </c>
      <c r="AJ199">
        <f>IF(ISBLANK(Calculations!AJ199),"",Calculations!AJ199)</f>
        <v>72130170141410.656</v>
      </c>
      <c r="AK199">
        <f>IF(ISBLANK(Calculations!AK199),"",Calculations!AK199)</f>
        <v>71875153946572.906</v>
      </c>
      <c r="AL199">
        <f>IF(ISBLANK(Calculations!AL199),"",Calculations!AL199)</f>
        <v>71608241211524.188</v>
      </c>
      <c r="AM199">
        <f>IF(ISBLANK(Calculations!AM199),"",Calculations!AM199)</f>
        <v>71320039812187.922</v>
      </c>
      <c r="AN199">
        <f>IF(ISBLANK(Calculations!AN199),"",Calculations!AN199)</f>
        <v>71034088089515.188</v>
      </c>
      <c r="AO199">
        <f>IF(ISBLANK(Calculations!AO199),"",Calculations!AO199)</f>
        <v>70744056257772.859</v>
      </c>
      <c r="AP199">
        <f>IF(ISBLANK(Calculations!AP199),"",Calculations!AP199)</f>
        <v>70567391090543.641</v>
      </c>
      <c r="AQ199">
        <f>IF(ISBLANK(Calculations!AQ199),"",Calculations!AQ199)</f>
        <v>70274575994566.297</v>
      </c>
      <c r="AR199">
        <f>IF(ISBLANK(Calculations!AR199),"",Calculations!AR199)</f>
        <v>69975258727150.75</v>
      </c>
      <c r="AS199">
        <f>IF(ISBLANK(Calculations!AS199),"",Calculations!AS199)</f>
        <v>69601384439686.188</v>
      </c>
      <c r="AT199">
        <f>IF(ISBLANK(Calculations!AT199),"",Calculations!AT199)</f>
        <v>69273321622454.844</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81315999999999.984</v>
      </c>
      <c r="P202">
        <f>IF(ISBLANK(Calculations!P202),"",Calculations!P202)</f>
        <v>81315999999999.984</v>
      </c>
      <c r="Q202">
        <f>IF(ISBLANK(Calculations!Q202),"",Calculations!Q202)</f>
        <v>81315999999999.984</v>
      </c>
      <c r="R202">
        <f>IF(ISBLANK(Calculations!R202),"",Calculations!R202)</f>
        <v>81757907717904.391</v>
      </c>
      <c r="S202">
        <f>IF(ISBLANK(Calculations!S202),"",Calculations!S202)</f>
        <v>82187500434235.453</v>
      </c>
      <c r="T202">
        <f>IF(ISBLANK(Calculations!T202),"",Calculations!T202)</f>
        <v>82648242470366.516</v>
      </c>
      <c r="U202">
        <f>IF(ISBLANK(Calculations!U202),"",Calculations!U202)</f>
        <v>83078943104095.812</v>
      </c>
      <c r="V202">
        <f>IF(ISBLANK(Calculations!V202),"",Calculations!V202)</f>
        <v>83505440094950.375</v>
      </c>
      <c r="W202">
        <f>IF(ISBLANK(Calculations!W202),"",Calculations!W202)</f>
        <v>83921419161533.656</v>
      </c>
      <c r="X202">
        <f>IF(ISBLANK(Calculations!X202),"",Calculations!X202)</f>
        <v>84343066082761.953</v>
      </c>
      <c r="Y202">
        <f>IF(ISBLANK(Calculations!Y202),"",Calculations!Y202)</f>
        <v>84794569598604.156</v>
      </c>
      <c r="Z202">
        <f>IF(ISBLANK(Calculations!Z202),"",Calculations!Z202)</f>
        <v>85286167134616.219</v>
      </c>
      <c r="AA202">
        <f>IF(ISBLANK(Calculations!AA202),"",Calculations!AA202)</f>
        <v>85831245501016.328</v>
      </c>
      <c r="AB202">
        <f>IF(ISBLANK(Calculations!AB202),"",Calculations!AB202)</f>
        <v>86454284765944.281</v>
      </c>
      <c r="AC202">
        <f>IF(ISBLANK(Calculations!AC202),"",Calculations!AC202)</f>
        <v>87131094989944.578</v>
      </c>
      <c r="AD202">
        <f>IF(ISBLANK(Calculations!AD202),"",Calculations!AD202)</f>
        <v>87869457827367.25</v>
      </c>
      <c r="AE202">
        <f>IF(ISBLANK(Calculations!AE202),"",Calculations!AE202)</f>
        <v>88649383090562.875</v>
      </c>
      <c r="AF202">
        <f>IF(ISBLANK(Calculations!AF202),"",Calculations!AF202)</f>
        <v>89465713638092.641</v>
      </c>
      <c r="AG202">
        <f>IF(ISBLANK(Calculations!AG202),"",Calculations!AG202)</f>
        <v>90337609556436.016</v>
      </c>
      <c r="AH202">
        <f>IF(ISBLANK(Calculations!AH202),"",Calculations!AH202)</f>
        <v>91238407643125.359</v>
      </c>
      <c r="AI202">
        <f>IF(ISBLANK(Calculations!AI202),"",Calculations!AI202)</f>
        <v>92196929494472.688</v>
      </c>
      <c r="AJ202">
        <f>IF(ISBLANK(Calculations!AJ202),"",Calculations!AJ202)</f>
        <v>93190522366719.828</v>
      </c>
      <c r="AK202">
        <f>IF(ISBLANK(Calculations!AK202),"",Calculations!AK202)</f>
        <v>94242975214261.203</v>
      </c>
      <c r="AL202">
        <f>IF(ISBLANK(Calculations!AL202),"",Calculations!AL202)</f>
        <v>95329849112887.125</v>
      </c>
      <c r="AM202">
        <f>IF(ISBLANK(Calculations!AM202),"",Calculations!AM202)</f>
        <v>96469732485963</v>
      </c>
      <c r="AN202">
        <f>IF(ISBLANK(Calculations!AN202),"",Calculations!AN202)</f>
        <v>97655597476359.281</v>
      </c>
      <c r="AO202">
        <f>IF(ISBLANK(Calculations!AO202),"",Calculations!AO202)</f>
        <v>98867674260884.641</v>
      </c>
      <c r="AP202">
        <f>IF(ISBLANK(Calculations!AP202),"",Calculations!AP202)</f>
        <v>100139763838804.78</v>
      </c>
      <c r="AQ202">
        <f>IF(ISBLANK(Calculations!AQ202),"",Calculations!AQ202)</f>
        <v>101438602941835.36</v>
      </c>
      <c r="AR202">
        <f>IF(ISBLANK(Calculations!AR202),"",Calculations!AR202)</f>
        <v>102771070919545.22</v>
      </c>
      <c r="AS202">
        <f>IF(ISBLANK(Calculations!AS202),"",Calculations!AS202)</f>
        <v>104156347835767.16</v>
      </c>
      <c r="AT202">
        <f>IF(ISBLANK(Calculations!AT202),"",Calculations!AT202)</f>
        <v>105588175078642.22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9249478967613.9707</v>
      </c>
      <c r="C2" s="7">
        <f>'IRA Calculations'!Q4</f>
        <v>9249141683156.8652</v>
      </c>
      <c r="D2" s="7">
        <f>'IRA Calculations'!R4</f>
        <v>9504683464133.7812</v>
      </c>
      <c r="E2" s="7">
        <f>'IRA Calculations'!S4</f>
        <v>9760897204113.9922</v>
      </c>
      <c r="F2" s="7">
        <f>'IRA Calculations'!T4</f>
        <v>10004108581935.643</v>
      </c>
      <c r="G2" s="7">
        <f>'IRA Calculations'!U4</f>
        <v>10236973445033.057</v>
      </c>
      <c r="H2" s="7">
        <f>'IRA Calculations'!V4</f>
        <v>10462867851896.402</v>
      </c>
      <c r="I2" s="7">
        <f>'IRA Calculations'!W4</f>
        <v>10687046529378.303</v>
      </c>
      <c r="J2" s="7">
        <f>'IRA Calculations'!X4</f>
        <v>10905102561519.062</v>
      </c>
      <c r="K2" s="7">
        <f>'IRA Calculations'!Y4</f>
        <v>11123938194541.062</v>
      </c>
      <c r="L2" s="7">
        <f>'IRA Calculations'!Z4</f>
        <v>11347847532110.486</v>
      </c>
      <c r="M2" s="7">
        <f>'IRA Calculations'!AA4</f>
        <v>11577884312655.135</v>
      </c>
      <c r="N2" s="7">
        <f>'IRA Calculations'!AB4</f>
        <v>11813373149900.59</v>
      </c>
      <c r="O2" s="7">
        <f>'IRA Calculations'!AC4</f>
        <v>12041419936902.229</v>
      </c>
      <c r="P2" s="7">
        <f>'IRA Calculations'!AD4</f>
        <v>12272057138973.023</v>
      </c>
      <c r="Q2" s="7">
        <f>'IRA Calculations'!AE4</f>
        <v>12510734561042.133</v>
      </c>
      <c r="R2" s="7">
        <f>'IRA Calculations'!AF4</f>
        <v>12750012495220.705</v>
      </c>
      <c r="S2" s="7">
        <f>'IRA Calculations'!AG4</f>
        <v>12991908897580.742</v>
      </c>
      <c r="T2" s="7">
        <f>'IRA Calculations'!AH4</f>
        <v>13238289083249.424</v>
      </c>
      <c r="U2" s="7">
        <f>'IRA Calculations'!AI4</f>
        <v>13479873862361.047</v>
      </c>
      <c r="V2" s="7">
        <f>'IRA Calculations'!AJ4</f>
        <v>13723151196501.598</v>
      </c>
      <c r="W2" s="7">
        <f>'IRA Calculations'!AK4</f>
        <v>13831392425719.104</v>
      </c>
      <c r="X2" s="7">
        <f>'IRA Calculations'!AL4</f>
        <v>13942981731360.113</v>
      </c>
      <c r="Y2" s="7">
        <f>'IRA Calculations'!AM4</f>
        <v>14060673892797.533</v>
      </c>
      <c r="Z2" s="7">
        <f>'IRA Calculations'!AN4</f>
        <v>14182414672770.098</v>
      </c>
      <c r="AA2" s="7">
        <f>'IRA Calculations'!AO4</f>
        <v>14307299313344.615</v>
      </c>
      <c r="AB2" s="7">
        <f>'IRA Calculations'!AP4</f>
        <v>14433931192917.934</v>
      </c>
      <c r="AC2" s="7">
        <f>'IRA Calculations'!AQ4</f>
        <v>14560701074769.293</v>
      </c>
      <c r="AD2" s="7">
        <f>'IRA Calculations'!AR4</f>
        <v>14684556631592.736</v>
      </c>
      <c r="AE2" s="7">
        <f>'IRA Calculations'!AS4</f>
        <v>14807292608601.262</v>
      </c>
      <c r="AF2" s="7">
        <f>'IRA Calculations'!AT4</f>
        <v>14925731162930.586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81072057606538.422</v>
      </c>
      <c r="C4" s="7">
        <f>'IRA Calculations'!Q6</f>
        <v>81072057606538.422</v>
      </c>
      <c r="D4" s="7">
        <f>'IRA Calculations'!R6</f>
        <v>81488319796227.828</v>
      </c>
      <c r="E4" s="7">
        <f>'IRA Calculations'!S6</f>
        <v>79572890006922.906</v>
      </c>
      <c r="F4" s="7">
        <f>'IRA Calculations'!T6</f>
        <v>77697368724256.734</v>
      </c>
      <c r="G4" s="7">
        <f>'IRA Calculations'!U6</f>
        <v>75850535435330.281</v>
      </c>
      <c r="H4" s="7">
        <f>'IRA Calculations'!V6</f>
        <v>74129903352545.359</v>
      </c>
      <c r="I4" s="7">
        <f>'IRA Calculations'!W6</f>
        <v>72663179114001.359</v>
      </c>
      <c r="J4" s="7">
        <f>'IRA Calculations'!X6</f>
        <v>71358244257985.406</v>
      </c>
      <c r="K4" s="7">
        <f>'IRA Calculations'!Y6</f>
        <v>70341969701281.422</v>
      </c>
      <c r="L4" s="7">
        <f>'IRA Calculations'!Z6</f>
        <v>69680563822630.555</v>
      </c>
      <c r="M4" s="7">
        <f>'IRA Calculations'!AA6</f>
        <v>69349699948177.469</v>
      </c>
      <c r="N4" s="7">
        <f>'IRA Calculations'!AB6</f>
        <v>69388129066330.82</v>
      </c>
      <c r="O4" s="7">
        <f>'IRA Calculations'!AC6</f>
        <v>72057352882756.938</v>
      </c>
      <c r="P4" s="7">
        <f>'IRA Calculations'!AD6</f>
        <v>75028173361284.594</v>
      </c>
      <c r="Q4" s="7">
        <f>'IRA Calculations'!AE6</f>
        <v>78301762764480.781</v>
      </c>
      <c r="R4" s="7">
        <f>'IRA Calculations'!AF6</f>
        <v>81659316532162.125</v>
      </c>
      <c r="S4" s="7">
        <f>'IRA Calculations'!AG6</f>
        <v>85132734661253.656</v>
      </c>
      <c r="T4" s="7">
        <f>'IRA Calculations'!AH6</f>
        <v>88782616874293.031</v>
      </c>
      <c r="U4" s="7">
        <f>'IRA Calculations'!AI6</f>
        <v>92452354600358.219</v>
      </c>
      <c r="V4" s="7">
        <f>'IRA Calculations'!AJ6</f>
        <v>96239487338559.281</v>
      </c>
      <c r="W4" s="7">
        <f>'IRA Calculations'!AK6</f>
        <v>98513152776922.969</v>
      </c>
      <c r="X4" s="7">
        <f>'IRA Calculations'!AL6</f>
        <v>100744591074769.34</v>
      </c>
      <c r="Y4" s="7">
        <f>'IRA Calculations'!AM6</f>
        <v>102972750576367.78</v>
      </c>
      <c r="Z4" s="7">
        <f>'IRA Calculations'!AN6</f>
        <v>105154277905786.72</v>
      </c>
      <c r="AA4" s="7">
        <f>'IRA Calculations'!AO6</f>
        <v>107249818106951.03</v>
      </c>
      <c r="AB4" s="7">
        <f>'IRA Calculations'!AP6</f>
        <v>109212687856815.56</v>
      </c>
      <c r="AC4" s="7">
        <f>'IRA Calculations'!AQ6</f>
        <v>110999733397177.47</v>
      </c>
      <c r="AD4" s="7">
        <f>'IRA Calculations'!AR6</f>
        <v>112555338605999.16</v>
      </c>
      <c r="AE4" s="7">
        <f>'IRA Calculations'!AS6</f>
        <v>113911247314813</v>
      </c>
      <c r="AF4" s="7">
        <f>'IRA Calculations'!AT6</f>
        <v>115034726286823.28</v>
      </c>
    </row>
    <row r="5" spans="1:34" x14ac:dyDescent="0.2">
      <c r="A5" s="1" t="s">
        <v>79</v>
      </c>
      <c r="B5" s="7">
        <f>'IRA Calculations'!P7</f>
        <v>60112786374666.07</v>
      </c>
      <c r="C5" s="7">
        <f>'IRA Calculations'!Q7</f>
        <v>60112786374666.07</v>
      </c>
      <c r="D5" s="7">
        <f>'IRA Calculations'!R7</f>
        <v>60215832887702.062</v>
      </c>
      <c r="E5" s="7">
        <f>'IRA Calculations'!S7</f>
        <v>60262904170290.062</v>
      </c>
      <c r="F5" s="7">
        <f>'IRA Calculations'!T7</f>
        <v>60205691033777.422</v>
      </c>
      <c r="G5" s="7">
        <f>'IRA Calculations'!U7</f>
        <v>60048262319827.859</v>
      </c>
      <c r="H5" s="7">
        <f>'IRA Calculations'!V7</f>
        <v>59769746832104.086</v>
      </c>
      <c r="I5" s="7">
        <f>'IRA Calculations'!W7</f>
        <v>59371937817669.812</v>
      </c>
      <c r="J5" s="7">
        <f>'IRA Calculations'!X7</f>
        <v>58743486547429.344</v>
      </c>
      <c r="K5" s="7">
        <f>'IRA Calculations'!Y7</f>
        <v>57888947598863.906</v>
      </c>
      <c r="L5" s="7">
        <f>'IRA Calculations'!Z7</f>
        <v>56768108343834.93</v>
      </c>
      <c r="M5" s="7">
        <f>'IRA Calculations'!AA7</f>
        <v>55415975807266.695</v>
      </c>
      <c r="N5" s="7">
        <f>'IRA Calculations'!AB7</f>
        <v>53825924015724.828</v>
      </c>
      <c r="O5" s="7">
        <f>'IRA Calculations'!AC7</f>
        <v>52033556040353.984</v>
      </c>
      <c r="P5" s="7">
        <f>'IRA Calculations'!AD7</f>
        <v>50055606653326.898</v>
      </c>
      <c r="Q5" s="7">
        <f>'IRA Calculations'!AE7</f>
        <v>47974750988390.445</v>
      </c>
      <c r="R5" s="7">
        <f>'IRA Calculations'!AF7</f>
        <v>45790629793570.406</v>
      </c>
      <c r="S5" s="7">
        <f>'IRA Calculations'!AG7</f>
        <v>43561957958873.883</v>
      </c>
      <c r="T5" s="7">
        <f>'IRA Calculations'!AH7</f>
        <v>41311480084463.414</v>
      </c>
      <c r="U5" s="7">
        <f>'IRA Calculations'!AI7</f>
        <v>39011989254794.828</v>
      </c>
      <c r="V5" s="7">
        <f>'IRA Calculations'!AJ7</f>
        <v>36689830349423.297</v>
      </c>
      <c r="W5" s="7">
        <f>'IRA Calculations'!AK7</f>
        <v>33893118447855.238</v>
      </c>
      <c r="X5" s="7">
        <f>'IRA Calculations'!AL7</f>
        <v>31132171542153.863</v>
      </c>
      <c r="Y5" s="7">
        <f>'IRA Calculations'!AM7</f>
        <v>28421226006938.758</v>
      </c>
      <c r="Z5" s="7">
        <f>'IRA Calculations'!AN7</f>
        <v>25768602223513.949</v>
      </c>
      <c r="AA5" s="7">
        <f>'IRA Calculations'!AO7</f>
        <v>23200325350467.641</v>
      </c>
      <c r="AB5" s="7">
        <f>'IRA Calculations'!AP7</f>
        <v>20747211495335.469</v>
      </c>
      <c r="AC5" s="7">
        <f>'IRA Calculations'!AQ7</f>
        <v>18436745882408.133</v>
      </c>
      <c r="AD5" s="7">
        <f>'IRA Calculations'!AR7</f>
        <v>16285765562345.746</v>
      </c>
      <c r="AE5" s="7">
        <f>'IRA Calculations'!AS7</f>
        <v>14311858764776.859</v>
      </c>
      <c r="AF5" s="7">
        <f>'IRA Calculations'!AT7</f>
        <v>12520110411326.736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7713144088329.9199</v>
      </c>
      <c r="C7" s="7">
        <f>'IRA Calculations'!Q9</f>
        <v>7713144088329.9199</v>
      </c>
      <c r="D7" s="7">
        <f>'IRA Calculations'!R9</f>
        <v>7731111525114.6748</v>
      </c>
      <c r="E7" s="7">
        <f>'IRA Calculations'!S9</f>
        <v>7746482335610.6377</v>
      </c>
      <c r="F7" s="7">
        <f>'IRA Calculations'!T9</f>
        <v>7756548366037.1641</v>
      </c>
      <c r="G7" s="7">
        <f>'IRA Calculations'!U9</f>
        <v>7766925473379.4023</v>
      </c>
      <c r="H7" s="7">
        <f>'IRA Calculations'!V9</f>
        <v>7779909484170.5049</v>
      </c>
      <c r="I7" s="7">
        <f>'IRA Calculations'!W9</f>
        <v>7800407114926.2178</v>
      </c>
      <c r="J7" s="7">
        <f>'IRA Calculations'!X9</f>
        <v>7824841378565.0361</v>
      </c>
      <c r="K7" s="7">
        <f>'IRA Calculations'!Y9</f>
        <v>7857673224027.9365</v>
      </c>
      <c r="L7" s="7">
        <f>'IRA Calculations'!Z9</f>
        <v>7898312744120.8584</v>
      </c>
      <c r="M7" s="7">
        <f>'IRA Calculations'!AA9</f>
        <v>7953761108665.3867</v>
      </c>
      <c r="N7" s="7">
        <f>'IRA Calculations'!AB9</f>
        <v>8018489342906.2002</v>
      </c>
      <c r="O7" s="7">
        <f>'IRA Calculations'!AC9</f>
        <v>8094375132798.2412</v>
      </c>
      <c r="P7" s="7">
        <f>'IRA Calculations'!AD9</f>
        <v>8178420791434.2812</v>
      </c>
      <c r="Q7" s="7">
        <f>'IRA Calculations'!AE9</f>
        <v>8274335272296.5166</v>
      </c>
      <c r="R7" s="7">
        <f>'IRA Calculations'!AF9</f>
        <v>8377037634803.249</v>
      </c>
      <c r="S7" s="7">
        <f>'IRA Calculations'!AG9</f>
        <v>8487937363565.8789</v>
      </c>
      <c r="T7" s="7">
        <f>'IRA Calculations'!AH9</f>
        <v>8607871169429.4766</v>
      </c>
      <c r="U7" s="7">
        <f>'IRA Calculations'!AI9</f>
        <v>8733033549444.7881</v>
      </c>
      <c r="V7" s="7">
        <f>'IRA Calculations'!AJ9</f>
        <v>8867237243923.8047</v>
      </c>
      <c r="W7" s="7">
        <f>'IRA Calculations'!AK9</f>
        <v>8911736741201.5039</v>
      </c>
      <c r="X7" s="7">
        <f>'IRA Calculations'!AL9</f>
        <v>8958336309065.7734</v>
      </c>
      <c r="Y7" s="7">
        <f>'IRA Calculations'!AM9</f>
        <v>9008810943625.9531</v>
      </c>
      <c r="Z7" s="7">
        <f>'IRA Calculations'!AN9</f>
        <v>9060681596541.002</v>
      </c>
      <c r="AA7" s="7">
        <f>'IRA Calculations'!AO9</f>
        <v>9113426461847.5273</v>
      </c>
      <c r="AB7" s="7">
        <f>'IRA Calculations'!AP9</f>
        <v>9166866415861.6504</v>
      </c>
      <c r="AC7" s="7">
        <f>'IRA Calculations'!AQ9</f>
        <v>9220700944886.125</v>
      </c>
      <c r="AD7" s="7">
        <f>'IRA Calculations'!AR9</f>
        <v>9272594105295.291</v>
      </c>
      <c r="AE7" s="7">
        <f>'IRA Calculations'!AS9</f>
        <v>9324574852062.1172</v>
      </c>
      <c r="AF7" s="7">
        <f>'IRA Calculations'!AT9</f>
        <v>9373845072293.4531</v>
      </c>
    </row>
    <row r="8" spans="1:34" x14ac:dyDescent="0.2">
      <c r="A8" s="1" t="s">
        <v>344</v>
      </c>
      <c r="B8" s="7">
        <f>'IRA Calculations'!P10</f>
        <v>194425998912.9317</v>
      </c>
      <c r="C8" s="7">
        <f>'IRA Calculations'!Q10</f>
        <v>194425998912.9317</v>
      </c>
      <c r="D8" s="7">
        <f>'IRA Calculations'!R10</f>
        <v>194341333536.64508</v>
      </c>
      <c r="E8" s="7">
        <f>'IRA Calculations'!S10</f>
        <v>193997650896.93509</v>
      </c>
      <c r="F8" s="7">
        <f>'IRA Calculations'!T10</f>
        <v>193167810295.94705</v>
      </c>
      <c r="G8" s="7">
        <f>'IRA Calculations'!U10</f>
        <v>191881898787.18674</v>
      </c>
      <c r="H8" s="7">
        <f>'IRA Calculations'!V10</f>
        <v>189938523963.6055</v>
      </c>
      <c r="I8" s="7">
        <f>'IRA Calculations'!W10</f>
        <v>187295150678.84546</v>
      </c>
      <c r="J8" s="7">
        <f>'IRA Calculations'!X10</f>
        <v>183629628958.55252</v>
      </c>
      <c r="K8" s="7">
        <f>'IRA Calculations'!Y10</f>
        <v>179035311060.75095</v>
      </c>
      <c r="L8" s="7">
        <f>'IRA Calculations'!Z10</f>
        <v>173415173719.81674</v>
      </c>
      <c r="M8" s="7">
        <f>'IRA Calculations'!AA10</f>
        <v>166892499722.0863</v>
      </c>
      <c r="N8" s="7">
        <f>'IRA Calculations'!AB10</f>
        <v>159606094208.95016</v>
      </c>
      <c r="O8" s="7">
        <f>'IRA Calculations'!AC10</f>
        <v>151639142042.75534</v>
      </c>
      <c r="P8" s="7">
        <f>'IRA Calculations'!AD10</f>
        <v>143041295233.96524</v>
      </c>
      <c r="Q8" s="7">
        <f>'IRA Calculations'!AE10</f>
        <v>134007009797.45869</v>
      </c>
      <c r="R8" s="7">
        <f>'IRA Calculations'!AF10</f>
        <v>124650956968.59631</v>
      </c>
      <c r="S8" s="7">
        <f>'IRA Calculations'!AG10</f>
        <v>115122454104.49266</v>
      </c>
      <c r="T8" s="7">
        <f>'IRA Calculations'!AH10</f>
        <v>105514632309.28143</v>
      </c>
      <c r="U8" s="7">
        <f>'IRA Calculations'!AI10</f>
        <v>95864402776.302246</v>
      </c>
      <c r="V8" s="7">
        <f>'IRA Calculations'!AJ10</f>
        <v>86391430436.295059</v>
      </c>
      <c r="W8" s="7">
        <f>'IRA Calculations'!AK10</f>
        <v>76350015894.984833</v>
      </c>
      <c r="X8" s="7">
        <f>'IRA Calculations'!AL10</f>
        <v>66831238639.541</v>
      </c>
      <c r="Y8" s="7">
        <f>'IRA Calculations'!AM10</f>
        <v>57948797220.705978</v>
      </c>
      <c r="Z8" s="7">
        <f>'IRA Calculations'!AN10</f>
        <v>49772826183.652573</v>
      </c>
      <c r="AA8" s="7">
        <f>'IRA Calculations'!AO10</f>
        <v>42376548014.941605</v>
      </c>
      <c r="AB8" s="7">
        <f>'IRA Calculations'!AP10</f>
        <v>35804753745.086281</v>
      </c>
      <c r="AC8" s="7">
        <f>'IRA Calculations'!AQ10</f>
        <v>30083337870.169922</v>
      </c>
      <c r="AD8" s="7">
        <f>'IRA Calculations'!AR10</f>
        <v>25208219937.571945</v>
      </c>
      <c r="AE8" s="7">
        <f>'IRA Calculations'!AS10</f>
        <v>21157099252.268242</v>
      </c>
      <c r="AF8" s="7">
        <f>'IRA Calculations'!AT10</f>
        <v>17868620140.508648</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6561837316228.9189</v>
      </c>
      <c r="C10" s="7">
        <f>'IRA Calculations'!Q12</f>
        <v>6561837316228.9189</v>
      </c>
      <c r="D10" s="7">
        <f>'IRA Calculations'!R12</f>
        <v>6665483962911.2158</v>
      </c>
      <c r="E10" s="7">
        <f>'IRA Calculations'!S12</f>
        <v>6761587077145.4229</v>
      </c>
      <c r="F10" s="7">
        <f>'IRA Calculations'!T12</f>
        <v>6844780392522.3701</v>
      </c>
      <c r="G10" s="7">
        <f>'IRA Calculations'!U12</f>
        <v>6917576220812.8086</v>
      </c>
      <c r="H10" s="7">
        <f>'IRA Calculations'!V12</f>
        <v>6980746423066.4395</v>
      </c>
      <c r="I10" s="7">
        <f>'IRA Calculations'!W12</f>
        <v>7039706107916.082</v>
      </c>
      <c r="J10" s="7">
        <f>'IRA Calculations'!X12</f>
        <v>7088808366540.334</v>
      </c>
      <c r="K10" s="7">
        <f>'IRA Calculations'!Y12</f>
        <v>7136249701860.7217</v>
      </c>
      <c r="L10" s="7">
        <f>'IRA Calculations'!Z12</f>
        <v>7184537613700.0088</v>
      </c>
      <c r="M10" s="7">
        <f>'IRA Calculations'!AA12</f>
        <v>7244242550327.6387</v>
      </c>
      <c r="N10" s="7">
        <f>'IRA Calculations'!AB12</f>
        <v>7315582310835.9043</v>
      </c>
      <c r="O10" s="7">
        <f>'IRA Calculations'!AC12</f>
        <v>7404815437888.6572</v>
      </c>
      <c r="P10" s="7">
        <f>'IRA Calculations'!AD12</f>
        <v>7512839704525.6152</v>
      </c>
      <c r="Q10" s="7">
        <f>'IRA Calculations'!AE12</f>
        <v>7646530795607.6074</v>
      </c>
      <c r="R10" s="7">
        <f>'IRA Calculations'!AF12</f>
        <v>7796987933408.459</v>
      </c>
      <c r="S10" s="7">
        <f>'IRA Calculations'!AG12</f>
        <v>7964688405114.5713</v>
      </c>
      <c r="T10" s="7">
        <f>'IRA Calculations'!AH12</f>
        <v>8147979477652.7402</v>
      </c>
      <c r="U10" s="7">
        <f>'IRA Calculations'!AI12</f>
        <v>8338667839634.1465</v>
      </c>
      <c r="V10" s="7">
        <f>'IRA Calculations'!AJ12</f>
        <v>8541121988696.3203</v>
      </c>
      <c r="W10" s="7">
        <f>'IRA Calculations'!AK12</f>
        <v>8642592658292.9785</v>
      </c>
      <c r="X10" s="7">
        <f>'IRA Calculations'!AL12</f>
        <v>8746027349245.7354</v>
      </c>
      <c r="Y10" s="7">
        <f>'IRA Calculations'!AM12</f>
        <v>8853884419570.6309</v>
      </c>
      <c r="Z10" s="7">
        <f>'IRA Calculations'!AN12</f>
        <v>8964206471022.4043</v>
      </c>
      <c r="AA10" s="7">
        <f>'IRA Calculations'!AO12</f>
        <v>9075538005144.25</v>
      </c>
      <c r="AB10" s="7">
        <f>'IRA Calculations'!AP12</f>
        <v>9185304696815.3047</v>
      </c>
      <c r="AC10" s="7">
        <f>'IRA Calculations'!AQ12</f>
        <v>9290610238201.4844</v>
      </c>
      <c r="AD10" s="7">
        <f>'IRA Calculations'!AR12</f>
        <v>9387333815887.9707</v>
      </c>
      <c r="AE10" s="7">
        <f>'IRA Calculations'!AS12</f>
        <v>9476661446299.002</v>
      </c>
      <c r="AF10" s="7">
        <f>'IRA Calculations'!AT12</f>
        <v>9555553333909.25</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2684096885088.3311</v>
      </c>
      <c r="C2" s="7">
        <f>'IRA Calculations'!P17</f>
        <v>2684096885088.3311</v>
      </c>
      <c r="D2" s="7">
        <f>'IRA Calculations'!Q17</f>
        <v>2684096885088.3311</v>
      </c>
      <c r="E2" s="7">
        <f>'IRA Calculations'!R17</f>
        <v>2666520148309.252</v>
      </c>
      <c r="F2" s="7">
        <f>'IRA Calculations'!S17</f>
        <v>3022429244907.5454</v>
      </c>
      <c r="G2" s="7">
        <f>'IRA Calculations'!T17</f>
        <v>3380809466989.8525</v>
      </c>
      <c r="H2" s="7">
        <f>'IRA Calculations'!U17</f>
        <v>3741914355461.2549</v>
      </c>
      <c r="I2" s="7">
        <f>'IRA Calculations'!V17</f>
        <v>4101485512225.2715</v>
      </c>
      <c r="J2" s="7">
        <f>'IRA Calculations'!W17</f>
        <v>4468539120497.3721</v>
      </c>
      <c r="K2" s="7">
        <f>'IRA Calculations'!X17</f>
        <v>4838766852379.3652</v>
      </c>
      <c r="L2" s="7">
        <f>'IRA Calculations'!Y17</f>
        <v>5212290102933.0732</v>
      </c>
      <c r="M2" s="7">
        <f>'IRA Calculations'!Z17</f>
        <v>5589076804097.8086</v>
      </c>
      <c r="N2" s="7">
        <f>'IRA Calculations'!AA17</f>
        <v>5965209085422.9717</v>
      </c>
      <c r="O2" s="7">
        <f>'IRA Calculations'!AB17</f>
        <v>6348443875225.6348</v>
      </c>
      <c r="P2" s="7">
        <f>'IRA Calculations'!AC17</f>
        <v>6362315164180.0215</v>
      </c>
      <c r="Q2" s="7">
        <f>'IRA Calculations'!AD17</f>
        <v>6377436799983.417</v>
      </c>
      <c r="R2" s="7">
        <f>'IRA Calculations'!AE17</f>
        <v>6393319377358.7773</v>
      </c>
      <c r="S2" s="7">
        <f>'IRA Calculations'!AF17</f>
        <v>6405583707242.9268</v>
      </c>
      <c r="T2" s="7">
        <f>'IRA Calculations'!AG17</f>
        <v>6422378451551.0254</v>
      </c>
      <c r="U2" s="7">
        <f>'IRA Calculations'!AH17</f>
        <v>6439499783375.0176</v>
      </c>
      <c r="V2" s="7">
        <f>'IRA Calculations'!AI17</f>
        <v>6456872336693.0723</v>
      </c>
      <c r="W2" s="7">
        <f>'IRA Calculations'!AJ17</f>
        <v>6474399608782.084</v>
      </c>
      <c r="X2" s="7">
        <f>'IRA Calculations'!AK17</f>
        <v>6491250719820.5234</v>
      </c>
      <c r="Y2" s="7">
        <f>'IRA Calculations'!AL17</f>
        <v>6508043518104.5391</v>
      </c>
      <c r="Z2" s="7">
        <f>'IRA Calculations'!AM17</f>
        <v>6520765575510.9502</v>
      </c>
      <c r="AA2" s="7">
        <f>'IRA Calculations'!AN17</f>
        <v>6537508911052.7227</v>
      </c>
      <c r="AB2" s="7">
        <f>'IRA Calculations'!AO17</f>
        <v>6554232721756.7969</v>
      </c>
      <c r="AC2" s="7">
        <f>'IRA Calculations'!AP17</f>
        <v>6570940531719.9805</v>
      </c>
      <c r="AD2" s="7">
        <f>'IRA Calculations'!AQ17</f>
        <v>6587631479894.9521</v>
      </c>
      <c r="AE2" s="7">
        <f>'IRA Calculations'!AR17</f>
        <v>6604307069052.3213</v>
      </c>
      <c r="AF2" s="7">
        <f>'IRA Calculations'!AS17</f>
        <v>6620966882871.6152</v>
      </c>
      <c r="AG2" s="7">
        <f>'IRA Calculations'!AT17</f>
        <v>6637624498798.207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4851510270919.5068</v>
      </c>
      <c r="C2" s="7">
        <f>'IRA Calculations'!P30</f>
        <v>4851510270919.5068</v>
      </c>
      <c r="D2" s="7">
        <f>'IRA Calculations'!Q30</f>
        <v>4851510270919.5068</v>
      </c>
      <c r="E2" s="7">
        <f>'IRA Calculations'!R30</f>
        <v>4805199565846.3799</v>
      </c>
      <c r="F2" s="7">
        <f>'IRA Calculations'!S30</f>
        <v>4763038961295.9023</v>
      </c>
      <c r="G2" s="7">
        <f>'IRA Calculations'!T30</f>
        <v>4718202616119.001</v>
      </c>
      <c r="H2" s="7">
        <f>'IRA Calculations'!U30</f>
        <v>4691881875282.4395</v>
      </c>
      <c r="I2" s="7">
        <f>'IRA Calculations'!V30</f>
        <v>4680666701701.4814</v>
      </c>
      <c r="J2" s="7">
        <f>'IRA Calculations'!W30</f>
        <v>4671617127650.6475</v>
      </c>
      <c r="K2" s="7">
        <f>'IRA Calculations'!X30</f>
        <v>4663268064647.7568</v>
      </c>
      <c r="L2" s="7">
        <f>'IRA Calculations'!Y30</f>
        <v>4655755317335.4766</v>
      </c>
      <c r="M2" s="7">
        <f>'IRA Calculations'!Z30</f>
        <v>4651341338116.6777</v>
      </c>
      <c r="N2" s="7">
        <f>'IRA Calculations'!AA30</f>
        <v>4653745909714.8877</v>
      </c>
      <c r="O2" s="7">
        <f>'IRA Calculations'!AB30</f>
        <v>4659306064592.1514</v>
      </c>
      <c r="P2" s="7">
        <f>'IRA Calculations'!AC30</f>
        <v>4668897914107.1523</v>
      </c>
      <c r="Q2" s="7">
        <f>'IRA Calculations'!AD30</f>
        <v>4678921254673.4414</v>
      </c>
      <c r="R2" s="7">
        <f>'IRA Calculations'!AE30</f>
        <v>4688151608856.5859</v>
      </c>
      <c r="S2" s="7">
        <f>'IRA Calculations'!AF30</f>
        <v>4689322254632.5312</v>
      </c>
      <c r="T2" s="7">
        <f>'IRA Calculations'!AG30</f>
        <v>4687238319093.0332</v>
      </c>
      <c r="U2" s="7">
        <f>'IRA Calculations'!AH30</f>
        <v>4683061281077.334</v>
      </c>
      <c r="V2" s="7">
        <f>'IRA Calculations'!AI30</f>
        <v>4677327871537.8926</v>
      </c>
      <c r="W2" s="7">
        <f>'IRA Calculations'!AJ30</f>
        <v>4670327724177.3086</v>
      </c>
      <c r="X2" s="7">
        <f>'IRA Calculations'!AK30</f>
        <v>4624710895091.0088</v>
      </c>
      <c r="Y2" s="7">
        <f>'IRA Calculations'!AL30</f>
        <v>4580169373601.0791</v>
      </c>
      <c r="Z2" s="7">
        <f>'IRA Calculations'!AM30</f>
        <v>4537119201663.1582</v>
      </c>
      <c r="AA2" s="7">
        <f>'IRA Calculations'!AN30</f>
        <v>4495847146780.8115</v>
      </c>
      <c r="AB2" s="7">
        <f>'IRA Calculations'!AO30</f>
        <v>4456286334193.7539</v>
      </c>
      <c r="AC2" s="7">
        <f>'IRA Calculations'!AP30</f>
        <v>4418236580939.6123</v>
      </c>
      <c r="AD2" s="7">
        <f>'IRA Calculations'!AQ30</f>
        <v>4381401269079.9502</v>
      </c>
      <c r="AE2" s="7">
        <f>'IRA Calculations'!AR30</f>
        <v>4345489554983.2588</v>
      </c>
      <c r="AF2" s="7">
        <f>'IRA Calculations'!AS30</f>
        <v>4310319087773.1602</v>
      </c>
      <c r="AG2" s="7">
        <f>'IRA Calculations'!AT30</f>
        <v>4275794125621.1714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21216058257771.594</v>
      </c>
      <c r="C2" s="7">
        <f>'IRA Calculations'!P43</f>
        <v>21216058257771.594</v>
      </c>
      <c r="D2" s="7">
        <f>'IRA Calculations'!Q43</f>
        <v>21216058257771.594</v>
      </c>
      <c r="E2" s="7">
        <f>'IRA Calculations'!R43</f>
        <v>21208569187949.152</v>
      </c>
      <c r="F2" s="7">
        <f>'IRA Calculations'!S43</f>
        <v>21184452926482.059</v>
      </c>
      <c r="G2" s="7">
        <f>'IRA Calculations'!T43</f>
        <v>21149882845702.465</v>
      </c>
      <c r="H2" s="7">
        <f>'IRA Calculations'!U43</f>
        <v>21115087486636.477</v>
      </c>
      <c r="I2" s="7">
        <f>'IRA Calculations'!V43</f>
        <v>21091218662435.59</v>
      </c>
      <c r="J2" s="7">
        <f>'IRA Calculations'!W43</f>
        <v>21084235593978.461</v>
      </c>
      <c r="K2" s="7">
        <f>'IRA Calculations'!X43</f>
        <v>21096367435742.449</v>
      </c>
      <c r="L2" s="7">
        <f>'IRA Calculations'!Y43</f>
        <v>21128747940557.023</v>
      </c>
      <c r="M2" s="7">
        <f>'IRA Calculations'!Z43</f>
        <v>21188298282468.707</v>
      </c>
      <c r="N2" s="7">
        <f>'IRA Calculations'!AA43</f>
        <v>21278726054558.719</v>
      </c>
      <c r="O2" s="7">
        <f>'IRA Calculations'!AB43</f>
        <v>21394046730929.043</v>
      </c>
      <c r="P2" s="7">
        <f>'IRA Calculations'!AC43</f>
        <v>21529215488573.445</v>
      </c>
      <c r="Q2" s="7">
        <f>'IRA Calculations'!AD43</f>
        <v>21684659343372.172</v>
      </c>
      <c r="R2" s="7">
        <f>'IRA Calculations'!AE43</f>
        <v>21856319457188.594</v>
      </c>
      <c r="S2" s="7">
        <f>'IRA Calculations'!AF43</f>
        <v>22038723988685.199</v>
      </c>
      <c r="T2" s="7">
        <f>'IRA Calculations'!AG43</f>
        <v>22226783163202.508</v>
      </c>
      <c r="U2" s="7">
        <f>'IRA Calculations'!AH43</f>
        <v>22418582122948.203</v>
      </c>
      <c r="V2" s="7">
        <f>'IRA Calculations'!AI43</f>
        <v>22612022721986.105</v>
      </c>
      <c r="W2" s="7">
        <f>'IRA Calculations'!AJ43</f>
        <v>22805572278953.523</v>
      </c>
      <c r="X2" s="7">
        <f>'IRA Calculations'!AK43</f>
        <v>22802230265457.773</v>
      </c>
      <c r="Y2" s="7">
        <f>'IRA Calculations'!AL43</f>
        <v>22797975275199.281</v>
      </c>
      <c r="Z2" s="7">
        <f>'IRA Calculations'!AM43</f>
        <v>22793011086018.914</v>
      </c>
      <c r="AA2" s="7">
        <f>'IRA Calculations'!AN43</f>
        <v>22787684294917.406</v>
      </c>
      <c r="AB2" s="7">
        <f>'IRA Calculations'!AO43</f>
        <v>22782370403843.125</v>
      </c>
      <c r="AC2" s="7">
        <f>'IRA Calculations'!AP43</f>
        <v>22777339027677.41</v>
      </c>
      <c r="AD2" s="7">
        <f>'IRA Calculations'!AQ43</f>
        <v>22772578604115.094</v>
      </c>
      <c r="AE2" s="7">
        <f>'IRA Calculations'!AR43</f>
        <v>22768176042492.762</v>
      </c>
      <c r="AF2" s="7">
        <f>'IRA Calculations'!AS43</f>
        <v>22763978303612.074</v>
      </c>
      <c r="AG2" s="7">
        <f>'IRA Calculations'!AT43</f>
        <v>22759833608802.891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34406917366017.98</v>
      </c>
      <c r="C4" s="7">
        <f>'IRA Calculations'!P45</f>
        <v>34406917366017.98</v>
      </c>
      <c r="D4" s="7">
        <f>'IRA Calculations'!Q45</f>
        <v>34406917366017.98</v>
      </c>
      <c r="E4" s="7">
        <f>'IRA Calculations'!R45</f>
        <v>34686562740170.934</v>
      </c>
      <c r="F4" s="7">
        <f>'IRA Calculations'!S45</f>
        <v>34955432571015.621</v>
      </c>
      <c r="G4" s="7">
        <f>'IRA Calculations'!T45</f>
        <v>35222167668301.195</v>
      </c>
      <c r="H4" s="7">
        <f>'IRA Calculations'!U45</f>
        <v>35500786508043.352</v>
      </c>
      <c r="I4" s="7">
        <f>'IRA Calculations'!V45</f>
        <v>35798880577801.977</v>
      </c>
      <c r="J4" s="7">
        <f>'IRA Calculations'!W45</f>
        <v>36116736451004.836</v>
      </c>
      <c r="K4" s="7">
        <f>'IRA Calculations'!X45</f>
        <v>36447211830738.609</v>
      </c>
      <c r="L4" s="7">
        <f>'IRA Calculations'!Y45</f>
        <v>36784850345515.609</v>
      </c>
      <c r="M4" s="7">
        <f>'IRA Calculations'!Z45</f>
        <v>37134382340712.391</v>
      </c>
      <c r="N4" s="7">
        <f>'IRA Calculations'!AA45</f>
        <v>37493021548675.422</v>
      </c>
      <c r="O4" s="7">
        <f>'IRA Calculations'!AB45</f>
        <v>37850382579715.445</v>
      </c>
      <c r="P4" s="7">
        <f>'IRA Calculations'!AC45</f>
        <v>38203658373631.242</v>
      </c>
      <c r="Q4" s="7">
        <f>'IRA Calculations'!AD45</f>
        <v>38559232826248.836</v>
      </c>
      <c r="R4" s="7">
        <f>'IRA Calculations'!AE45</f>
        <v>38917279621839.922</v>
      </c>
      <c r="S4" s="7">
        <f>'IRA Calculations'!AF45</f>
        <v>39274971058343.609</v>
      </c>
      <c r="T4" s="7">
        <f>'IRA Calculations'!AG45</f>
        <v>39631830536177.055</v>
      </c>
      <c r="U4" s="7">
        <f>'IRA Calculations'!AH45</f>
        <v>39989926998216.922</v>
      </c>
      <c r="V4" s="7">
        <f>'IRA Calculations'!AI45</f>
        <v>40348007523057.078</v>
      </c>
      <c r="W4" s="7">
        <f>'IRA Calculations'!AJ45</f>
        <v>40705396860329.141</v>
      </c>
      <c r="X4" s="7">
        <f>'IRA Calculations'!AK45</f>
        <v>40678998053677.789</v>
      </c>
      <c r="Y4" s="7">
        <f>'IRA Calculations'!AL45</f>
        <v>40652220661099.367</v>
      </c>
      <c r="Z4" s="7">
        <f>'IRA Calculations'!AM45</f>
        <v>40625831313229.094</v>
      </c>
      <c r="AA4" s="7">
        <f>'IRA Calculations'!AN45</f>
        <v>40600401159428.406</v>
      </c>
      <c r="AB4" s="7">
        <f>'IRA Calculations'!AO45</f>
        <v>40576203547247.898</v>
      </c>
      <c r="AC4" s="7">
        <f>'IRA Calculations'!AP45</f>
        <v>40553153745861.742</v>
      </c>
      <c r="AD4" s="7">
        <f>'IRA Calculations'!AQ45</f>
        <v>40531660431145.789</v>
      </c>
      <c r="AE4" s="7">
        <f>'IRA Calculations'!AR45</f>
        <v>40511601416258.312</v>
      </c>
      <c r="AF4" s="7">
        <f>'IRA Calculations'!AS45</f>
        <v>40493214042778.344</v>
      </c>
      <c r="AG4" s="7">
        <f>'IRA Calculations'!AT45</f>
        <v>40476565699138.602</v>
      </c>
    </row>
    <row r="5" spans="1:35" x14ac:dyDescent="0.2">
      <c r="A5" s="1" t="s">
        <v>79</v>
      </c>
      <c r="B5" s="7">
        <f>'IRA Calculations'!O46</f>
        <v>5321146639763.5557</v>
      </c>
      <c r="C5" s="7">
        <f>'IRA Calculations'!P46</f>
        <v>5321146639763.5557</v>
      </c>
      <c r="D5" s="7">
        <f>'IRA Calculations'!Q46</f>
        <v>5321146639763.5557</v>
      </c>
      <c r="E5" s="7">
        <f>'IRA Calculations'!R46</f>
        <v>5152502591886.2656</v>
      </c>
      <c r="F5" s="7">
        <f>'IRA Calculations'!S46</f>
        <v>5029058336633.4316</v>
      </c>
      <c r="G5" s="7">
        <f>'IRA Calculations'!T46</f>
        <v>4944869253440.1152</v>
      </c>
      <c r="H5" s="7">
        <f>'IRA Calculations'!U46</f>
        <v>4894084707581.5332</v>
      </c>
      <c r="I5" s="7">
        <f>'IRA Calculations'!V46</f>
        <v>4871329257596.5439</v>
      </c>
      <c r="J5" s="7">
        <f>'IRA Calculations'!W46</f>
        <v>4869953699261.4209</v>
      </c>
      <c r="K5" s="7">
        <f>'IRA Calculations'!X46</f>
        <v>4883262123311.835</v>
      </c>
      <c r="L5" s="7">
        <f>'IRA Calculations'!Y46</f>
        <v>4905719559024.1787</v>
      </c>
      <c r="M5" s="7">
        <f>'IRA Calculations'!Z46</f>
        <v>4934957794000.1514</v>
      </c>
      <c r="N5" s="7">
        <f>'IRA Calculations'!AA46</f>
        <v>4968580542426.8818</v>
      </c>
      <c r="O5" s="7">
        <f>'IRA Calculations'!AB46</f>
        <v>5003786703931.6865</v>
      </c>
      <c r="P5" s="7">
        <f>'IRA Calculations'!AC46</f>
        <v>5039396342402.4424</v>
      </c>
      <c r="Q5" s="7">
        <f>'IRA Calculations'!AD46</f>
        <v>5076374273831.9492</v>
      </c>
      <c r="R5" s="7">
        <f>'IRA Calculations'!AE46</f>
        <v>5114568106753.9199</v>
      </c>
      <c r="S5" s="7">
        <f>'IRA Calculations'!AF46</f>
        <v>5153411140295.6016</v>
      </c>
      <c r="T5" s="7">
        <f>'IRA Calculations'!AG46</f>
        <v>5192289985960.5537</v>
      </c>
      <c r="U5" s="7">
        <f>'IRA Calculations'!AH46</f>
        <v>5231467074150.2764</v>
      </c>
      <c r="V5" s="7">
        <f>'IRA Calculations'!AI46</f>
        <v>5270834957369.96</v>
      </c>
      <c r="W5" s="7">
        <f>'IRA Calculations'!AJ46</f>
        <v>5310335815001.1006</v>
      </c>
      <c r="X5" s="7">
        <f>'IRA Calculations'!AK46</f>
        <v>5305755661779.2549</v>
      </c>
      <c r="Y5" s="7">
        <f>'IRA Calculations'!AL46</f>
        <v>5301309758797.4307</v>
      </c>
      <c r="Z5" s="7">
        <f>'IRA Calculations'!AM46</f>
        <v>5297089457116.9717</v>
      </c>
      <c r="AA5" s="7">
        <f>'IRA Calculations'!AN46</f>
        <v>5293144058547.2578</v>
      </c>
      <c r="AB5" s="7">
        <f>'IRA Calculations'!AO46</f>
        <v>5289476069472.6602</v>
      </c>
      <c r="AC5" s="7">
        <f>'IRA Calculations'!AP46</f>
        <v>5286022113543.6143</v>
      </c>
      <c r="AD5" s="7">
        <f>'IRA Calculations'!AQ46</f>
        <v>5282817752890.8301</v>
      </c>
      <c r="AE5" s="7">
        <f>'IRA Calculations'!AR46</f>
        <v>5279826645411.1582</v>
      </c>
      <c r="AF5" s="7">
        <f>'IRA Calculations'!AS46</f>
        <v>5277082320682.7861</v>
      </c>
      <c r="AG5" s="7">
        <f>'IRA Calculations'!AT46</f>
        <v>5274612039539.9033</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817222661292.86414</v>
      </c>
      <c r="C10" s="7">
        <f>'IRA Calculations'!P51</f>
        <v>817222661292.86414</v>
      </c>
      <c r="D10" s="7">
        <f>'IRA Calculations'!Q51</f>
        <v>817222661292.86414</v>
      </c>
      <c r="E10" s="7">
        <f>'IRA Calculations'!R51</f>
        <v>810279768499.25598</v>
      </c>
      <c r="F10" s="7">
        <f>'IRA Calculations'!S51</f>
        <v>804623418816.19177</v>
      </c>
      <c r="G10" s="7">
        <f>'IRA Calculations'!T51</f>
        <v>800635199308.46045</v>
      </c>
      <c r="H10" s="7">
        <f>'IRA Calculations'!U51</f>
        <v>798603718964.27893</v>
      </c>
      <c r="I10" s="7">
        <f>'IRA Calculations'!V51</f>
        <v>798709784000.22717</v>
      </c>
      <c r="J10" s="7">
        <f>'IRA Calculations'!W51</f>
        <v>800722548130.01025</v>
      </c>
      <c r="K10" s="7">
        <f>'IRA Calculations'!X51</f>
        <v>804227880568.69385</v>
      </c>
      <c r="L10" s="7">
        <f>'IRA Calculations'!Y51</f>
        <v>808800758125.31274</v>
      </c>
      <c r="M10" s="7">
        <f>'IRA Calculations'!Z51</f>
        <v>814374263697.56616</v>
      </c>
      <c r="N10" s="7">
        <f>'IRA Calculations'!AA51</f>
        <v>820698891898.63611</v>
      </c>
      <c r="O10" s="7">
        <f>'IRA Calculations'!AB51</f>
        <v>827326937806.26416</v>
      </c>
      <c r="P10" s="7">
        <f>'IRA Calculations'!AC51</f>
        <v>833994992786.05005</v>
      </c>
      <c r="Q10" s="7">
        <f>'IRA Calculations'!AD51</f>
        <v>840796015184.52417</v>
      </c>
      <c r="R10" s="7">
        <f>'IRA Calculations'!AE51</f>
        <v>847700644833.74756</v>
      </c>
      <c r="S10" s="7">
        <f>'IRA Calculations'!AF51</f>
        <v>854646786138.68005</v>
      </c>
      <c r="T10" s="7">
        <f>'IRA Calculations'!AG51</f>
        <v>861558179925.98438</v>
      </c>
      <c r="U10" s="7">
        <f>'IRA Calculations'!AH51</f>
        <v>868488882802.09351</v>
      </c>
      <c r="V10" s="7">
        <f>'IRA Calculations'!AI51</f>
        <v>875418976338.46289</v>
      </c>
      <c r="W10" s="7">
        <f>'IRA Calculations'!AJ51</f>
        <v>882328820846.49768</v>
      </c>
      <c r="X10" s="7">
        <f>'IRA Calculations'!AK51</f>
        <v>882209309181.0509</v>
      </c>
      <c r="Y10" s="7">
        <f>'IRA Calculations'!AL51</f>
        <v>882042566886.29224</v>
      </c>
      <c r="Z10" s="7">
        <f>'IRA Calculations'!AM51</f>
        <v>881840493230.05737</v>
      </c>
      <c r="AA10" s="7">
        <f>'IRA Calculations'!AN51</f>
        <v>881613178779.68372</v>
      </c>
      <c r="AB10" s="7">
        <f>'IRA Calculations'!AO51</f>
        <v>881366895874.9165</v>
      </c>
      <c r="AC10" s="7">
        <f>'IRA Calculations'!AP51</f>
        <v>881105243954.82141</v>
      </c>
      <c r="AD10" s="7">
        <f>'IRA Calculations'!AQ51</f>
        <v>880836276029.63354</v>
      </c>
      <c r="AE10" s="7">
        <f>'IRA Calculations'!AR51</f>
        <v>880562637095.63733</v>
      </c>
      <c r="AF10" s="7">
        <f>'IRA Calculations'!AS51</f>
        <v>880293424732.57275</v>
      </c>
      <c r="AG10" s="7">
        <f>'IRA Calculations'!AT51</f>
        <v>880035005913.89868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25239334757976.246</v>
      </c>
      <c r="C2" s="7">
        <f>'IRA Calculations'!P56</f>
        <v>25239334757976.246</v>
      </c>
      <c r="D2" s="7">
        <f>'IRA Calculations'!Q56</f>
        <v>25239334757976.246</v>
      </c>
      <c r="E2" s="7">
        <f>'IRA Calculations'!R56</f>
        <v>25026840559330.473</v>
      </c>
      <c r="F2" s="7">
        <f>'IRA Calculations'!S56</f>
        <v>24747955093231.09</v>
      </c>
      <c r="G2" s="7">
        <f>'IRA Calculations'!T56</f>
        <v>24481225163845.012</v>
      </c>
      <c r="H2" s="7">
        <f>'IRA Calculations'!U56</f>
        <v>24246576539051.867</v>
      </c>
      <c r="I2" s="7">
        <f>'IRA Calculations'!V56</f>
        <v>24043168817881.805</v>
      </c>
      <c r="J2" s="7">
        <f>'IRA Calculations'!W56</f>
        <v>23879114283697.406</v>
      </c>
      <c r="K2" s="7">
        <f>'IRA Calculations'!X56</f>
        <v>23702645218732.555</v>
      </c>
      <c r="L2" s="7">
        <f>'IRA Calculations'!Y56</f>
        <v>23516734122035.559</v>
      </c>
      <c r="M2" s="7">
        <f>'IRA Calculations'!Z56</f>
        <v>23348989842990</v>
      </c>
      <c r="N2" s="7">
        <f>'IRA Calculations'!AA56</f>
        <v>23233530451537.828</v>
      </c>
      <c r="O2" s="7">
        <f>'IRA Calculations'!AB56</f>
        <v>23113655477191.266</v>
      </c>
      <c r="P2" s="7">
        <f>'IRA Calculations'!AC56</f>
        <v>23007354983356.918</v>
      </c>
      <c r="Q2" s="7">
        <f>'IRA Calculations'!AD56</f>
        <v>22916768842026.773</v>
      </c>
      <c r="R2" s="7">
        <f>'IRA Calculations'!AE56</f>
        <v>22816869552267.879</v>
      </c>
      <c r="S2" s="7">
        <f>'IRA Calculations'!AF56</f>
        <v>22690615058973.078</v>
      </c>
      <c r="T2" s="7">
        <f>'IRA Calculations'!AG56</f>
        <v>22541623096014.941</v>
      </c>
      <c r="U2" s="7">
        <f>'IRA Calculations'!AH56</f>
        <v>22374310882901.219</v>
      </c>
      <c r="V2" s="7">
        <f>'IRA Calculations'!AI56</f>
        <v>22192342796985.621</v>
      </c>
      <c r="W2" s="7">
        <f>'IRA Calculations'!AJ56</f>
        <v>21999446225237.102</v>
      </c>
      <c r="X2" s="7">
        <f>'IRA Calculations'!AK56</f>
        <v>21690769076660.977</v>
      </c>
      <c r="Y2" s="7">
        <f>'IRA Calculations'!AL56</f>
        <v>21367517885951.965</v>
      </c>
      <c r="Z2" s="7">
        <f>'IRA Calculations'!AM56</f>
        <v>21022028801813.234</v>
      </c>
      <c r="AA2" s="7">
        <f>'IRA Calculations'!AN56</f>
        <v>20669099673257.246</v>
      </c>
      <c r="AB2" s="7">
        <f>'IRA Calculations'!AO56</f>
        <v>20307601237053</v>
      </c>
      <c r="AC2" s="7">
        <f>'IRA Calculations'!AP56</f>
        <v>20046072464982.797</v>
      </c>
      <c r="AD2" s="7">
        <f>'IRA Calculations'!AQ56</f>
        <v>19676898312034.707</v>
      </c>
      <c r="AE2" s="7">
        <f>'IRA Calculations'!AR56</f>
        <v>19303437459495.797</v>
      </c>
      <c r="AF2" s="7">
        <f>'IRA Calculations'!AS56</f>
        <v>18862112796616.277</v>
      </c>
      <c r="AG2" s="7">
        <f>'IRA Calculations'!AT56</f>
        <v>18466193107841.711</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880693557610.2948</v>
      </c>
      <c r="C2" s="7">
        <f>'IRA Calculations'!P69</f>
        <v>880693557610.2948</v>
      </c>
      <c r="D2" s="7">
        <f>'IRA Calculations'!Q69</f>
        <v>880693557610.2948</v>
      </c>
      <c r="E2" s="7">
        <f>'IRA Calculations'!R69</f>
        <v>904715168165.5531</v>
      </c>
      <c r="F2" s="7">
        <f>'IRA Calculations'!S69</f>
        <v>928773735448.03418</v>
      </c>
      <c r="G2" s="7">
        <f>'IRA Calculations'!T69</f>
        <v>951587431650.39929</v>
      </c>
      <c r="H2" s="7">
        <f>'IRA Calculations'!U69</f>
        <v>973553679918.9071</v>
      </c>
      <c r="I2" s="7">
        <f>'IRA Calculations'!V69</f>
        <v>994816636697.19983</v>
      </c>
      <c r="J2" s="7">
        <f>'IRA Calculations'!W69</f>
        <v>1015964987456.7688</v>
      </c>
      <c r="K2" s="7">
        <f>'IRA Calculations'!X69</f>
        <v>1036599746619.5853</v>
      </c>
      <c r="L2" s="7">
        <f>'IRA Calculations'!Y69</f>
        <v>1057269797694.1356</v>
      </c>
      <c r="M2" s="7">
        <f>'IRA Calculations'!Z69</f>
        <v>1078509527881.1605</v>
      </c>
      <c r="N2" s="7">
        <f>'IRA Calculations'!AA69</f>
        <v>1100218067747.6201</v>
      </c>
      <c r="O2" s="7">
        <f>'IRA Calculations'!AB69</f>
        <v>1122539115041.1997</v>
      </c>
      <c r="P2" s="7">
        <f>'IRA Calculations'!AC69</f>
        <v>1144076374612.5786</v>
      </c>
      <c r="Q2" s="7">
        <f>'IRA Calculations'!AD69</f>
        <v>1165881950671.3379</v>
      </c>
      <c r="R2" s="7">
        <f>'IRA Calculations'!AE69</f>
        <v>1188599316971.7371</v>
      </c>
      <c r="S2" s="7">
        <f>'IRA Calculations'!AF69</f>
        <v>1211217635465.4922</v>
      </c>
      <c r="T2" s="7">
        <f>'IRA Calculations'!AG69</f>
        <v>1234087587518.8206</v>
      </c>
      <c r="U2" s="7">
        <f>'IRA Calculations'!AH69</f>
        <v>1257409754859.5127</v>
      </c>
      <c r="V2" s="7">
        <f>'IRA Calculations'!AI69</f>
        <v>1280171559312.7129</v>
      </c>
      <c r="W2" s="7">
        <f>'IRA Calculations'!AJ69</f>
        <v>1303104792580.3027</v>
      </c>
      <c r="X2" s="7">
        <f>'IRA Calculations'!AK69</f>
        <v>1313169577804.7666</v>
      </c>
      <c r="Y2" s="7">
        <f>'IRA Calculations'!AL69</f>
        <v>1323526758420.4985</v>
      </c>
      <c r="Z2" s="7">
        <f>'IRA Calculations'!AM69</f>
        <v>1334431816088.4526</v>
      </c>
      <c r="AA2" s="7">
        <f>'IRA Calculations'!AN69</f>
        <v>1345862237489.342</v>
      </c>
      <c r="AB2" s="7">
        <f>'IRA Calculations'!AO69</f>
        <v>1357442601768.9319</v>
      </c>
      <c r="AC2" s="7">
        <f>'IRA Calculations'!AP69</f>
        <v>1369086318406.4001</v>
      </c>
      <c r="AD2" s="7">
        <f>'IRA Calculations'!AQ69</f>
        <v>1380943848124.3423</v>
      </c>
      <c r="AE2" s="7">
        <f>'IRA Calculations'!AR69</f>
        <v>1392387572224.4912</v>
      </c>
      <c r="AF2" s="7">
        <f>'IRA Calculations'!AS69</f>
        <v>1403795254999.6572</v>
      </c>
      <c r="AG2" s="7">
        <f>'IRA Calculations'!AT69</f>
        <v>1415113621154.3735</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7745016070556.7705</v>
      </c>
      <c r="C4" s="7">
        <f>'IRA Calculations'!P71</f>
        <v>7745016070556.7705</v>
      </c>
      <c r="D4" s="7">
        <f>'IRA Calculations'!Q71</f>
        <v>7745016070556.7705</v>
      </c>
      <c r="E4" s="7">
        <f>'IRA Calculations'!R71</f>
        <v>7784782636792.8994</v>
      </c>
      <c r="F4" s="7">
        <f>'IRA Calculations'!S71</f>
        <v>7601796846889.9502</v>
      </c>
      <c r="G4" s="7">
        <f>'IRA Calculations'!T71</f>
        <v>7422623616263.21</v>
      </c>
      <c r="H4" s="7">
        <f>'IRA Calculations'!U71</f>
        <v>7246191021301.8955</v>
      </c>
      <c r="I4" s="7">
        <f>'IRA Calculations'!V71</f>
        <v>7081814742641.7373</v>
      </c>
      <c r="J4" s="7">
        <f>'IRA Calculations'!W71</f>
        <v>6941694914257.3369</v>
      </c>
      <c r="K4" s="7">
        <f>'IRA Calculations'!X71</f>
        <v>6817031229515.0107</v>
      </c>
      <c r="L4" s="7">
        <f>'IRA Calculations'!Y71</f>
        <v>6719943983845.6016</v>
      </c>
      <c r="M4" s="7">
        <f>'IRA Calculations'!Z71</f>
        <v>6656758228968.4668</v>
      </c>
      <c r="N4" s="7">
        <f>'IRA Calculations'!AA71</f>
        <v>6625149976995.3584</v>
      </c>
      <c r="O4" s="7">
        <f>'IRA Calculations'!AB71</f>
        <v>6628821206596.0605</v>
      </c>
      <c r="P4" s="7">
        <f>'IRA Calculations'!AC71</f>
        <v>6883818821859.0762</v>
      </c>
      <c r="Q4" s="7">
        <f>'IRA Calculations'!AD71</f>
        <v>7167628719229.6875</v>
      </c>
      <c r="R4" s="7">
        <f>'IRA Calculations'!AE71</f>
        <v>7480362887877.627</v>
      </c>
      <c r="S4" s="7">
        <f>'IRA Calculations'!AF71</f>
        <v>7801118381893.2773</v>
      </c>
      <c r="T4" s="7">
        <f>'IRA Calculations'!AG71</f>
        <v>8132942687625.5566</v>
      </c>
      <c r="U4" s="7">
        <f>'IRA Calculations'!AH71</f>
        <v>8481625047863.9316</v>
      </c>
      <c r="V4" s="7">
        <f>'IRA Calculations'!AI71</f>
        <v>8832204254833.6484</v>
      </c>
      <c r="W4" s="7">
        <f>'IRA Calculations'!AJ71</f>
        <v>9193998500405.2969</v>
      </c>
      <c r="X4" s="7">
        <f>'IRA Calculations'!AK71</f>
        <v>9411207436246.7871</v>
      </c>
      <c r="Y4" s="7">
        <f>'IRA Calculations'!AL71</f>
        <v>9624382307928.8672</v>
      </c>
      <c r="Z4" s="7">
        <f>'IRA Calculations'!AM71</f>
        <v>9837243948019.4199</v>
      </c>
      <c r="AA4" s="7">
        <f>'IRA Calculations'!AN71</f>
        <v>10045650700278.115</v>
      </c>
      <c r="AB4" s="7">
        <f>'IRA Calculations'!AO71</f>
        <v>10245842887496.1</v>
      </c>
      <c r="AC4" s="7">
        <f>'IRA Calculations'!AP71</f>
        <v>10433360735271.613</v>
      </c>
      <c r="AD4" s="7">
        <f>'IRA Calculations'!AQ71</f>
        <v>10604081657344.318</v>
      </c>
      <c r="AE4" s="7">
        <f>'IRA Calculations'!AR71</f>
        <v>10752692506722.764</v>
      </c>
      <c r="AF4" s="7">
        <f>'IRA Calculations'!AS71</f>
        <v>10882225850886.02</v>
      </c>
      <c r="AG4" s="7">
        <f>'IRA Calculations'!AT71</f>
        <v>10989554602000.023</v>
      </c>
    </row>
    <row r="5" spans="1:35" x14ac:dyDescent="0.2">
      <c r="A5" s="1" t="s">
        <v>79</v>
      </c>
      <c r="B5" s="7">
        <f>'IRA Calculations'!O72</f>
        <v>5742724562108.3936</v>
      </c>
      <c r="C5" s="7">
        <f>'IRA Calculations'!P72</f>
        <v>5742724562108.3936</v>
      </c>
      <c r="D5" s="7">
        <f>'IRA Calculations'!Q72</f>
        <v>5742724562108.3936</v>
      </c>
      <c r="E5" s="7">
        <f>'IRA Calculations'!R72</f>
        <v>5752568852768.3389</v>
      </c>
      <c r="F5" s="7">
        <f>'IRA Calculations'!S72</f>
        <v>5757065689913.8213</v>
      </c>
      <c r="G5" s="7">
        <f>'IRA Calculations'!T72</f>
        <v>5751599976142.4023</v>
      </c>
      <c r="H5" s="7">
        <f>'IRA Calculations'!U72</f>
        <v>5736560418056.6318</v>
      </c>
      <c r="I5" s="7">
        <f>'IRA Calculations'!V72</f>
        <v>5709953138162.6328</v>
      </c>
      <c r="J5" s="7">
        <f>'IRA Calculations'!W72</f>
        <v>5671949449829.4863</v>
      </c>
      <c r="K5" s="7">
        <f>'IRA Calculations'!X72</f>
        <v>5611911930969.4531</v>
      </c>
      <c r="L5" s="7">
        <f>'IRA Calculations'!Y72</f>
        <v>5530275691740.4365</v>
      </c>
      <c r="M5" s="7">
        <f>'IRA Calculations'!Z72</f>
        <v>5423199119380.0703</v>
      </c>
      <c r="N5" s="7">
        <f>'IRA Calculations'!AA72</f>
        <v>5294026522379.1641</v>
      </c>
      <c r="O5" s="7">
        <f>'IRA Calculations'!AB72</f>
        <v>5142124904952.8887</v>
      </c>
      <c r="P5" s="7">
        <f>'IRA Calculations'!AC72</f>
        <v>4970895517375.5967</v>
      </c>
      <c r="Q5" s="7">
        <f>'IRA Calculations'!AD72</f>
        <v>4781937074213.5811</v>
      </c>
      <c r="R5" s="7">
        <f>'IRA Calculations'!AE72</f>
        <v>4583147737403.3828</v>
      </c>
      <c r="S5" s="7">
        <f>'IRA Calculations'!AF72</f>
        <v>4374493186706.9839</v>
      </c>
      <c r="T5" s="7">
        <f>'IRA Calculations'!AG72</f>
        <v>4161582602156.4604</v>
      </c>
      <c r="U5" s="7">
        <f>'IRA Calculations'!AH72</f>
        <v>3946588832190.3232</v>
      </c>
      <c r="V5" s="7">
        <f>'IRA Calculations'!AI72</f>
        <v>3726912732240.8779</v>
      </c>
      <c r="W5" s="7">
        <f>'IRA Calculations'!AJ72</f>
        <v>3505071094425.6006</v>
      </c>
      <c r="X5" s="7">
        <f>'IRA Calculations'!AK72</f>
        <v>3237894224097.6533</v>
      </c>
      <c r="Y5" s="7">
        <f>'IRA Calculations'!AL72</f>
        <v>2974134073117.0205</v>
      </c>
      <c r="Z5" s="7">
        <f>'IRA Calculations'!AM72</f>
        <v>2715150677894.1543</v>
      </c>
      <c r="AA5" s="7">
        <f>'IRA Calculations'!AN72</f>
        <v>2461738905227.9907</v>
      </c>
      <c r="AB5" s="7">
        <f>'IRA Calculations'!AO72</f>
        <v>2216385003493.8042</v>
      </c>
      <c r="AC5" s="7">
        <f>'IRA Calculations'!AP72</f>
        <v>1982032912381.072</v>
      </c>
      <c r="AD5" s="7">
        <f>'IRA Calculations'!AQ72</f>
        <v>1761308363986.8811</v>
      </c>
      <c r="AE5" s="7">
        <f>'IRA Calculations'!AR72</f>
        <v>1555819843796.7761</v>
      </c>
      <c r="AF5" s="7">
        <f>'IRA Calculations'!AS72</f>
        <v>1367247599298.5764</v>
      </c>
      <c r="AG5" s="7">
        <f>'IRA Calculations'!AT72</f>
        <v>1196077405750.3416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736855911670.08081</v>
      </c>
      <c r="C7" s="7">
        <f>'IRA Calculations'!P74</f>
        <v>736855911670.08081</v>
      </c>
      <c r="D7" s="7">
        <f>'IRA Calculations'!Q74</f>
        <v>736855911670.08081</v>
      </c>
      <c r="E7" s="7">
        <f>'IRA Calculations'!R74</f>
        <v>738572385764.2749</v>
      </c>
      <c r="F7" s="7">
        <f>'IRA Calculations'!S74</f>
        <v>740040797666.27051</v>
      </c>
      <c r="G7" s="7">
        <f>'IRA Calculations'!T74</f>
        <v>741002430684.12878</v>
      </c>
      <c r="H7" s="7">
        <f>'IRA Calculations'!U74</f>
        <v>741993781656.39087</v>
      </c>
      <c r="I7" s="7">
        <f>'IRA Calculations'!V74</f>
        <v>743234176623.61157</v>
      </c>
      <c r="J7" s="7">
        <f>'IRA Calculations'!W74</f>
        <v>745192366464.82422</v>
      </c>
      <c r="K7" s="7">
        <f>'IRA Calculations'!X74</f>
        <v>747526632673.69873</v>
      </c>
      <c r="L7" s="7">
        <f>'IRA Calculations'!Y74</f>
        <v>750663140839.93152</v>
      </c>
      <c r="M7" s="7">
        <f>'IRA Calculations'!Z74</f>
        <v>754545535656.49048</v>
      </c>
      <c r="N7" s="7">
        <f>'IRA Calculations'!AA74</f>
        <v>759842656355.8031</v>
      </c>
      <c r="O7" s="7">
        <f>'IRA Calculations'!AB74</f>
        <v>766026306175.6571</v>
      </c>
      <c r="P7" s="7">
        <f>'IRA Calculations'!AC74</f>
        <v>773275865143.2262</v>
      </c>
      <c r="Q7" s="7">
        <f>'IRA Calculations'!AD74</f>
        <v>781304956744.13013</v>
      </c>
      <c r="R7" s="7">
        <f>'IRA Calculations'!AE74</f>
        <v>790467906564.42932</v>
      </c>
      <c r="S7" s="7">
        <f>'IRA Calculations'!AF74</f>
        <v>800279319665.09595</v>
      </c>
      <c r="T7" s="7">
        <f>'IRA Calculations'!AG74</f>
        <v>810873847630.02686</v>
      </c>
      <c r="U7" s="7">
        <f>'IRA Calculations'!AH74</f>
        <v>822331423535.21375</v>
      </c>
      <c r="V7" s="7">
        <f>'IRA Calculations'!AI74</f>
        <v>834288498182.95947</v>
      </c>
      <c r="W7" s="7">
        <f>'IRA Calculations'!AJ74</f>
        <v>847109312174.2926</v>
      </c>
      <c r="X7" s="7">
        <f>'IRA Calculations'!AK74</f>
        <v>851360460248.27063</v>
      </c>
      <c r="Y7" s="7">
        <f>'IRA Calculations'!AL74</f>
        <v>855812233308.49536</v>
      </c>
      <c r="Z7" s="7">
        <f>'IRA Calculations'!AM74</f>
        <v>860634201164.81067</v>
      </c>
      <c r="AA7" s="7">
        <f>'IRA Calculations'!AN74</f>
        <v>865589534139.91614</v>
      </c>
      <c r="AB7" s="7">
        <f>'IRA Calculations'!AO74</f>
        <v>870628382807.36926</v>
      </c>
      <c r="AC7" s="7">
        <f>'IRA Calculations'!AP74</f>
        <v>875733635034.4425</v>
      </c>
      <c r="AD7" s="7">
        <f>'IRA Calculations'!AQ74</f>
        <v>880876581997.36475</v>
      </c>
      <c r="AE7" s="7">
        <f>'IRA Calculations'!AR74</f>
        <v>885834065169.57617</v>
      </c>
      <c r="AF7" s="7">
        <f>'IRA Calculations'!AS74</f>
        <v>890799915685.20605</v>
      </c>
      <c r="AG7" s="7">
        <f>'IRA Calculations'!AT74</f>
        <v>895506822833.70288</v>
      </c>
    </row>
    <row r="8" spans="1:35" x14ac:dyDescent="0.2">
      <c r="A8" s="1" t="s">
        <v>344</v>
      </c>
      <c r="B8" s="7">
        <f>'IRA Calculations'!O75</f>
        <v>18574001087.06831</v>
      </c>
      <c r="C8" s="7">
        <f>'IRA Calculations'!P75</f>
        <v>18574001087.06831</v>
      </c>
      <c r="D8" s="7">
        <f>'IRA Calculations'!Q75</f>
        <v>18574001087.06831</v>
      </c>
      <c r="E8" s="7">
        <f>'IRA Calculations'!R75</f>
        <v>18565912792.293037</v>
      </c>
      <c r="F8" s="7">
        <f>'IRA Calculations'!S75</f>
        <v>18533079931.671146</v>
      </c>
      <c r="G8" s="7">
        <f>'IRA Calculations'!T75</f>
        <v>18453803187.248978</v>
      </c>
      <c r="H8" s="7">
        <f>'IRA Calculations'!U75</f>
        <v>18330956850.364353</v>
      </c>
      <c r="I8" s="7">
        <f>'IRA Calculations'!V75</f>
        <v>18145301401.568417</v>
      </c>
      <c r="J8" s="7">
        <f>'IRA Calculations'!W75</f>
        <v>17892773352.134827</v>
      </c>
      <c r="K8" s="7">
        <f>'IRA Calculations'!X75</f>
        <v>17542596910.722363</v>
      </c>
      <c r="L8" s="7">
        <f>'IRA Calculations'!Y75</f>
        <v>17103690251.60668</v>
      </c>
      <c r="M8" s="7">
        <f>'IRA Calculations'!Z75</f>
        <v>16566784499.990959</v>
      </c>
      <c r="N8" s="7">
        <f>'IRA Calculations'!AA75</f>
        <v>15943657168.246134</v>
      </c>
      <c r="O8" s="7">
        <f>'IRA Calculations'!AB75</f>
        <v>15247568658.075132</v>
      </c>
      <c r="P8" s="7">
        <f>'IRA Calculations'!AC75</f>
        <v>14486465827.060274</v>
      </c>
      <c r="Q8" s="7">
        <f>'IRA Calculations'!AD75</f>
        <v>13665092055.724117</v>
      </c>
      <c r="R8" s="7">
        <f>'IRA Calculations'!AE75</f>
        <v>12802024212.653893</v>
      </c>
      <c r="S8" s="7">
        <f>'IRA Calculations'!AF75</f>
        <v>11908217127.255913</v>
      </c>
      <c r="T8" s="7">
        <f>'IRA Calculations'!AG75</f>
        <v>10997935459.446396</v>
      </c>
      <c r="U8" s="7">
        <f>'IRA Calculations'!AH75</f>
        <v>10080076256.117687</v>
      </c>
      <c r="V8" s="7">
        <f>'IRA Calculations'!AI75</f>
        <v>9158165735.7233276</v>
      </c>
      <c r="W8" s="7">
        <f>'IRA Calculations'!AJ75</f>
        <v>8253189037.5202427</v>
      </c>
      <c r="X8" s="7">
        <f>'IRA Calculations'!AK75</f>
        <v>7293907636.6335087</v>
      </c>
      <c r="Y8" s="7">
        <f>'IRA Calculations'!AL75</f>
        <v>6384555080.5005674</v>
      </c>
      <c r="Z8" s="7">
        <f>'IRA Calculations'!AM75</f>
        <v>5535993275.5377188</v>
      </c>
      <c r="AA8" s="7">
        <f>'IRA Calculations'!AN75</f>
        <v>4754922349.9457388</v>
      </c>
      <c r="AB8" s="7">
        <f>'IRA Calculations'!AO75</f>
        <v>4048337430.6756659</v>
      </c>
      <c r="AC8" s="7">
        <f>'IRA Calculations'!AP75</f>
        <v>3420517516.6993189</v>
      </c>
      <c r="AD8" s="7">
        <f>'IRA Calculations'!AQ75</f>
        <v>2873936373.8766646</v>
      </c>
      <c r="AE8" s="7">
        <f>'IRA Calculations'!AR75</f>
        <v>2408204186.3814545</v>
      </c>
      <c r="AF8" s="7">
        <f>'IRA Calculations'!AS75</f>
        <v>2021190513.1413209</v>
      </c>
      <c r="AG8" s="7">
        <f>'IRA Calculations'!AT75</f>
        <v>1707033893.4601374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626868701337.52905</v>
      </c>
      <c r="C10" s="7">
        <f>'IRA Calculations'!P77</f>
        <v>626868701337.52905</v>
      </c>
      <c r="D10" s="7">
        <f>'IRA Calculations'!Q77</f>
        <v>626868701337.52905</v>
      </c>
      <c r="E10" s="7">
        <f>'IRA Calculations'!R77</f>
        <v>636770324263.021</v>
      </c>
      <c r="F10" s="7">
        <f>'IRA Calculations'!S77</f>
        <v>645951294700.29358</v>
      </c>
      <c r="G10" s="7">
        <f>'IRA Calculations'!T77</f>
        <v>653898959821.66565</v>
      </c>
      <c r="H10" s="7">
        <f>'IRA Calculations'!U77</f>
        <v>660853327042.9248</v>
      </c>
      <c r="I10" s="7">
        <f>'IRA Calculations'!V77</f>
        <v>666888134177.20471</v>
      </c>
      <c r="J10" s="7">
        <f>'IRA Calculations'!W77</f>
        <v>672520700071.75305</v>
      </c>
      <c r="K10" s="7">
        <f>'IRA Calculations'!X77</f>
        <v>677211561428.58618</v>
      </c>
      <c r="L10" s="7">
        <f>'IRA Calculations'!Y77</f>
        <v>681743750635.48059</v>
      </c>
      <c r="M10" s="7">
        <f>'IRA Calculations'!Z77</f>
        <v>686356815410.81873</v>
      </c>
      <c r="N10" s="7">
        <f>'IRA Calculations'!AA77</f>
        <v>692060577068.34045</v>
      </c>
      <c r="O10" s="7">
        <f>'IRA Calculations'!AB77</f>
        <v>698875842499.09753</v>
      </c>
      <c r="P10" s="7">
        <f>'IRA Calculations'!AC77</f>
        <v>707400505909.06958</v>
      </c>
      <c r="Q10" s="7">
        <f>'IRA Calculations'!AD77</f>
        <v>717720333798.1532</v>
      </c>
      <c r="R10" s="7">
        <f>'IRA Calculations'!AE77</f>
        <v>730492177507.18457</v>
      </c>
      <c r="S10" s="7">
        <f>'IRA Calculations'!AF77</f>
        <v>744865723517.98169</v>
      </c>
      <c r="T10" s="7">
        <f>'IRA Calculations'!AG77</f>
        <v>760886568267.07361</v>
      </c>
      <c r="U10" s="7">
        <f>'IRA Calculations'!AH77</f>
        <v>778396822037.70471</v>
      </c>
      <c r="V10" s="7">
        <f>'IRA Calculations'!AI77</f>
        <v>796613757337.18616</v>
      </c>
      <c r="W10" s="7">
        <f>'IRA Calculations'!AJ77</f>
        <v>815954707651.37891</v>
      </c>
      <c r="X10" s="7">
        <f>'IRA Calculations'!AK77</f>
        <v>825648454053.25745</v>
      </c>
      <c r="Y10" s="7">
        <f>'IRA Calculations'!AL77</f>
        <v>835529828318.73022</v>
      </c>
      <c r="Z10" s="7">
        <f>'IRA Calculations'!AM77</f>
        <v>845833683526.69434</v>
      </c>
      <c r="AA10" s="7">
        <f>'IRA Calculations'!AN77</f>
        <v>856373024535.86914</v>
      </c>
      <c r="AB10" s="7">
        <f>'IRA Calculations'!AO77</f>
        <v>867008803944.82666</v>
      </c>
      <c r="AC10" s="7">
        <f>'IRA Calculations'!AP77</f>
        <v>877495090047.61829</v>
      </c>
      <c r="AD10" s="7">
        <f>'IRA Calculations'!AQ77</f>
        <v>887555191325.82812</v>
      </c>
      <c r="AE10" s="7">
        <f>'IRA Calculations'!AR77</f>
        <v>896795436185.76819</v>
      </c>
      <c r="AF10" s="7">
        <f>'IRA Calculations'!AS77</f>
        <v>905329127737.49707</v>
      </c>
      <c r="AG10" s="7">
        <f>'IRA Calculations'!AT77</f>
        <v>912865866725.21765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255567566884.14249</v>
      </c>
      <c r="C2" s="7">
        <f>'IRA Calculations'!P82</f>
        <v>255567566884.14249</v>
      </c>
      <c r="D2" s="7">
        <f>'IRA Calculations'!Q82</f>
        <v>255567566884.14249</v>
      </c>
      <c r="E2" s="7">
        <f>'IRA Calculations'!R82</f>
        <v>253769488034.84619</v>
      </c>
      <c r="F2" s="7">
        <f>'IRA Calculations'!S82</f>
        <v>287649024000.15662</v>
      </c>
      <c r="G2" s="7">
        <f>'IRA Calculations'!T82</f>
        <v>321766731475.31006</v>
      </c>
      <c r="H2" s="7">
        <f>'IRA Calculations'!U82</f>
        <v>356181447515.36121</v>
      </c>
      <c r="I2" s="7">
        <f>'IRA Calculations'!V82</f>
        <v>390439197499.25153</v>
      </c>
      <c r="J2" s="7">
        <f>'IRA Calculations'!W82</f>
        <v>425425955530.57788</v>
      </c>
      <c r="K2" s="7">
        <f>'IRA Calculations'!X82</f>
        <v>460736804479.95062</v>
      </c>
      <c r="L2" s="7">
        <f>'IRA Calculations'!Y82</f>
        <v>496344942924.05902</v>
      </c>
      <c r="M2" s="7">
        <f>'IRA Calculations'!Z82</f>
        <v>532295086788.18054</v>
      </c>
      <c r="N2" s="7">
        <f>'IRA Calculations'!AA82</f>
        <v>568156837319.65894</v>
      </c>
      <c r="O2" s="7">
        <f>'IRA Calculations'!AB82</f>
        <v>604720364589.73499</v>
      </c>
      <c r="P2" s="7">
        <f>'IRA Calculations'!AC82</f>
        <v>605973376861.74561</v>
      </c>
      <c r="Q2" s="7">
        <f>'IRA Calculations'!AD82</f>
        <v>607354776549.72034</v>
      </c>
      <c r="R2" s="7">
        <f>'IRA Calculations'!AE82</f>
        <v>608846370955.49207</v>
      </c>
      <c r="S2" s="7">
        <f>'IRA Calculations'!AF82</f>
        <v>609947319164.48145</v>
      </c>
      <c r="T2" s="7">
        <f>'IRA Calculations'!AG82</f>
        <v>611481383942.14075</v>
      </c>
      <c r="U2" s="7">
        <f>'IRA Calculations'!AH82</f>
        <v>613053737437.70227</v>
      </c>
      <c r="V2" s="7">
        <f>'IRA Calculations'!AI82</f>
        <v>614614251679.0708</v>
      </c>
      <c r="W2" s="7">
        <f>'IRA Calculations'!AJ82</f>
        <v>616197952420.78235</v>
      </c>
      <c r="X2" s="7">
        <f>'IRA Calculations'!AK82</f>
        <v>617734260939.97742</v>
      </c>
      <c r="Y2" s="7">
        <f>'IRA Calculations'!AL82</f>
        <v>619249745949.76721</v>
      </c>
      <c r="Z2" s="7">
        <f>'IRA Calculations'!AM82</f>
        <v>620366383619.83044</v>
      </c>
      <c r="AA2" s="7">
        <f>'IRA Calculations'!AN82</f>
        <v>621907175585.19275</v>
      </c>
      <c r="AB2" s="7">
        <f>'IRA Calculations'!AO82</f>
        <v>623402555108.46484</v>
      </c>
      <c r="AC2" s="7">
        <f>'IRA Calculations'!AP82</f>
        <v>624866729393.40466</v>
      </c>
      <c r="AD2" s="7">
        <f>'IRA Calculations'!AQ82</f>
        <v>626387030612.33606</v>
      </c>
      <c r="AE2" s="7">
        <f>'IRA Calculations'!AR82</f>
        <v>627866581843.599</v>
      </c>
      <c r="AF2" s="7">
        <f>'IRA Calculations'!AS82</f>
        <v>629365271605.43152</v>
      </c>
      <c r="AG2" s="7">
        <f>'IRA Calculations'!AT82</f>
        <v>630956615242.89954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461938867609.66229</v>
      </c>
      <c r="C2" s="7">
        <f>'IRA Calculations'!P95</f>
        <v>461938867609.66229</v>
      </c>
      <c r="D2" s="7">
        <f>'IRA Calculations'!Q95</f>
        <v>461938867609.66229</v>
      </c>
      <c r="E2" s="7">
        <f>'IRA Calculations'!R95</f>
        <v>457299725391.31073</v>
      </c>
      <c r="F2" s="7">
        <f>'IRA Calculations'!S95</f>
        <v>453052679736.85138</v>
      </c>
      <c r="G2" s="7">
        <f>'IRA Calculations'!T95</f>
        <v>448553807345.58759</v>
      </c>
      <c r="H2" s="7">
        <f>'IRA Calculations'!U95</f>
        <v>445890138180.04999</v>
      </c>
      <c r="I2" s="7">
        <f>'IRA Calculations'!V95</f>
        <v>444650662504.64557</v>
      </c>
      <c r="J2" s="7">
        <f>'IRA Calculations'!W95</f>
        <v>443643721810.14795</v>
      </c>
      <c r="K2" s="7">
        <f>'IRA Calculations'!X95</f>
        <v>442741405304.18207</v>
      </c>
      <c r="L2" s="7">
        <f>'IRA Calculations'!Y95</f>
        <v>441887281206.18756</v>
      </c>
      <c r="M2" s="7">
        <f>'IRA Calculations'!Z95</f>
        <v>441383848721.34833</v>
      </c>
      <c r="N2" s="7">
        <f>'IRA Calculations'!AA95</f>
        <v>441485040358.81512</v>
      </c>
      <c r="O2" s="7">
        <f>'IRA Calculations'!AB95</f>
        <v>441929728681.14606</v>
      </c>
      <c r="P2" s="7">
        <f>'IRA Calculations'!AC95</f>
        <v>442715656906.71423</v>
      </c>
      <c r="Q2" s="7">
        <f>'IRA Calculations'!AD95</f>
        <v>443558963194.46283</v>
      </c>
      <c r="R2" s="7">
        <f>'IRA Calculations'!AE95</f>
        <v>444394294961.06097</v>
      </c>
      <c r="S2" s="7">
        <f>'IRA Calculations'!AF95</f>
        <v>444378350415.2735</v>
      </c>
      <c r="T2" s="7">
        <f>'IRA Calculations'!AG95</f>
        <v>444052056534.60046</v>
      </c>
      <c r="U2" s="7">
        <f>'IRA Calculations'!AH95</f>
        <v>443538616724.5946</v>
      </c>
      <c r="V2" s="7">
        <f>'IRA Calculations'!AI95</f>
        <v>442811713668.1095</v>
      </c>
      <c r="W2" s="7">
        <f>'IRA Calculations'!AJ95</f>
        <v>441978989538.62213</v>
      </c>
      <c r="X2" s="7">
        <f>'IRA Calculations'!AK95</f>
        <v>437488212083.97205</v>
      </c>
      <c r="Y2" s="7">
        <f>'IRA Calculations'!AL95</f>
        <v>433072592080.28424</v>
      </c>
      <c r="Z2" s="7">
        <f>'IRA Calculations'!AM95</f>
        <v>428781442967.83228</v>
      </c>
      <c r="AA2" s="7">
        <f>'IRA Calculations'!AN95</f>
        <v>424732446630.07416</v>
      </c>
      <c r="AB2" s="7">
        <f>'IRA Calculations'!AO95</f>
        <v>420768217919.59216</v>
      </c>
      <c r="AC2" s="7">
        <f>'IRA Calculations'!AP95</f>
        <v>416894703882.24518</v>
      </c>
      <c r="AD2" s="7">
        <f>'IRA Calculations'!AQ95</f>
        <v>413241569616.3985</v>
      </c>
      <c r="AE2" s="7">
        <f>'IRA Calculations'!AR95</f>
        <v>409605665390.81146</v>
      </c>
      <c r="AF2" s="7">
        <f>'IRA Calculations'!AS95</f>
        <v>406077891270.85773</v>
      </c>
      <c r="AG2" s="7">
        <f>'IRA Calculations'!AT95</f>
        <v>402779635440.22058</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2020097120165.0452</v>
      </c>
      <c r="C2" s="7">
        <f>'IRA Calculations'!P108</f>
        <v>2020097120165.0452</v>
      </c>
      <c r="D2" s="7">
        <f>'IRA Calculations'!Q108</f>
        <v>2020097120165.0452</v>
      </c>
      <c r="E2" s="7">
        <f>'IRA Calculations'!R108</f>
        <v>2018441611043.3254</v>
      </c>
      <c r="F2" s="7">
        <f>'IRA Calculations'!S108</f>
        <v>2015178541734.6201</v>
      </c>
      <c r="G2" s="7">
        <f>'IRA Calculations'!T108</f>
        <v>2010933382020.936</v>
      </c>
      <c r="H2" s="7">
        <f>'IRA Calculations'!U108</f>
        <v>2006956904470.5723</v>
      </c>
      <c r="I2" s="7">
        <f>'IRA Calculations'!V108</f>
        <v>2003941706361.9041</v>
      </c>
      <c r="J2" s="7">
        <f>'IRA Calculations'!W108</f>
        <v>2002651815590.906</v>
      </c>
      <c r="K2" s="7">
        <f>'IRA Calculations'!X108</f>
        <v>2003352896608.458</v>
      </c>
      <c r="L2" s="7">
        <f>'IRA Calculations'!Y108</f>
        <v>2005849743461.6973</v>
      </c>
      <c r="M2" s="7">
        <f>'IRA Calculations'!Z108</f>
        <v>2011181219121.7234</v>
      </c>
      <c r="N2" s="7">
        <f>'IRA Calculations'!AA108</f>
        <v>2019257967780.9368</v>
      </c>
      <c r="O2" s="7">
        <f>'IRA Calculations'!AB108</f>
        <v>2029896624381.2415</v>
      </c>
      <c r="P2" s="7">
        <f>'IRA Calculations'!AC108</f>
        <v>2042239360882.8235</v>
      </c>
      <c r="Q2" s="7">
        <f>'IRA Calculations'!AD108</f>
        <v>2056589682387.5825</v>
      </c>
      <c r="R2" s="7">
        <f>'IRA Calculations'!AE108</f>
        <v>2072785597515.9282</v>
      </c>
      <c r="S2" s="7">
        <f>'IRA Calculations'!AF108</f>
        <v>2089652368469.5254</v>
      </c>
      <c r="T2" s="7">
        <f>'IRA Calculations'!AG108</f>
        <v>2107061829626.5601</v>
      </c>
      <c r="U2" s="7">
        <f>'IRA Calculations'!AH108</f>
        <v>2124884595762.895</v>
      </c>
      <c r="V2" s="7">
        <f>'IRA Calculations'!AI108</f>
        <v>2142580907013.0903</v>
      </c>
      <c r="W2" s="7">
        <f>'IRA Calculations'!AJ108</f>
        <v>2160354069961.0857</v>
      </c>
      <c r="X2" s="7">
        <f>'IRA Calculations'!AK108</f>
        <v>2159453669292.1467</v>
      </c>
      <c r="Y2" s="7">
        <f>'IRA Calculations'!AL108</f>
        <v>2158345486530.9155</v>
      </c>
      <c r="Z2" s="7">
        <f>'IRA Calculations'!AM108</f>
        <v>2157090830365.6663</v>
      </c>
      <c r="AA2" s="7">
        <f>'IRA Calculations'!AN108</f>
        <v>2156117641438.1721</v>
      </c>
      <c r="AB2" s="7">
        <f>'IRA Calculations'!AO108</f>
        <v>2154801472409.4746</v>
      </c>
      <c r="AC2" s="7">
        <f>'IRA Calculations'!AP108</f>
        <v>2153277717937.3669</v>
      </c>
      <c r="AD2" s="7">
        <f>'IRA Calculations'!AQ108</f>
        <v>2152236228253.3911</v>
      </c>
      <c r="AE2" s="7">
        <f>'IRA Calculations'!AR108</f>
        <v>2150918421536.0593</v>
      </c>
      <c r="AF2" s="7">
        <f>'IRA Calculations'!AS108</f>
        <v>2149783372131.2217</v>
      </c>
      <c r="AG2" s="7">
        <f>'IRA Calculations'!AT108</f>
        <v>2149387419088.3069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3286978717518.5303</v>
      </c>
      <c r="C4" s="7">
        <f>'IRA Calculations'!P110</f>
        <v>3286978717518.5303</v>
      </c>
      <c r="D4" s="7">
        <f>'IRA Calculations'!Q110</f>
        <v>3286978717518.5303</v>
      </c>
      <c r="E4" s="7">
        <f>'IRA Calculations'!R110</f>
        <v>3313693938284.0239</v>
      </c>
      <c r="F4" s="7">
        <f>'IRA Calculations'!S110</f>
        <v>3339379744494.6714</v>
      </c>
      <c r="G4" s="7">
        <f>'IRA Calculations'!T110</f>
        <v>3364861614278.7642</v>
      </c>
      <c r="H4" s="7">
        <f>'IRA Calculations'!U110</f>
        <v>3391478767649.1118</v>
      </c>
      <c r="I4" s="7">
        <f>'IRA Calculations'!V110</f>
        <v>3419956438365.4897</v>
      </c>
      <c r="J4" s="7">
        <f>'IRA Calculations'!W110</f>
        <v>3450322003502.9219</v>
      </c>
      <c r="K4" s="7">
        <f>'IRA Calculations'!X110</f>
        <v>3481893141605.5645</v>
      </c>
      <c r="L4" s="7">
        <f>'IRA Calculations'!Y110</f>
        <v>3514148591882.6265</v>
      </c>
      <c r="M4" s="7">
        <f>'IRA Calculations'!Z110</f>
        <v>3547540256037.8799</v>
      </c>
      <c r="N4" s="7">
        <f>'IRA Calculations'!AA110</f>
        <v>3581801954966.0859</v>
      </c>
      <c r="O4" s="7">
        <f>'IRA Calculations'!AB110</f>
        <v>3615941546461.6948</v>
      </c>
      <c r="P4" s="7">
        <f>'IRA Calculations'!AC110</f>
        <v>3649690865055.4775</v>
      </c>
      <c r="Q4" s="7">
        <f>'IRA Calculations'!AD110</f>
        <v>3683659780253.9565</v>
      </c>
      <c r="R4" s="7">
        <f>'IRA Calculations'!AE110</f>
        <v>3717864884549.2329</v>
      </c>
      <c r="S4" s="7">
        <f>'IRA Calculations'!AF110</f>
        <v>3752036040503.6885</v>
      </c>
      <c r="T4" s="7">
        <f>'IRA Calculations'!AG110</f>
        <v>3786127717369.2778</v>
      </c>
      <c r="U4" s="7">
        <f>'IRA Calculations'!AH110</f>
        <v>3820337566424.4058</v>
      </c>
      <c r="V4" s="7">
        <f>'IRA Calculations'!AI110</f>
        <v>3854545892959.0557</v>
      </c>
      <c r="W4" s="7">
        <f>'IRA Calculations'!AJ110</f>
        <v>3888688188619.6821</v>
      </c>
      <c r="X4" s="7">
        <f>'IRA Calculations'!AK110</f>
        <v>3886166244712.0723</v>
      </c>
      <c r="Y4" s="7">
        <f>'IRA Calculations'!AL110</f>
        <v>3883608133545.6582</v>
      </c>
      <c r="Z4" s="7">
        <f>'IRA Calculations'!AM110</f>
        <v>3881087093259.019</v>
      </c>
      <c r="AA4" s="7">
        <f>'IRA Calculations'!AN110</f>
        <v>3878657687176.6064</v>
      </c>
      <c r="AB4" s="7">
        <f>'IRA Calculations'!AO110</f>
        <v>3876346028872.3765</v>
      </c>
      <c r="AC4" s="7">
        <f>'IRA Calculations'!AP110</f>
        <v>3874144023798.9971</v>
      </c>
      <c r="AD4" s="7">
        <f>'IRA Calculations'!AQ110</f>
        <v>3872090713783.2026</v>
      </c>
      <c r="AE4" s="7">
        <f>'IRA Calculations'!AR110</f>
        <v>3870174426010.9468</v>
      </c>
      <c r="AF4" s="7">
        <f>'IRA Calculations'!AS110</f>
        <v>3868417834315.8296</v>
      </c>
      <c r="AG4" s="7">
        <f>'IRA Calculations'!AT110</f>
        <v>3866827376483.0737</v>
      </c>
    </row>
    <row r="5" spans="1:35" x14ac:dyDescent="0.2">
      <c r="A5" s="1" t="s">
        <v>79</v>
      </c>
      <c r="B5" s="7">
        <f>'IRA Calculations'!O111</f>
        <v>508342423461.99121</v>
      </c>
      <c r="C5" s="7">
        <f>'IRA Calculations'!P111</f>
        <v>508342423461.99121</v>
      </c>
      <c r="D5" s="7">
        <f>'IRA Calculations'!Q111</f>
        <v>508342423461.99121</v>
      </c>
      <c r="E5" s="7">
        <f>'IRA Calculations'!R111</f>
        <v>492231436525.50055</v>
      </c>
      <c r="F5" s="7">
        <f>'IRA Calculations'!S111</f>
        <v>480438498625.84619</v>
      </c>
      <c r="G5" s="7">
        <f>'IRA Calculations'!T111</f>
        <v>472395705318.90674</v>
      </c>
      <c r="H5" s="7">
        <f>'IRA Calculations'!U111</f>
        <v>467544130862.51935</v>
      </c>
      <c r="I5" s="7">
        <f>'IRA Calculations'!V111</f>
        <v>465370245913.38153</v>
      </c>
      <c r="J5" s="7">
        <f>'IRA Calculations'!W111</f>
        <v>465238835391.35901</v>
      </c>
      <c r="K5" s="7">
        <f>'IRA Calculations'!X111</f>
        <v>466510222367.18347</v>
      </c>
      <c r="L5" s="7">
        <f>'IRA Calculations'!Y111</f>
        <v>468655637268.82239</v>
      </c>
      <c r="M5" s="7">
        <f>'IRA Calculations'!Z111</f>
        <v>471448838853.30219</v>
      </c>
      <c r="N5" s="7">
        <f>'IRA Calculations'!AA111</f>
        <v>474660903954.26636</v>
      </c>
      <c r="O5" s="7">
        <f>'IRA Calculations'!AB111</f>
        <v>478024236459.78473</v>
      </c>
      <c r="P5" s="7">
        <f>'IRA Calculations'!AC111</f>
        <v>481426114127.1955</v>
      </c>
      <c r="Q5" s="7">
        <f>'IRA Calculations'!AD111</f>
        <v>484958708237.08502</v>
      </c>
      <c r="R5" s="7">
        <f>'IRA Calculations'!AE111</f>
        <v>488607460452.21277</v>
      </c>
      <c r="S5" s="7">
        <f>'IRA Calculations'!AF111</f>
        <v>492318232423.35907</v>
      </c>
      <c r="T5" s="7">
        <f>'IRA Calculations'!AG111</f>
        <v>496032425616.05127</v>
      </c>
      <c r="U5" s="7">
        <f>'IRA Calculations'!AH111</f>
        <v>499775110661.73773</v>
      </c>
      <c r="V5" s="7">
        <f>'IRA Calculations'!AI111</f>
        <v>503536022832.98206</v>
      </c>
      <c r="W5" s="7">
        <f>'IRA Calculations'!AJ111</f>
        <v>507309638381.74152</v>
      </c>
      <c r="X5" s="7">
        <f>'IRA Calculations'!AK111</f>
        <v>506872084909.48395</v>
      </c>
      <c r="Y5" s="7">
        <f>'IRA Calculations'!AL111</f>
        <v>506447356697.82965</v>
      </c>
      <c r="Z5" s="7">
        <f>'IRA Calculations'!AM111</f>
        <v>506044180741.73901</v>
      </c>
      <c r="AA5" s="7">
        <f>'IRA Calculations'!AN111</f>
        <v>505667266966.15076</v>
      </c>
      <c r="AB5" s="7">
        <f>'IRA Calculations'!AO111</f>
        <v>505316854812.2215</v>
      </c>
      <c r="AC5" s="7">
        <f>'IRA Calculations'!AP111</f>
        <v>504986889779.04962</v>
      </c>
      <c r="AD5" s="7">
        <f>'IRA Calculations'!AQ111</f>
        <v>504680769205.76758</v>
      </c>
      <c r="AE5" s="7">
        <f>'IRA Calculations'!AR111</f>
        <v>504395021240.52838</v>
      </c>
      <c r="AF5" s="7">
        <f>'IRA Calculations'!AS111</f>
        <v>504132849047.64752</v>
      </c>
      <c r="AG5" s="7">
        <f>'IRA Calculations'!AT111</f>
        <v>503896856922.67548</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78071321140.687851</v>
      </c>
      <c r="C10" s="7">
        <f>'IRA Calculations'!P116</f>
        <v>78071321140.687851</v>
      </c>
      <c r="D10" s="7">
        <f>'IRA Calculations'!Q116</f>
        <v>78071321140.687851</v>
      </c>
      <c r="E10" s="7">
        <f>'IRA Calculations'!R116</f>
        <v>77408049258.239532</v>
      </c>
      <c r="F10" s="7">
        <f>'IRA Calculations'!S116</f>
        <v>76867684051.171097</v>
      </c>
      <c r="G10" s="7">
        <f>'IRA Calculations'!T116</f>
        <v>76486679484.465775</v>
      </c>
      <c r="H10" s="7">
        <f>'IRA Calculations'!U116</f>
        <v>76292607095.319489</v>
      </c>
      <c r="I10" s="7">
        <f>'IRA Calculations'!V116</f>
        <v>76302739753.009399</v>
      </c>
      <c r="J10" s="7">
        <f>'IRA Calculations'!W116</f>
        <v>76495024135.466629</v>
      </c>
      <c r="K10" s="7">
        <f>'IRA Calculations'!X116</f>
        <v>76829897294.87265</v>
      </c>
      <c r="L10" s="7">
        <f>'IRA Calculations'!Y116</f>
        <v>77266755704.666428</v>
      </c>
      <c r="M10" s="7">
        <f>'IRA Calculations'!Z116</f>
        <v>77799206606.997528</v>
      </c>
      <c r="N10" s="7">
        <f>'IRA Calculations'!AA116</f>
        <v>78403414129.339142</v>
      </c>
      <c r="O10" s="7">
        <f>'IRA Calculations'!AB116</f>
        <v>79036607902.711777</v>
      </c>
      <c r="P10" s="7">
        <f>'IRA Calculations'!AC116</f>
        <v>79673623842.635727</v>
      </c>
      <c r="Q10" s="7">
        <f>'IRA Calculations'!AD116</f>
        <v>80323342492.038193</v>
      </c>
      <c r="R10" s="7">
        <f>'IRA Calculations'!AE116</f>
        <v>80982959000.774307</v>
      </c>
      <c r="S10" s="7">
        <f>'IRA Calculations'!AF116</f>
        <v>81646541221.619797</v>
      </c>
      <c r="T10" s="7">
        <f>'IRA Calculations'!AG116</f>
        <v>82306803925.35437</v>
      </c>
      <c r="U10" s="7">
        <f>'IRA Calculations'!AH116</f>
        <v>82968911274.550232</v>
      </c>
      <c r="V10" s="7">
        <f>'IRA Calculations'!AI116</f>
        <v>83630960411.999451</v>
      </c>
      <c r="W10" s="7">
        <f>'IRA Calculations'!AJ116</f>
        <v>84291075109.217422</v>
      </c>
      <c r="X10" s="7">
        <f>'IRA Calculations'!AK116</f>
        <v>84279657861.440186</v>
      </c>
      <c r="Y10" s="7">
        <f>'IRA Calculations'!AL116</f>
        <v>84263728553.727112</v>
      </c>
      <c r="Z10" s="7">
        <f>'IRA Calculations'!AM116</f>
        <v>84244423952.842667</v>
      </c>
      <c r="AA10" s="7">
        <f>'IRA Calculations'!AN116</f>
        <v>84222708035.877075</v>
      </c>
      <c r="AB10" s="7">
        <f>'IRA Calculations'!AO116</f>
        <v>84199180015.105927</v>
      </c>
      <c r="AC10" s="7">
        <f>'IRA Calculations'!AP116</f>
        <v>84174183753.929688</v>
      </c>
      <c r="AD10" s="7">
        <f>'IRA Calculations'!AQ116</f>
        <v>84148488576.52153</v>
      </c>
      <c r="AE10" s="7">
        <f>'IRA Calculations'!AR116</f>
        <v>84122347165.980103</v>
      </c>
      <c r="AF10" s="7">
        <f>'IRA Calculations'!AS116</f>
        <v>84096628636.81131</v>
      </c>
      <c r="AG10" s="7">
        <f>'IRA Calculations'!AT116</f>
        <v>84071941241.885696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2403175313717.5156</v>
      </c>
      <c r="C2" s="7">
        <f>'IRA Calculations'!P121</f>
        <v>2403175313717.5156</v>
      </c>
      <c r="D2" s="7">
        <f>'IRA Calculations'!Q121</f>
        <v>2403175313717.5156</v>
      </c>
      <c r="E2" s="7">
        <f>'IRA Calculations'!R121</f>
        <v>2381756885977.5356</v>
      </c>
      <c r="F2" s="7">
        <f>'IRA Calculations'!S121</f>
        <v>2353973185272.5054</v>
      </c>
      <c r="G2" s="7">
        <f>'IRA Calculations'!T121</f>
        <v>2327370468232.0864</v>
      </c>
      <c r="H2" s="7">
        <f>'IRA Calculations'!U121</f>
        <v>2304177794207.3774</v>
      </c>
      <c r="I2" s="7">
        <f>'IRA Calculations'!V121</f>
        <v>2283871425897.6108</v>
      </c>
      <c r="J2" s="7">
        <f>'IRA Calculations'!W121</f>
        <v>2267458005718.4761</v>
      </c>
      <c r="K2" s="7">
        <f>'IRA Calculations'!X121</f>
        <v>2250054737264.3579</v>
      </c>
      <c r="L2" s="7">
        <f>'IRA Calculations'!Y121</f>
        <v>2231584517745.7363</v>
      </c>
      <c r="M2" s="7">
        <f>'IRA Calculations'!Z121</f>
        <v>2215134173541.1719</v>
      </c>
      <c r="N2" s="7">
        <f>'IRA Calculations'!AA121</f>
        <v>2203435425387.7925</v>
      </c>
      <c r="O2" s="7">
        <f>'IRA Calculations'!AB121</f>
        <v>2191533531923.1624</v>
      </c>
      <c r="P2" s="7">
        <f>'IRA Calculations'!AC121</f>
        <v>2180699965192.1721</v>
      </c>
      <c r="Q2" s="7">
        <f>'IRA Calculations'!AD121</f>
        <v>2171451682577.2859</v>
      </c>
      <c r="R2" s="7">
        <f>'IRA Calculations'!AE121</f>
        <v>2161666315578.4658</v>
      </c>
      <c r="S2" s="7">
        <f>'IRA Calculations'!AF121</f>
        <v>2148940154077.2295</v>
      </c>
      <c r="T2" s="7">
        <f>'IRA Calculations'!AG121</f>
        <v>2134044785185.4592</v>
      </c>
      <c r="U2" s="7">
        <f>'IRA Calculations'!AH121</f>
        <v>2117465896935.7007</v>
      </c>
      <c r="V2" s="7">
        <f>'IRA Calculations'!AI121</f>
        <v>2099149891480.0706</v>
      </c>
      <c r="W2" s="7">
        <f>'IRA Calculations'!AJ121</f>
        <v>2079868902923.5994</v>
      </c>
      <c r="X2" s="7">
        <f>'IRA Calculations'!AK121</f>
        <v>2049688872785.8506</v>
      </c>
      <c r="Y2" s="7">
        <f>'IRA Calculations'!AL121</f>
        <v>2017973122057.2131</v>
      </c>
      <c r="Z2" s="7">
        <f>'IRA Calculations'!AM121</f>
        <v>1984039279682.8562</v>
      </c>
      <c r="AA2" s="7">
        <f>'IRA Calculations'!AN121</f>
        <v>1949770723383.9067</v>
      </c>
      <c r="AB2" s="7">
        <f>'IRA Calculations'!AO121</f>
        <v>1914274033023.7515</v>
      </c>
      <c r="AC2" s="7">
        <f>'IRA Calculations'!AP121</f>
        <v>1888048636215.9099</v>
      </c>
      <c r="AD2" s="7">
        <f>'IRA Calculations'!AQ121</f>
        <v>1852082532393.491</v>
      </c>
      <c r="AE2" s="7">
        <f>'IRA Calculations'!AR121</f>
        <v>1815337522911.6414</v>
      </c>
      <c r="AF2" s="7">
        <f>'IRA Calculations'!AS121</f>
        <v>1772303450596.8501</v>
      </c>
      <c r="AG2" s="7">
        <f>'IRA Calculations'!AT121</f>
        <v>1734480254260.9331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1709547996439.1338</v>
      </c>
      <c r="C2" s="7">
        <f>'IRA Calculations'!P134</f>
        <v>1709547996439.1338</v>
      </c>
      <c r="D2" s="7">
        <f>'IRA Calculations'!Q134</f>
        <v>1709547996439.1338</v>
      </c>
      <c r="E2" s="7">
        <f>'IRA Calculations'!R134</f>
        <v>1696505080136.7729</v>
      </c>
      <c r="F2" s="7">
        <f>'IRA Calculations'!S134</f>
        <v>1683368358240.4109</v>
      </c>
      <c r="G2" s="7">
        <f>'IRA Calculations'!T134</f>
        <v>1670334282704.3896</v>
      </c>
      <c r="H2" s="7">
        <f>'IRA Calculations'!U134</f>
        <v>1657936005630.0483</v>
      </c>
      <c r="I2" s="7">
        <f>'IRA Calculations'!V134</f>
        <v>1646426316504.3721</v>
      </c>
      <c r="J2" s="7">
        <f>'IRA Calculations'!W134</f>
        <v>1636074416527.2668</v>
      </c>
      <c r="K2" s="7">
        <f>'IRA Calculations'!X134</f>
        <v>1626742541050.7461</v>
      </c>
      <c r="L2" s="7">
        <f>'IRA Calculations'!Y134</f>
        <v>1619024399411.3723</v>
      </c>
      <c r="M2" s="7">
        <f>'IRA Calculations'!Z134</f>
        <v>1612500923515.3523</v>
      </c>
      <c r="N2" s="7">
        <f>'IRA Calculations'!AA134</f>
        <v>1607328604889.4077</v>
      </c>
      <c r="O2" s="7">
        <f>'IRA Calculations'!AB134</f>
        <v>1602783809005.9229</v>
      </c>
      <c r="P2" s="7">
        <f>'IRA Calculations'!AC134</f>
        <v>1599530856397.5803</v>
      </c>
      <c r="Q2" s="7">
        <f>'IRA Calculations'!AD134</f>
        <v>1596543004395.6729</v>
      </c>
      <c r="R2" s="7">
        <f>'IRA Calculations'!AE134</f>
        <v>1593826413249.5781</v>
      </c>
      <c r="S2" s="7">
        <f>'IRA Calculations'!AF134</f>
        <v>1591327787607.4146</v>
      </c>
      <c r="T2" s="7">
        <f>'IRA Calculations'!AG134</f>
        <v>1589034356295.6909</v>
      </c>
      <c r="U2" s="7">
        <f>'IRA Calculations'!AH134</f>
        <v>1587041836182.5068</v>
      </c>
      <c r="V2" s="7">
        <f>'IRA Calculations'!AI134</f>
        <v>1585338133447.9919</v>
      </c>
      <c r="W2" s="7">
        <f>'IRA Calculations'!AJ134</f>
        <v>1584087137532.9717</v>
      </c>
      <c r="X2" s="7">
        <f>'IRA Calculations'!AK134</f>
        <v>1582820321902.3296</v>
      </c>
      <c r="Y2" s="7">
        <f>'IRA Calculations'!AL134</f>
        <v>1581859560468.9351</v>
      </c>
      <c r="Z2" s="7">
        <f>'IRA Calculations'!AM134</f>
        <v>1581589590354.8804</v>
      </c>
      <c r="AA2" s="7">
        <f>'IRA Calculations'!AN134</f>
        <v>1581417215868.7622</v>
      </c>
      <c r="AB2" s="7">
        <f>'IRA Calculations'!AO134</f>
        <v>1581617710780.374</v>
      </c>
      <c r="AC2" s="7">
        <f>'IRA Calculations'!AP134</f>
        <v>1582129519928.1682</v>
      </c>
      <c r="AD2" s="7">
        <f>'IRA Calculations'!AQ134</f>
        <v>1582434287612.6594</v>
      </c>
      <c r="AE2" s="7">
        <f>'IRA Calculations'!AR134</f>
        <v>1582883009238.1267</v>
      </c>
      <c r="AF2" s="7">
        <f>'IRA Calculations'!AS134</f>
        <v>1583284926982.0593</v>
      </c>
      <c r="AG2" s="7">
        <f>'IRA Calculations'!AT134</f>
        <v>1583733236561.4722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49525435020586.516</v>
      </c>
      <c r="C4" s="7">
        <f>'IRA Calculations'!P136</f>
        <v>49525435020586.516</v>
      </c>
      <c r="D4" s="7">
        <f>'IRA Calculations'!Q136</f>
        <v>49525435020586.516</v>
      </c>
      <c r="E4" s="7">
        <f>'IRA Calculations'!R136</f>
        <v>49135595162569.648</v>
      </c>
      <c r="F4" s="7">
        <f>'IRA Calculations'!S136</f>
        <v>48676697909867.016</v>
      </c>
      <c r="G4" s="7">
        <f>'IRA Calculations'!T136</f>
        <v>48209394425524.617</v>
      </c>
      <c r="H4" s="7">
        <f>'IRA Calculations'!U136</f>
        <v>47747545950366.117</v>
      </c>
      <c r="I4" s="7">
        <f>'IRA Calculations'!V136</f>
        <v>47299256123532.641</v>
      </c>
      <c r="J4" s="7">
        <f>'IRA Calculations'!W136</f>
        <v>46875514005172.172</v>
      </c>
      <c r="K4" s="7">
        <f>'IRA Calculations'!X136</f>
        <v>46477752043629.398</v>
      </c>
      <c r="L4" s="7">
        <f>'IRA Calculations'!Y136</f>
        <v>46129870527547.633</v>
      </c>
      <c r="M4" s="7">
        <f>'IRA Calculations'!Z136</f>
        <v>45827246108560.633</v>
      </c>
      <c r="N4" s="7">
        <f>'IRA Calculations'!AA136</f>
        <v>45579990247787.016</v>
      </c>
      <c r="O4" s="7">
        <f>'IRA Calculations'!AB136</f>
        <v>45373385312881.219</v>
      </c>
      <c r="P4" s="7">
        <f>'IRA Calculations'!AC136</f>
        <v>45292307126913.477</v>
      </c>
      <c r="Q4" s="7">
        <f>'IRA Calculations'!AD136</f>
        <v>45251929714534.039</v>
      </c>
      <c r="R4" s="7">
        <f>'IRA Calculations'!AE136</f>
        <v>45255201761315.836</v>
      </c>
      <c r="S4" s="7">
        <f>'IRA Calculations'!AF136</f>
        <v>45299605989099.953</v>
      </c>
      <c r="T4" s="7">
        <f>'IRA Calculations'!AG136</f>
        <v>45376581716195.664</v>
      </c>
      <c r="U4" s="7">
        <f>'IRA Calculations'!AH136</f>
        <v>45484424706417.961</v>
      </c>
      <c r="V4" s="7">
        <f>'IRA Calculations'!AI136</f>
        <v>45616987655135.008</v>
      </c>
      <c r="W4" s="7">
        <f>'IRA Calculations'!AJ136</f>
        <v>45772153110521.281</v>
      </c>
      <c r="X4" s="7">
        <f>'IRA Calculations'!AK136</f>
        <v>45927293205182.188</v>
      </c>
      <c r="Y4" s="7">
        <f>'IRA Calculations'!AL136</f>
        <v>46086297513795.75</v>
      </c>
      <c r="Z4" s="7">
        <f>'IRA Calculations'!AM136</f>
        <v>46255406993811.898</v>
      </c>
      <c r="AA4" s="7">
        <f>'IRA Calculations'!AN136</f>
        <v>46411604521570.219</v>
      </c>
      <c r="AB4" s="7">
        <f>'IRA Calculations'!AO136</f>
        <v>46561158086071.961</v>
      </c>
      <c r="AC4" s="7">
        <f>'IRA Calculations'!AP136</f>
        <v>46701440079595.164</v>
      </c>
      <c r="AD4" s="7">
        <f>'IRA Calculations'!AQ136</f>
        <v>46816808051964.539</v>
      </c>
      <c r="AE4" s="7">
        <f>'IRA Calculations'!AR136</f>
        <v>46919666518744.555</v>
      </c>
      <c r="AF4" s="7">
        <f>'IRA Calculations'!AS136</f>
        <v>47006557821053.828</v>
      </c>
      <c r="AG4" s="7">
        <f>'IRA Calculations'!AT136</f>
        <v>47082462891697.242</v>
      </c>
    </row>
    <row r="5" spans="1:35" x14ac:dyDescent="0.2">
      <c r="A5" s="1" t="s">
        <v>79</v>
      </c>
      <c r="B5" s="7">
        <f>'IRA Calculations'!O137</f>
        <v>18567455611960.547</v>
      </c>
      <c r="C5" s="7">
        <f>'IRA Calculations'!P137</f>
        <v>18567455611960.547</v>
      </c>
      <c r="D5" s="7">
        <f>'IRA Calculations'!Q137</f>
        <v>18567455611960.547</v>
      </c>
      <c r="E5" s="7">
        <f>'IRA Calculations'!R137</f>
        <v>18666952563894.422</v>
      </c>
      <c r="F5" s="7">
        <f>'IRA Calculations'!S137</f>
        <v>18759787457574.684</v>
      </c>
      <c r="G5" s="7">
        <f>'IRA Calculations'!T137</f>
        <v>18845509352130.234</v>
      </c>
      <c r="H5" s="7">
        <f>'IRA Calculations'!U137</f>
        <v>18927528068046.43</v>
      </c>
      <c r="I5" s="7">
        <f>'IRA Calculations'!V137</f>
        <v>19005153259675.547</v>
      </c>
      <c r="J5" s="7">
        <f>'IRA Calculations'!W137</f>
        <v>19077680740158.215</v>
      </c>
      <c r="K5" s="7">
        <f>'IRA Calculations'!X137</f>
        <v>19139762166710.59</v>
      </c>
      <c r="L5" s="7">
        <f>'IRA Calculations'!Y137</f>
        <v>19196877534084.082</v>
      </c>
      <c r="M5" s="7">
        <f>'IRA Calculations'!Z137</f>
        <v>19243177786373.82</v>
      </c>
      <c r="N5" s="7">
        <f>'IRA Calculations'!AA137</f>
        <v>19281696456277.098</v>
      </c>
      <c r="O5" s="7">
        <f>'IRA Calculations'!AB137</f>
        <v>19306247123440.766</v>
      </c>
      <c r="P5" s="7">
        <f>'IRA Calculations'!AC137</f>
        <v>19328356183314.273</v>
      </c>
      <c r="Q5" s="7">
        <f>'IRA Calculations'!AD137</f>
        <v>19338997695008.602</v>
      </c>
      <c r="R5" s="7">
        <f>'IRA Calculations'!AE137</f>
        <v>19340813468189.656</v>
      </c>
      <c r="S5" s="7">
        <f>'IRA Calculations'!AF137</f>
        <v>19334783634216.949</v>
      </c>
      <c r="T5" s="7">
        <f>'IRA Calculations'!AG137</f>
        <v>19322914189472.055</v>
      </c>
      <c r="U5" s="7">
        <f>'IRA Calculations'!AH137</f>
        <v>19306174480066.559</v>
      </c>
      <c r="V5" s="7">
        <f>'IRA Calculations'!AI137</f>
        <v>19284236333945.348</v>
      </c>
      <c r="W5" s="7">
        <f>'IRA Calculations'!AJ137</f>
        <v>19259752542455.578</v>
      </c>
      <c r="X5" s="7">
        <f>'IRA Calculations'!AK137</f>
        <v>19227957007471.73</v>
      </c>
      <c r="Y5" s="7">
        <f>'IRA Calculations'!AL137</f>
        <v>19193662079843.379</v>
      </c>
      <c r="Z5" s="7">
        <f>'IRA Calculations'!AM137</f>
        <v>19163327511161.996</v>
      </c>
      <c r="AA5" s="7">
        <f>'IRA Calculations'!AN137</f>
        <v>19131368634438.738</v>
      </c>
      <c r="AB5" s="7">
        <f>'IRA Calculations'!AO137</f>
        <v>19102860413031.555</v>
      </c>
      <c r="AC5" s="7">
        <f>'IRA Calculations'!AP137</f>
        <v>19078428898714.066</v>
      </c>
      <c r="AD5" s="7">
        <f>'IRA Calculations'!AQ137</f>
        <v>19052665109359.258</v>
      </c>
      <c r="AE5" s="7">
        <f>'IRA Calculations'!AR137</f>
        <v>19030642458950.16</v>
      </c>
      <c r="AF5" s="7">
        <f>'IRA Calculations'!AS137</f>
        <v>19009640987740.371</v>
      </c>
      <c r="AG5" s="7">
        <f>'IRA Calculations'!AT137</f>
        <v>18990762880788.711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2452000000000</v>
      </c>
      <c r="C7" s="7">
        <f>'IRA Calculations'!P139</f>
        <v>2452000000000</v>
      </c>
      <c r="D7" s="7">
        <f>'IRA Calculations'!Q139</f>
        <v>2452000000000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59000000000</v>
      </c>
      <c r="C8" s="7">
        <f>'IRA Calculations'!P140</f>
        <v>59000000000</v>
      </c>
      <c r="D8" s="7">
        <f>'IRA Calculations'!Q140</f>
        <v>59000000000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121000000000</v>
      </c>
      <c r="C9" s="7">
        <f>'IRA Calculations'!P141</f>
        <v>121000000000</v>
      </c>
      <c r="D9" s="7">
        <f>'IRA Calculations'!Q141</f>
        <v>121000000000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3998000000000</v>
      </c>
      <c r="C10" s="7">
        <f>'IRA Calculations'!P142</f>
        <v>3998000000000</v>
      </c>
      <c r="D10" s="7">
        <f>'IRA Calculations'!Q142</f>
        <v>3998000000000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10565899073507.043</v>
      </c>
      <c r="C2" s="7">
        <f>'IRA Calculations'!P147</f>
        <v>10565899073507.043</v>
      </c>
      <c r="D2" s="7">
        <f>'IRA Calculations'!Q147</f>
        <v>10565899073507.043</v>
      </c>
      <c r="E2" s="7">
        <f>'IRA Calculations'!R147</f>
        <v>10555576093474.988</v>
      </c>
      <c r="F2" s="7">
        <f>'IRA Calculations'!S147</f>
        <v>10460747944733.799</v>
      </c>
      <c r="G2" s="7">
        <f>'IRA Calculations'!T147</f>
        <v>10365043116311.658</v>
      </c>
      <c r="H2" s="7">
        <f>'IRA Calculations'!U147</f>
        <v>10260629665990.795</v>
      </c>
      <c r="I2" s="7">
        <f>'IRA Calculations'!V147</f>
        <v>10149966271522.264</v>
      </c>
      <c r="J2" s="7">
        <f>'IRA Calculations'!W147</f>
        <v>10032413696805.895</v>
      </c>
      <c r="K2" s="7">
        <f>'IRA Calculations'!X147</f>
        <v>9909037732306.6621</v>
      </c>
      <c r="L2" s="7">
        <f>'IRA Calculations'!Y147</f>
        <v>9777116913154.7871</v>
      </c>
      <c r="M2" s="7">
        <f>'IRA Calculations'!Z147</f>
        <v>9643768588112.4766</v>
      </c>
      <c r="N2" s="7">
        <f>'IRA Calculations'!AA147</f>
        <v>9513916085336.1934</v>
      </c>
      <c r="O2" s="7">
        <f>'IRA Calculations'!AB147</f>
        <v>9388895874378.2793</v>
      </c>
      <c r="P2" s="7">
        <f>'IRA Calculations'!AC147</f>
        <v>9336274602811.3027</v>
      </c>
      <c r="Q2" s="7">
        <f>'IRA Calculations'!AD147</f>
        <v>9293016984081.3711</v>
      </c>
      <c r="R2" s="7">
        <f>'IRA Calculations'!AE147</f>
        <v>9248645291713.418</v>
      </c>
      <c r="S2" s="7">
        <f>'IRA Calculations'!AF147</f>
        <v>9216296367843.4824</v>
      </c>
      <c r="T2" s="7">
        <f>'IRA Calculations'!AG147</f>
        <v>9180625134287.834</v>
      </c>
      <c r="U2" s="7">
        <f>'IRA Calculations'!AH147</f>
        <v>9155801052299.8125</v>
      </c>
      <c r="V2" s="7">
        <f>'IRA Calculations'!AI147</f>
        <v>9145203099051.0312</v>
      </c>
      <c r="W2" s="7">
        <f>'IRA Calculations'!AJ147</f>
        <v>9134930905504.4375</v>
      </c>
      <c r="X2" s="7">
        <f>'IRA Calculations'!AK147</f>
        <v>9138504902607.2344</v>
      </c>
      <c r="Y2" s="7">
        <f>'IRA Calculations'!AL147</f>
        <v>9142100921787.0215</v>
      </c>
      <c r="Z2" s="7">
        <f>'IRA Calculations'!AM147</f>
        <v>9151933686817.1914</v>
      </c>
      <c r="AA2" s="7">
        <f>'IRA Calculations'!AN147</f>
        <v>9177166809051.6758</v>
      </c>
      <c r="AB2" s="7">
        <f>'IRA Calculations'!AO147</f>
        <v>9206047743587.1504</v>
      </c>
      <c r="AC2" s="7">
        <f>'IRA Calculations'!AP147</f>
        <v>9242400094076.8691</v>
      </c>
      <c r="AD2" s="7">
        <f>'IRA Calculations'!AQ147</f>
        <v>9292691632220.5547</v>
      </c>
      <c r="AE2" s="7">
        <f>'IRA Calculations'!AR147</f>
        <v>9333375152908.9883</v>
      </c>
      <c r="AF2" s="7">
        <f>'IRA Calculations'!AS147</f>
        <v>9387146037194.248</v>
      </c>
      <c r="AG2" s="7">
        <f>'IRA Calculations'!AT147</f>
        <v>9442635132725.3652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395475516202.12238</v>
      </c>
      <c r="C4" s="7">
        <f>'IRA Calculations'!P149</f>
        <v>395475516202.12238</v>
      </c>
      <c r="D4" s="7">
        <f>'IRA Calculations'!Q149</f>
        <v>395475516202.12238</v>
      </c>
      <c r="E4" s="7">
        <f>'IRA Calculations'!R149</f>
        <v>399716088454.92426</v>
      </c>
      <c r="F4" s="7">
        <f>'IRA Calculations'!S149</f>
        <v>403752129256.47845</v>
      </c>
      <c r="G4" s="7">
        <f>'IRA Calculations'!T149</f>
        <v>407640724740.93164</v>
      </c>
      <c r="H4" s="7">
        <f>'IRA Calculations'!U149</f>
        <v>411337461365.05414</v>
      </c>
      <c r="I4" s="7">
        <f>'IRA Calculations'!V149</f>
        <v>414661893637.81989</v>
      </c>
      <c r="J4" s="7">
        <f>'IRA Calculations'!W149</f>
        <v>417818646356.63226</v>
      </c>
      <c r="K4" s="7">
        <f>'IRA Calculations'!X149</f>
        <v>420565708419.78705</v>
      </c>
      <c r="L4" s="7">
        <f>'IRA Calculations'!Y149</f>
        <v>423062678661.02838</v>
      </c>
      <c r="M4" s="7">
        <f>'IRA Calculations'!Z149</f>
        <v>425507502231.96277</v>
      </c>
      <c r="N4" s="7">
        <f>'IRA Calculations'!AA149</f>
        <v>427526022675.75458</v>
      </c>
      <c r="O4" s="7">
        <f>'IRA Calculations'!AB149</f>
        <v>429644726614.58057</v>
      </c>
      <c r="P4" s="7">
        <f>'IRA Calculations'!AC149</f>
        <v>431395407493.10675</v>
      </c>
      <c r="Q4" s="7">
        <f>'IRA Calculations'!AD149</f>
        <v>433193366094.9917</v>
      </c>
      <c r="R4" s="7">
        <f>'IRA Calculations'!AE149</f>
        <v>434908411218.18262</v>
      </c>
      <c r="S4" s="7">
        <f>'IRA Calculations'!AF149</f>
        <v>436482215759.53577</v>
      </c>
      <c r="T4" s="7">
        <f>'IRA Calculations'!AG149</f>
        <v>437759538048.46271</v>
      </c>
      <c r="U4" s="7">
        <f>'IRA Calculations'!AH149</f>
        <v>439138591562.82184</v>
      </c>
      <c r="V4" s="7">
        <f>'IRA Calculations'!AI149</f>
        <v>440257517594.44733</v>
      </c>
      <c r="W4" s="7">
        <f>'IRA Calculations'!AJ149</f>
        <v>441057725418.25006</v>
      </c>
      <c r="X4" s="7">
        <f>'IRA Calculations'!AK149</f>
        <v>441799230597.70123</v>
      </c>
      <c r="Y4" s="7">
        <f>'IRA Calculations'!AL149</f>
        <v>442236708702.02081</v>
      </c>
      <c r="Z4" s="7">
        <f>'IRA Calculations'!AM149</f>
        <v>442549468711.13861</v>
      </c>
      <c r="AA4" s="7">
        <f>'IRA Calculations'!AN149</f>
        <v>442612686214.68652</v>
      </c>
      <c r="AB4" s="7">
        <f>'IRA Calculations'!AO149</f>
        <v>442439728440.01886</v>
      </c>
      <c r="AC4" s="7">
        <f>'IRA Calculations'!AP149</f>
        <v>442017555985.10492</v>
      </c>
      <c r="AD4" s="7">
        <f>'IRA Calculations'!AQ149</f>
        <v>441549411932.85681</v>
      </c>
      <c r="AE4" s="7">
        <f>'IRA Calculations'!AR149</f>
        <v>440793676235.48724</v>
      </c>
      <c r="AF4" s="7">
        <f>'IRA Calculations'!AS149</f>
        <v>439918212194.9519</v>
      </c>
      <c r="AG4" s="7">
        <f>'IRA Calculations'!AT149</f>
        <v>438997841486.28583</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6915319078639.6855</v>
      </c>
      <c r="C2" s="7">
        <f>'IRA Calculations'!P160</f>
        <v>6915319078639.6855</v>
      </c>
      <c r="D2" s="7">
        <f>'IRA Calculations'!Q160</f>
        <v>6915319078639.6855</v>
      </c>
      <c r="E2" s="7">
        <f>'IRA Calculations'!R160</f>
        <v>6797584340095.5332</v>
      </c>
      <c r="F2" s="7">
        <f>'IRA Calculations'!S160</f>
        <v>6624933881217.4004</v>
      </c>
      <c r="G2" s="7">
        <f>'IRA Calculations'!T160</f>
        <v>6435877012424.751</v>
      </c>
      <c r="H2" s="7">
        <f>'IRA Calculations'!U160</f>
        <v>6249650577859.333</v>
      </c>
      <c r="I2" s="7">
        <f>'IRA Calculations'!V160</f>
        <v>6068374003926.9297</v>
      </c>
      <c r="J2" s="7">
        <f>'IRA Calculations'!W160</f>
        <v>5889353861913.1562</v>
      </c>
      <c r="K2" s="7">
        <f>'IRA Calculations'!X160</f>
        <v>5722794992229.5967</v>
      </c>
      <c r="L2" s="7">
        <f>'IRA Calculations'!Y160</f>
        <v>5568884062498.0508</v>
      </c>
      <c r="M2" s="7">
        <f>'IRA Calculations'!Z160</f>
        <v>5430349039657.876</v>
      </c>
      <c r="N2" s="7">
        <f>'IRA Calculations'!AA160</f>
        <v>5310263303627.792</v>
      </c>
      <c r="O2" s="7">
        <f>'IRA Calculations'!AB160</f>
        <v>5207270787561.6152</v>
      </c>
      <c r="P2" s="7">
        <f>'IRA Calculations'!AC160</f>
        <v>5120613513067.8193</v>
      </c>
      <c r="Q2" s="7">
        <f>'IRA Calculations'!AD160</f>
        <v>5040098995986.8398</v>
      </c>
      <c r="R2" s="7">
        <f>'IRA Calculations'!AE160</f>
        <v>4967117376305.167</v>
      </c>
      <c r="S2" s="7">
        <f>'IRA Calculations'!AF160</f>
        <v>4898309967437.7891</v>
      </c>
      <c r="T2" s="7">
        <f>'IRA Calculations'!AG160</f>
        <v>4837011647010.04</v>
      </c>
      <c r="U2" s="7">
        <f>'IRA Calculations'!AH160</f>
        <v>4782585407279.4873</v>
      </c>
      <c r="V2" s="7">
        <f>'IRA Calculations'!AI160</f>
        <v>4732724947028.2314</v>
      </c>
      <c r="W2" s="7">
        <f>'IRA Calculations'!AJ160</f>
        <v>4687292703159.3496</v>
      </c>
      <c r="X2" s="7">
        <f>'IRA Calculations'!AK160</f>
        <v>4647580453637.583</v>
      </c>
      <c r="Y2" s="7">
        <f>'IRA Calculations'!AL160</f>
        <v>4615358723171.5273</v>
      </c>
      <c r="Z2" s="7">
        <f>'IRA Calculations'!AM160</f>
        <v>4591760827977.2051</v>
      </c>
      <c r="AA2" s="7">
        <f>'IRA Calculations'!AN160</f>
        <v>4571667232641.9629</v>
      </c>
      <c r="AB2" s="7">
        <f>'IRA Calculations'!AO160</f>
        <v>4556621951947.5898</v>
      </c>
      <c r="AC2" s="7">
        <f>'IRA Calculations'!AP160</f>
        <v>4547517668710.3584</v>
      </c>
      <c r="AD2" s="7">
        <f>'IRA Calculations'!AQ160</f>
        <v>4544132443985.9463</v>
      </c>
      <c r="AE2" s="7">
        <f>'IRA Calculations'!AR160</f>
        <v>4545241574162.2812</v>
      </c>
      <c r="AF2" s="7">
        <f>'IRA Calculations'!AS160</f>
        <v>4551871683813.3877</v>
      </c>
      <c r="AG2" s="7">
        <f>'IRA Calculations'!AT160</f>
        <v>4563457240665.5615</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15192246607137.205</v>
      </c>
      <c r="C2" s="7">
        <f>'IRA Calculations'!P173</f>
        <v>15192246607137.205</v>
      </c>
      <c r="D2" s="7">
        <f>'IRA Calculations'!Q173</f>
        <v>15192246607137.205</v>
      </c>
      <c r="E2" s="7">
        <f>'IRA Calculations'!R173</f>
        <v>15311212997960.527</v>
      </c>
      <c r="F2" s="7">
        <f>'IRA Calculations'!S173</f>
        <v>15409744598605.479</v>
      </c>
      <c r="G2" s="7">
        <f>'IRA Calculations'!T173</f>
        <v>15469172113586.852</v>
      </c>
      <c r="H2" s="7">
        <f>'IRA Calculations'!U173</f>
        <v>15487089849271.314</v>
      </c>
      <c r="I2" s="7">
        <f>'IRA Calculations'!V173</f>
        <v>15456523376455.035</v>
      </c>
      <c r="J2" s="7">
        <f>'IRA Calculations'!W173</f>
        <v>15388879723791.852</v>
      </c>
      <c r="K2" s="7">
        <f>'IRA Calculations'!X173</f>
        <v>15300626037328.957</v>
      </c>
      <c r="L2" s="7">
        <f>'IRA Calculations'!Y173</f>
        <v>15205143513802.41</v>
      </c>
      <c r="M2" s="7">
        <f>'IRA Calculations'!Z173</f>
        <v>15114267509782.625</v>
      </c>
      <c r="N2" s="7">
        <f>'IRA Calculations'!AA173</f>
        <v>15037132183256.768</v>
      </c>
      <c r="O2" s="7">
        <f>'IRA Calculations'!AB173</f>
        <v>14977466765252.689</v>
      </c>
      <c r="P2" s="7">
        <f>'IRA Calculations'!AC173</f>
        <v>14935690803602.6</v>
      </c>
      <c r="Q2" s="7">
        <f>'IRA Calculations'!AD173</f>
        <v>14909025324665.182</v>
      </c>
      <c r="R2" s="7">
        <f>'IRA Calculations'!AE173</f>
        <v>14891262753071.844</v>
      </c>
      <c r="S2" s="7">
        <f>'IRA Calculations'!AF173</f>
        <v>14883780210962.621</v>
      </c>
      <c r="T2" s="7">
        <f>'IRA Calculations'!AG173</f>
        <v>14886679552761.441</v>
      </c>
      <c r="U2" s="7">
        <f>'IRA Calculations'!AH173</f>
        <v>14894117397665.852</v>
      </c>
      <c r="V2" s="7">
        <f>'IRA Calculations'!AI173</f>
        <v>14909999833301.521</v>
      </c>
      <c r="W2" s="7">
        <f>'IRA Calculations'!AJ173</f>
        <v>14927991133009.363</v>
      </c>
      <c r="X2" s="7">
        <f>'IRA Calculations'!AK173</f>
        <v>14953841313402.791</v>
      </c>
      <c r="Y2" s="7">
        <f>'IRA Calculations'!AL173</f>
        <v>14984409825880.395</v>
      </c>
      <c r="Z2" s="7">
        <f>'IRA Calculations'!AM173</f>
        <v>15018378503059.258</v>
      </c>
      <c r="AA2" s="7">
        <f>'IRA Calculations'!AN173</f>
        <v>15060480742306.688</v>
      </c>
      <c r="AB2" s="7">
        <f>'IRA Calculations'!AO173</f>
        <v>15108249958394.332</v>
      </c>
      <c r="AC2" s="7">
        <f>'IRA Calculations'!AP173</f>
        <v>15159812803082.959</v>
      </c>
      <c r="AD2" s="7">
        <f>'IRA Calculations'!AQ173</f>
        <v>15220234187126.826</v>
      </c>
      <c r="AE2" s="7">
        <f>'IRA Calculations'!AR173</f>
        <v>15281542020145.645</v>
      </c>
      <c r="AF2" s="7">
        <f>'IRA Calculations'!AS173</f>
        <v>15349054369809.326</v>
      </c>
      <c r="AG2" s="7">
        <f>'IRA Calculations'!AT173</f>
        <v>15421353657095.426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17272569567017.023</v>
      </c>
      <c r="C4" s="7">
        <f>'IRA Calculations'!P175</f>
        <v>17272569567017.023</v>
      </c>
      <c r="D4" s="7">
        <f>'IRA Calculations'!Q175</f>
        <v>17272569567017.023</v>
      </c>
      <c r="E4" s="7">
        <f>'IRA Calculations'!R175</f>
        <v>17447074834374.24</v>
      </c>
      <c r="F4" s="7">
        <f>'IRA Calculations'!S175</f>
        <v>17613992814574.902</v>
      </c>
      <c r="G4" s="7">
        <f>'IRA Calculations'!T175</f>
        <v>17763555539695.449</v>
      </c>
      <c r="H4" s="7">
        <f>'IRA Calculations'!U175</f>
        <v>17898374602749.426</v>
      </c>
      <c r="I4" s="7">
        <f>'IRA Calculations'!V175</f>
        <v>18041511133157.676</v>
      </c>
      <c r="J4" s="7">
        <f>'IRA Calculations'!W175</f>
        <v>18175406074819.086</v>
      </c>
      <c r="K4" s="7">
        <f>'IRA Calculations'!X175</f>
        <v>18316454088408.297</v>
      </c>
      <c r="L4" s="7">
        <f>'IRA Calculations'!Y175</f>
        <v>18473345282597.844</v>
      </c>
      <c r="M4" s="7">
        <f>'IRA Calculations'!Z175</f>
        <v>18624939894079.535</v>
      </c>
      <c r="N4" s="7">
        <f>'IRA Calculations'!AA175</f>
        <v>18776851222805.098</v>
      </c>
      <c r="O4" s="7">
        <f>'IRA Calculations'!AB175</f>
        <v>18919776189714.305</v>
      </c>
      <c r="P4" s="7">
        <f>'IRA Calculations'!AC175</f>
        <v>19079037556506.871</v>
      </c>
      <c r="Q4" s="7">
        <f>'IRA Calculations'!AD175</f>
        <v>19235509373257.562</v>
      </c>
      <c r="R4" s="7">
        <f>'IRA Calculations'!AE175</f>
        <v>19374427200034.137</v>
      </c>
      <c r="S4" s="7">
        <f>'IRA Calculations'!AF175</f>
        <v>19518080659641.684</v>
      </c>
      <c r="T4" s="7">
        <f>'IRA Calculations'!AG175</f>
        <v>19680917251199.824</v>
      </c>
      <c r="U4" s="7">
        <f>'IRA Calculations'!AH175</f>
        <v>19837633799031.742</v>
      </c>
      <c r="V4" s="7">
        <f>'IRA Calculations'!AI175</f>
        <v>19999422924556.004</v>
      </c>
      <c r="W4" s="7">
        <f>'IRA Calculations'!AJ175</f>
        <v>20160239542938.059</v>
      </c>
      <c r="X4" s="7">
        <f>'IRA Calculations'!AK175</f>
        <v>20314151113081.844</v>
      </c>
      <c r="Y4" s="7">
        <f>'IRA Calculations'!AL175</f>
        <v>20464192179799.641</v>
      </c>
      <c r="Z4" s="7">
        <f>'IRA Calculations'!AM175</f>
        <v>20625053404399.023</v>
      </c>
      <c r="AA4" s="7">
        <f>'IRA Calculations'!AN175</f>
        <v>20781347074339.09</v>
      </c>
      <c r="AB4" s="7">
        <f>'IRA Calculations'!AO175</f>
        <v>20944427792204.195</v>
      </c>
      <c r="AC4" s="7">
        <f>'IRA Calculations'!AP175</f>
        <v>21086684573899.156</v>
      </c>
      <c r="AD4" s="7">
        <f>'IRA Calculations'!AQ175</f>
        <v>21246013823867.754</v>
      </c>
      <c r="AE4" s="7">
        <f>'IRA Calculations'!AR175</f>
        <v>21406270904660.309</v>
      </c>
      <c r="AF4" s="7">
        <f>'IRA Calculations'!AS175</f>
        <v>21574481921994.625</v>
      </c>
      <c r="AG4" s="7">
        <f>'IRA Calculations'!AT175</f>
        <v>21729400383940.145</v>
      </c>
    </row>
    <row r="5" spans="1:35" x14ac:dyDescent="0.2">
      <c r="A5" s="1" t="s">
        <v>79</v>
      </c>
      <c r="B5" s="7">
        <f>'IRA Calculations'!O176</f>
        <v>66886893423.105286</v>
      </c>
      <c r="C5" s="7">
        <f>'IRA Calculations'!P176</f>
        <v>66886893423.105286</v>
      </c>
      <c r="D5" s="7">
        <f>'IRA Calculations'!Q176</f>
        <v>66886893423.105286</v>
      </c>
      <c r="E5" s="7">
        <f>'IRA Calculations'!R176</f>
        <v>63740088934.957535</v>
      </c>
      <c r="F5" s="7">
        <f>'IRA Calculations'!S176</f>
        <v>60558721477.288025</v>
      </c>
      <c r="G5" s="7">
        <f>'IRA Calculations'!T176</f>
        <v>57438108293.316299</v>
      </c>
      <c r="H5" s="7">
        <f>'IRA Calculations'!U176</f>
        <v>54453621151.748238</v>
      </c>
      <c r="I5" s="7">
        <f>'IRA Calculations'!V176</f>
        <v>51682821292.050957</v>
      </c>
      <c r="J5" s="7">
        <f>'IRA Calculations'!W176</f>
        <v>49175049051.358826</v>
      </c>
      <c r="K5" s="7">
        <f>'IRA Calculations'!X176</f>
        <v>46989852046.704445</v>
      </c>
      <c r="L5" s="7">
        <f>'IRA Calculations'!Y176</f>
        <v>45199383777.569862</v>
      </c>
      <c r="M5" s="7">
        <f>'IRA Calculations'!Z176</f>
        <v>43711300280.943985</v>
      </c>
      <c r="N5" s="7">
        <f>'IRA Calculations'!AA176</f>
        <v>42539175357.734184</v>
      </c>
      <c r="O5" s="7">
        <f>'IRA Calculations'!AB176</f>
        <v>41638963790.680077</v>
      </c>
      <c r="P5" s="7">
        <f>'IRA Calculations'!AC176</f>
        <v>40935683638.494987</v>
      </c>
      <c r="Q5" s="7">
        <f>'IRA Calculations'!AD176</f>
        <v>40374451565.711182</v>
      </c>
      <c r="R5" s="7">
        <f>'IRA Calculations'!AE176</f>
        <v>39875162300.965805</v>
      </c>
      <c r="S5" s="7">
        <f>'IRA Calculations'!AF176</f>
        <v>39397093959.704559</v>
      </c>
      <c r="T5" s="7">
        <f>'IRA Calculations'!AG176</f>
        <v>38985603355.452774</v>
      </c>
      <c r="U5" s="7">
        <f>'IRA Calculations'!AH176</f>
        <v>38566536302.558495</v>
      </c>
      <c r="V5" s="7">
        <f>'IRA Calculations'!AI176</f>
        <v>38162823714.622116</v>
      </c>
      <c r="W5" s="7">
        <f>'IRA Calculations'!AJ176</f>
        <v>37755686860.432137</v>
      </c>
      <c r="X5" s="7">
        <f>'IRA Calculations'!AK176</f>
        <v>37319980275.013367</v>
      </c>
      <c r="Y5" s="7">
        <f>'IRA Calculations'!AL176</f>
        <v>36865185870.542641</v>
      </c>
      <c r="Z5" s="7">
        <f>'IRA Calculations'!AM176</f>
        <v>36417789871.618149</v>
      </c>
      <c r="AA5" s="7">
        <f>'IRA Calculations'!AN176</f>
        <v>35955688572.122139</v>
      </c>
      <c r="AB5" s="7">
        <f>'IRA Calculations'!AO176</f>
        <v>35493300231.298981</v>
      </c>
      <c r="AC5" s="7">
        <f>'IRA Calculations'!AP176</f>
        <v>34971841827.019325</v>
      </c>
      <c r="AD5" s="7">
        <f>'IRA Calculations'!AQ176</f>
        <v>34460391105.591835</v>
      </c>
      <c r="AE5" s="7">
        <f>'IRA Calculations'!AR176</f>
        <v>33955079404.507683</v>
      </c>
      <c r="AF5" s="7">
        <f>'IRA Calculations'!AS176</f>
        <v>33444196047.622925</v>
      </c>
      <c r="AG5" s="7">
        <f>'IRA Calculations'!AT176</f>
        <v>32932161762.332172</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46932987244276.922</v>
      </c>
      <c r="C2" s="7">
        <f>'IRA Calculations'!P186</f>
        <v>46932987244276.922</v>
      </c>
      <c r="D2" s="7">
        <f>'IRA Calculations'!Q186</f>
        <v>46932987244276.922</v>
      </c>
      <c r="E2" s="7">
        <f>'IRA Calculations'!R186</f>
        <v>47397029206236.562</v>
      </c>
      <c r="F2" s="7">
        <f>'IRA Calculations'!S186</f>
        <v>47935612681374.156</v>
      </c>
      <c r="G2" s="7">
        <f>'IRA Calculations'!T186</f>
        <v>48561630005210.453</v>
      </c>
      <c r="H2" s="7">
        <f>'IRA Calculations'!U186</f>
        <v>49204358095151.711</v>
      </c>
      <c r="I2" s="7">
        <f>'IRA Calculations'!V186</f>
        <v>49891778246284.945</v>
      </c>
      <c r="J2" s="7">
        <f>'IRA Calculations'!W186</f>
        <v>50609232612174.445</v>
      </c>
      <c r="K2" s="7">
        <f>'IRA Calculations'!X186</f>
        <v>51345306959460.742</v>
      </c>
      <c r="L2" s="7">
        <f>'IRA Calculations'!Y186</f>
        <v>52112749919288.086</v>
      </c>
      <c r="M2" s="7">
        <f>'IRA Calculations'!Z186</f>
        <v>52900537313034.234</v>
      </c>
      <c r="N2" s="7">
        <f>'IRA Calculations'!AA186</f>
        <v>53704768593328.305</v>
      </c>
      <c r="O2" s="7">
        <f>'IRA Calculations'!AB186</f>
        <v>54546937829103.711</v>
      </c>
      <c r="P2" s="7">
        <f>'IRA Calculations'!AC186</f>
        <v>55408055513423.203</v>
      </c>
      <c r="Q2" s="7">
        <f>'IRA Calculations'!AD186</f>
        <v>56299843817596.117</v>
      </c>
      <c r="R2" s="7">
        <f>'IRA Calculations'!AE186</f>
        <v>57217601555580.797</v>
      </c>
      <c r="S2" s="7">
        <f>'IRA Calculations'!AF186</f>
        <v>58145069603599.266</v>
      </c>
      <c r="T2" s="7">
        <f>'IRA Calculations'!AG186</f>
        <v>59113329165438.938</v>
      </c>
      <c r="U2" s="7">
        <f>'IRA Calculations'!AH186</f>
        <v>60087932249055.633</v>
      </c>
      <c r="V2" s="7">
        <f>'IRA Calculations'!AI186</f>
        <v>61092733781001.836</v>
      </c>
      <c r="W2" s="7">
        <f>'IRA Calculations'!AJ186</f>
        <v>62125290786871.633</v>
      </c>
      <c r="X2" s="7">
        <f>'IRA Calculations'!AK186</f>
        <v>63189298522069.195</v>
      </c>
      <c r="Y2" s="7">
        <f>'IRA Calculations'!AL186</f>
        <v>64275190380937.172</v>
      </c>
      <c r="Z2" s="7">
        <f>'IRA Calculations'!AM186</f>
        <v>65395140177112.391</v>
      </c>
      <c r="AA2" s="7">
        <f>'IRA Calculations'!AN186</f>
        <v>66533935775848.117</v>
      </c>
      <c r="AB2" s="7">
        <f>'IRA Calculations'!AO186</f>
        <v>67684207195533.117</v>
      </c>
      <c r="AC2" s="7">
        <f>'IRA Calculations'!AP186</f>
        <v>68876974052364.359</v>
      </c>
      <c r="AD2" s="7">
        <f>'IRA Calculations'!AQ186</f>
        <v>70068180690247.297</v>
      </c>
      <c r="AE2" s="7">
        <f>'IRA Calculations'!AR186</f>
        <v>71297099462448.109</v>
      </c>
      <c r="AF2" s="7">
        <f>'IRA Calculations'!AS186</f>
        <v>72554061117326.062</v>
      </c>
      <c r="AG2" s="7">
        <f>'IRA Calculations'!AT186</f>
        <v>73846066110952.312</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39172519896194.328</v>
      </c>
      <c r="C4" s="7">
        <f>'IRA Calculations'!P188</f>
        <v>39172519896194.328</v>
      </c>
      <c r="D4" s="7">
        <f>'IRA Calculations'!Q188</f>
        <v>39172519896194.328</v>
      </c>
      <c r="E4" s="7">
        <f>'IRA Calculations'!R188</f>
        <v>39037439136075.18</v>
      </c>
      <c r="F4" s="7">
        <f>'IRA Calculations'!S188</f>
        <v>38994157009186.961</v>
      </c>
      <c r="G4" s="7">
        <f>'IRA Calculations'!T188</f>
        <v>38936522551535.953</v>
      </c>
      <c r="H4" s="7">
        <f>'IRA Calculations'!U188</f>
        <v>38857612874166.234</v>
      </c>
      <c r="I4" s="7">
        <f>'IRA Calculations'!V188</f>
        <v>38777633807445.727</v>
      </c>
      <c r="J4" s="7">
        <f>'IRA Calculations'!W188</f>
        <v>38598482949337.492</v>
      </c>
      <c r="K4" s="7">
        <f>'IRA Calculations'!X188</f>
        <v>38446911079753.734</v>
      </c>
      <c r="L4" s="7">
        <f>'IRA Calculations'!Y188</f>
        <v>38337551947707.164</v>
      </c>
      <c r="M4" s="7">
        <f>'IRA Calculations'!Z188</f>
        <v>38288585172163.812</v>
      </c>
      <c r="N4" s="7">
        <f>'IRA Calculations'!AA188</f>
        <v>38258304568436.961</v>
      </c>
      <c r="O4" s="7">
        <f>'IRA Calculations'!AB188</f>
        <v>38249074049828.992</v>
      </c>
      <c r="P4" s="7">
        <f>'IRA Calculations'!AC188</f>
        <v>38265114890092.969</v>
      </c>
      <c r="Q4" s="7">
        <f>'IRA Calculations'!AD188</f>
        <v>38262131856640.453</v>
      </c>
      <c r="R4" s="7">
        <f>'IRA Calculations'!AE188</f>
        <v>38195041745781.156</v>
      </c>
      <c r="S4" s="7">
        <f>'IRA Calculations'!AF188</f>
        <v>38139658634132.359</v>
      </c>
      <c r="T4" s="7">
        <f>'IRA Calculations'!AG188</f>
        <v>38099978660847.305</v>
      </c>
      <c r="U4" s="7">
        <f>'IRA Calculations'!AH188</f>
        <v>38088609363537.273</v>
      </c>
      <c r="V4" s="7">
        <f>'IRA Calculations'!AI188</f>
        <v>38078590873828.43</v>
      </c>
      <c r="W4" s="7">
        <f>'IRA Calculations'!AJ188</f>
        <v>38100091228147.461</v>
      </c>
      <c r="X4" s="7">
        <f>'IRA Calculations'!AK188</f>
        <v>38117989428863.086</v>
      </c>
      <c r="Y4" s="7">
        <f>'IRA Calculations'!AL188</f>
        <v>38109997150556.141</v>
      </c>
      <c r="Z4" s="7">
        <f>'IRA Calculations'!AM188</f>
        <v>38073243927073.773</v>
      </c>
      <c r="AA4" s="7">
        <f>'IRA Calculations'!AN188</f>
        <v>38025346540881.453</v>
      </c>
      <c r="AB4" s="7">
        <f>'IRA Calculations'!AO188</f>
        <v>37971201669533.445</v>
      </c>
      <c r="AC4" s="7">
        <f>'IRA Calculations'!AP188</f>
        <v>37922009759390.016</v>
      </c>
      <c r="AD4" s="7">
        <f>'IRA Calculations'!AQ188</f>
        <v>37885256535907.648</v>
      </c>
      <c r="AE4" s="7">
        <f>'IRA Calculations'!AR188</f>
        <v>37834938952763.109</v>
      </c>
      <c r="AF4" s="7">
        <f>'IRA Calculations'!AS188</f>
        <v>37799986806082.32</v>
      </c>
      <c r="AG4" s="7">
        <f>'IRA Calculations'!AT188</f>
        <v>37761207371198.055</v>
      </c>
    </row>
    <row r="5" spans="1:35" x14ac:dyDescent="0.2">
      <c r="A5" s="1" t="s">
        <v>79</v>
      </c>
      <c r="B5" s="7">
        <f>'IRA Calculations'!O189</f>
        <v>2424657494616.3477</v>
      </c>
      <c r="C5" s="7">
        <f>'IRA Calculations'!P189</f>
        <v>2424657494616.3477</v>
      </c>
      <c r="D5" s="7">
        <f>'IRA Calculations'!Q189</f>
        <v>2424657494616.3477</v>
      </c>
      <c r="E5" s="7">
        <f>'IRA Calculations'!R189</f>
        <v>2427358166360.4614</v>
      </c>
      <c r="F5" s="7">
        <f>'IRA Calculations'!S189</f>
        <v>2426686496703.8931</v>
      </c>
      <c r="G5" s="7">
        <f>'IRA Calculations'!T189</f>
        <v>2423887873134.8657</v>
      </c>
      <c r="H5" s="7">
        <f>'IRA Calculations'!U189</f>
        <v>2416261623909.2651</v>
      </c>
      <c r="I5" s="7">
        <f>'IRA Calculations'!V189</f>
        <v>2409041175101.1719</v>
      </c>
      <c r="J5" s="7">
        <f>'IRA Calculations'!W189</f>
        <v>2404577370508.5732</v>
      </c>
      <c r="K5" s="7">
        <f>'IRA Calculations'!X189</f>
        <v>2405137095222.3809</v>
      </c>
      <c r="L5" s="7">
        <f>'IRA Calculations'!Y189</f>
        <v>2405067129633.1543</v>
      </c>
      <c r="M5" s="7">
        <f>'IRA Calculations'!Z189</f>
        <v>2401051104811.5967</v>
      </c>
      <c r="N5" s="7">
        <f>'IRA Calculations'!AA189</f>
        <v>2395509830144.9214</v>
      </c>
      <c r="O5" s="7">
        <f>'IRA Calculations'!AB189</f>
        <v>2389282892703.8374</v>
      </c>
      <c r="P5" s="7">
        <f>'IRA Calculations'!AC189</f>
        <v>2389142961525.3843</v>
      </c>
      <c r="Q5" s="7">
        <f>'IRA Calculations'!AD189</f>
        <v>2388947057875.5566</v>
      </c>
      <c r="R5" s="7">
        <f>'IRA Calculations'!AE189</f>
        <v>2389674700003.499</v>
      </c>
      <c r="S5" s="7">
        <f>'IRA Calculations'!AF189</f>
        <v>2386036489363.7627</v>
      </c>
      <c r="T5" s="7">
        <f>'IRA Calculations'!AG189</f>
        <v>2385826592596.0884</v>
      </c>
      <c r="U5" s="7">
        <f>'IRA Calculations'!AH189</f>
        <v>2387435801148.2793</v>
      </c>
      <c r="V5" s="7">
        <f>'IRA Calculations'!AI189</f>
        <v>2387925560272.8604</v>
      </c>
      <c r="W5" s="7">
        <f>'IRA Calculations'!AJ189</f>
        <v>2388583236811.5825</v>
      </c>
      <c r="X5" s="7">
        <f>'IRA Calculations'!AK189</f>
        <v>2391060018670.1694</v>
      </c>
      <c r="Y5" s="7">
        <f>'IRA Calculations'!AL189</f>
        <v>2395733720030.4482</v>
      </c>
      <c r="Z5" s="7">
        <f>'IRA Calculations'!AM189</f>
        <v>2400981139222.3696</v>
      </c>
      <c r="AA5" s="7">
        <f>'IRA Calculations'!AN189</f>
        <v>2405850744232.4824</v>
      </c>
      <c r="AB5" s="7">
        <f>'IRA Calculations'!AO189</f>
        <v>2409614892932.8193</v>
      </c>
      <c r="AC5" s="7">
        <f>'IRA Calculations'!AP189</f>
        <v>2411741846845.2852</v>
      </c>
      <c r="AD5" s="7">
        <f>'IRA Calculations'!AQ189</f>
        <v>2412273585323.3999</v>
      </c>
      <c r="AE5" s="7">
        <f>'IRA Calculations'!AR189</f>
        <v>2413882793875.5903</v>
      </c>
      <c r="AF5" s="7">
        <f>'IRA Calculations'!AS189</f>
        <v>2415883809727.4429</v>
      </c>
      <c r="AG5" s="7">
        <f>'IRA Calculations'!AT189</f>
        <v>2416639438091.0845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2023-12-15T19:14:47Z</dcterms:modified>
</cp:coreProperties>
</file>