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A/trans/EVCC/"/>
    </mc:Choice>
  </mc:AlternateContent>
  <xr:revisionPtr revIDLastSave="0" documentId="8_{573FBFEE-6499-794A-9A54-EE3C05C0E8D1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8" i="3"/>
  <c r="C4" i="3"/>
  <c r="B4" i="3"/>
  <c r="C14" i="3"/>
  <c r="C13" i="3"/>
  <c r="B18" i="3" l="1"/>
  <c r="B17" i="3"/>
  <c r="B19" i="3" s="1"/>
  <c r="B2" i="2" s="1"/>
</calcChain>
</file>

<file path=xl/sharedStrings.xml><?xml version="1.0" encoding="utf-8"?>
<sst xmlns="http://schemas.openxmlformats.org/spreadsheetml/2006/main" count="45" uniqueCount="43">
  <si>
    <t>Source:</t>
  </si>
  <si>
    <t>U.S. Department of Energy</t>
  </si>
  <si>
    <t>Notes</t>
  </si>
  <si>
    <t>Cap Cost</t>
  </si>
  <si>
    <t>EV Charger</t>
  </si>
  <si>
    <t>EVSE Type</t>
  </si>
  <si>
    <t>Level 2</t>
  </si>
  <si>
    <t>DCFC</t>
  </si>
  <si>
    <t>Low Est.</t>
  </si>
  <si>
    <t>High Est.</t>
  </si>
  <si>
    <t>Currency Conversion</t>
  </si>
  <si>
    <t>EVCC Electric Vehicle Charger Cost</t>
  </si>
  <si>
    <t>Capital Costs</t>
  </si>
  <si>
    <t>Avg. installation cost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</si>
  <si>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</si>
  <si>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</si>
  <si>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</si>
  <si>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</si>
  <si>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</si>
  <si>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</si>
  <si>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</si>
  <si>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</si>
  <si>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</si>
  <si>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</si>
  <si>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</si>
  <si>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</si>
  <si>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</si>
  <si>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</si>
  <si>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</si>
  <si>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</si>
  <si>
    <t>Level 2 commercial</t>
  </si>
  <si>
    <t>The National Academies Press</t>
  </si>
  <si>
    <t>Assessment of Technologies for Improving Light-Duty Vehicle Fuel Economy 2025-2035</t>
  </si>
  <si>
    <t>https://www.nap.edu/download/26092#</t>
  </si>
  <si>
    <t>Tables 5.13, 5.14, and 5.15</t>
  </si>
  <si>
    <t>We assume the costs given in this document</t>
  </si>
  <si>
    <t>are in 2020 dollars.  We convert to 2012 dollars via:</t>
  </si>
  <si>
    <t>To determine the costs for Fast DC and Level 2 capital and installation costs, we take</t>
  </si>
  <si>
    <t xml:space="preserve">representative costs from the table (e.g. choosing </t>
  </si>
  <si>
    <t>Average DCFC</t>
  </si>
  <si>
    <t>Average Level 2</t>
  </si>
  <si>
    <t>Average DCFC (150 kW taken as representative)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</si>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</sst>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0</xdr:row>
      <xdr:rowOff>139701</xdr:rowOff>
    </xdr:from>
    <xdr:to>
      <xdr:col>17</xdr:col>
      <xdr:colOff>11628</xdr:colOff>
      <xdr:row>18</xdr:row>
      <xdr:rowOff>148795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F8F3D-26E4-4C44-A635-4589725B3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450" y="139701"/>
          <a:ext cx="7650678" cy="3323794"/>
        </a:xfrm>
        <a:prstGeom prst="rect">
          <a:avLst/>
        </a:prstGeom>
      </xdr:spPr>
    </xdr:pic>
    <xdr:clientData/>
  </xdr:twoCellAnchor>
  <xdr:twoCellAnchor editAs="oneCell">
    <xdr:from>
      <xdr:col>4</xdr:col>
      <xdr:colOff>234950</xdr:colOff>
      <xdr:row>19</xdr:row>
      <xdr:rowOff>44450</xdr:rowOff>
    </xdr:from>
    <xdr:to>
      <xdr:col>18</xdr:col>
      <xdr:colOff>443407</xdr:colOff>
      <xdr:row>29</xdr:row>
      <xdr:rowOff>126760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37AFEA-E9F6-46CD-BF9A-726F85A6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7650" y="3543300"/>
          <a:ext cx="8742857" cy="19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30</xdr:row>
      <xdr:rowOff>95250</xdr:rowOff>
    </xdr:from>
    <xdr:to>
      <xdr:col>16</xdr:col>
      <xdr:colOff>567371</xdr:colOff>
      <xdr:row>53</xdr:row>
      <xdr:rowOff>135990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84F1A4-2676-4D48-8FFD-BD0DFCC3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5619750"/>
          <a:ext cx="7628571" cy="4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gov/eere/vehicles/articles/fotw-1089-july-8-2019-there-are-more-68800-electric-vehicle-charging-uni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10" workbookViewId="0">
      <selection activeCell="A25" sqref="A25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11</v>
      </c>
      <c r="B1" t="s">
        <v>42</v>
      </c>
      <c r="C1" s="9">
        <v>44631</v>
      </c>
    </row>
    <row r="3" spans="1:3" x14ac:dyDescent="0.2">
      <c r="A3" s="1" t="s">
        <v>0</v>
      </c>
      <c r="B3" s="6" t="s">
        <v>15</v>
      </c>
    </row>
    <row r="4" spans="1:3" x14ac:dyDescent="0.2">
      <c r="B4" t="s">
        <v>31</v>
      </c>
    </row>
    <row r="5" spans="1:3" x14ac:dyDescent="0.2">
      <c r="B5" s="3">
        <v>2021</v>
      </c>
    </row>
    <row r="6" spans="1:3" x14ac:dyDescent="0.2">
      <c r="B6" t="s">
        <v>32</v>
      </c>
    </row>
    <row r="7" spans="1:3" x14ac:dyDescent="0.2">
      <c r="B7" s="2" t="s">
        <v>33</v>
      </c>
    </row>
    <row r="8" spans="1:3" x14ac:dyDescent="0.2">
      <c r="B8" t="s">
        <v>34</v>
      </c>
    </row>
    <row r="10" spans="1:3" x14ac:dyDescent="0.2">
      <c r="B10" s="6" t="s">
        <v>16</v>
      </c>
    </row>
    <row r="11" spans="1:3" x14ac:dyDescent="0.2">
      <c r="B11" t="s">
        <v>1</v>
      </c>
    </row>
    <row r="12" spans="1:3" x14ac:dyDescent="0.2">
      <c r="B12" s="3">
        <v>2019</v>
      </c>
    </row>
    <row r="13" spans="1:3" x14ac:dyDescent="0.2">
      <c r="B13" t="s">
        <v>17</v>
      </c>
    </row>
    <row r="14" spans="1:3" x14ac:dyDescent="0.2">
      <c r="B14" s="2" t="s">
        <v>18</v>
      </c>
    </row>
    <row r="15" spans="1:3" x14ac:dyDescent="0.2">
      <c r="B15" t="s">
        <v>22</v>
      </c>
    </row>
    <row r="17" spans="1:1" x14ac:dyDescent="0.2">
      <c r="A17" s="1" t="s">
        <v>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2" spans="1:1" x14ac:dyDescent="0.2">
      <c r="A22" t="s">
        <v>37</v>
      </c>
    </row>
    <row r="23" spans="1:1" x14ac:dyDescent="0.2">
      <c r="A23" t="s">
        <v>38</v>
      </c>
    </row>
    <row r="27" spans="1:1" x14ac:dyDescent="0.2">
      <c r="A27" s="1" t="s">
        <v>10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>
        <v>0.88711067149387013</v>
      </c>
    </row>
  </sheetData>
  <hyperlinks>
    <hyperlink ref="B14" r:id="rId1" xr:uid="{0C92D522-9338-48F9-BF08-9A9FE950F9B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opLeftCell="A4" workbookViewId="0">
      <selection activeCell="A10" sqref="A10"/>
    </sheetView>
  </sheetViews>
  <sheetFormatPr baseColWidth="10" defaultColWidth="8.83203125" defaultRowHeight="15" x14ac:dyDescent="0.2"/>
  <cols>
    <col min="1" max="1" width="13.5" customWidth="1"/>
    <col min="2" max="2" width="21.6640625" customWidth="1"/>
    <col min="3" max="3" width="10.83203125" customWidth="1"/>
  </cols>
  <sheetData>
    <row r="1" spans="1:3" x14ac:dyDescent="0.2">
      <c r="A1" s="6" t="s">
        <v>12</v>
      </c>
      <c r="B1" s="7"/>
      <c r="C1" s="7"/>
    </row>
    <row r="2" spans="1:3" x14ac:dyDescent="0.2">
      <c r="A2" t="s">
        <v>5</v>
      </c>
      <c r="B2" s="4" t="s">
        <v>8</v>
      </c>
      <c r="C2" s="4" t="s">
        <v>9</v>
      </c>
    </row>
    <row r="3" spans="1:3" x14ac:dyDescent="0.2">
      <c r="A3" t="s">
        <v>30</v>
      </c>
      <c r="B3">
        <v>2500</v>
      </c>
      <c r="C3">
        <v>4900</v>
      </c>
    </row>
    <row r="4" spans="1:3" x14ac:dyDescent="0.2">
      <c r="A4" t="s">
        <v>39</v>
      </c>
      <c r="B4" s="5">
        <f>AVERAGE(20000,75600,128000)</f>
        <v>74533.333333333328</v>
      </c>
      <c r="C4" s="5">
        <f>AVERAGE(35800,100000,150000)</f>
        <v>95266.666666666672</v>
      </c>
    </row>
    <row r="6" spans="1:3" x14ac:dyDescent="0.2">
      <c r="A6" s="6" t="s">
        <v>14</v>
      </c>
      <c r="B6" s="7"/>
      <c r="C6" s="7"/>
    </row>
    <row r="7" spans="1:3" x14ac:dyDescent="0.2">
      <c r="A7" t="s">
        <v>5</v>
      </c>
      <c r="B7" s="3" t="s">
        <v>13</v>
      </c>
    </row>
    <row r="8" spans="1:3" x14ac:dyDescent="0.2">
      <c r="A8" t="s">
        <v>40</v>
      </c>
      <c r="B8" s="5">
        <f>AVERAGE(4148,3039,2745,2837)</f>
        <v>3192.25</v>
      </c>
    </row>
    <row r="9" spans="1:3" x14ac:dyDescent="0.2">
      <c r="A9" t="s">
        <v>41</v>
      </c>
      <c r="B9" s="5">
        <f>AVERAGE(47781,38047,28312,18577)</f>
        <v>33179.25</v>
      </c>
    </row>
    <row r="11" spans="1:3" x14ac:dyDescent="0.2">
      <c r="A11" s="6" t="s">
        <v>19</v>
      </c>
      <c r="B11" s="7"/>
      <c r="C11" s="7"/>
    </row>
    <row r="12" spans="1:3" x14ac:dyDescent="0.2">
      <c r="A12" t="s">
        <v>5</v>
      </c>
      <c r="B12" t="s">
        <v>20</v>
      </c>
      <c r="C12" t="s">
        <v>21</v>
      </c>
    </row>
    <row r="13" spans="1:3" x14ac:dyDescent="0.2">
      <c r="A13" t="s">
        <v>6</v>
      </c>
      <c r="B13">
        <v>57940</v>
      </c>
      <c r="C13" s="8">
        <f>B13/SUM(B13:B14)</f>
        <v>0.84215116279069768</v>
      </c>
    </row>
    <row r="14" spans="1:3" x14ac:dyDescent="0.2">
      <c r="A14" t="s">
        <v>7</v>
      </c>
      <c r="B14">
        <v>10860</v>
      </c>
      <c r="C14" s="8">
        <f>B14/SUM(B13:B14)</f>
        <v>0.15784883720930232</v>
      </c>
    </row>
    <row r="16" spans="1:3" x14ac:dyDescent="0.2">
      <c r="A16" s="6" t="s">
        <v>26</v>
      </c>
      <c r="B16" s="7"/>
      <c r="C16" s="7"/>
    </row>
    <row r="17" spans="1:2" x14ac:dyDescent="0.2">
      <c r="A17" t="s">
        <v>27</v>
      </c>
      <c r="B17" s="5">
        <f>AVERAGE(B3:C3)*C13+AVERAGE(B4:C4)*C14</f>
        <v>16517.325581395347</v>
      </c>
    </row>
    <row r="18" spans="1:2" x14ac:dyDescent="0.2">
      <c r="A18" t="s">
        <v>28</v>
      </c>
      <c r="B18" s="5">
        <f>B8*C13+B9*C14</f>
        <v>7925.6630813953489</v>
      </c>
    </row>
    <row r="19" spans="1:2" x14ac:dyDescent="0.2">
      <c r="A19" t="s">
        <v>29</v>
      </c>
      <c r="B19" s="5">
        <f>SUM(B17:B18)</f>
        <v>24442.988662790696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2.1640625" customWidth="1"/>
    <col min="2" max="2" width="15.33203125" customWidth="1"/>
  </cols>
  <sheetData>
    <row r="1" spans="1:2" x14ac:dyDescent="0.2">
      <c r="B1" s="4" t="s">
        <v>3</v>
      </c>
    </row>
    <row r="2" spans="1:2" x14ac:dyDescent="0.2">
      <c r="A2" t="s">
        <v>4</v>
      </c>
      <c r="B2" s="5">
        <f>Data!B19</f>
        <v>24442.988662790696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2019-06-04T22:54:17Z</dcterms:created>
  <dcterms:modified xsi:type="dcterms:W3CDTF">2022-03-11T20:05:32Z</dcterms:modified>
</cp:coreProperties>
</file>