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trans\BCDTRtSY\"/>
    </mc:Choice>
  </mc:AlternateContent>
  <xr:revisionPtr revIDLastSave="0" documentId="8_{5431B7AE-4DB4-4671-91E4-2F0C8052A3E5}"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3" l="1"/>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4" i="63" l="1"/>
  <c r="D4" i="62"/>
  <c r="D2" i="63"/>
  <c r="D2" i="62"/>
  <c r="J3" i="62"/>
  <c r="J3" i="23" s="1"/>
  <c r="R3" i="62"/>
  <c r="R3" i="23" s="1"/>
  <c r="Z3" i="62"/>
  <c r="Z3" i="23" s="1"/>
  <c r="X3" i="62"/>
  <c r="X3" i="23" s="1"/>
  <c r="I3" i="62"/>
  <c r="I3" i="23" s="1"/>
  <c r="D3" i="23"/>
  <c r="K3" i="62"/>
  <c r="K3" i="23" s="1"/>
  <c r="S3" i="62"/>
  <c r="S3" i="23" s="1"/>
  <c r="AA3" i="62"/>
  <c r="AA3" i="23" s="1"/>
  <c r="W3" i="62"/>
  <c r="W3" i="23" s="1"/>
  <c r="H3" i="62"/>
  <c r="H3" i="23" s="1"/>
  <c r="L3" i="62"/>
  <c r="L3" i="23" s="1"/>
  <c r="T3" i="62"/>
  <c r="T3" i="23" s="1"/>
  <c r="AB3" i="62"/>
  <c r="AB3" i="23" s="1"/>
  <c r="O3" i="62"/>
  <c r="O3" i="23" s="1"/>
  <c r="P3" i="62"/>
  <c r="P3" i="23" s="1"/>
  <c r="Q3" i="62"/>
  <c r="Q3" i="23" s="1"/>
  <c r="M3" i="62"/>
  <c r="M3" i="23" s="1"/>
  <c r="U3" i="62"/>
  <c r="U3" i="23" s="1"/>
  <c r="AC3" i="62"/>
  <c r="AC3" i="23" s="1"/>
  <c r="AE3" i="62"/>
  <c r="AE3" i="23" s="1"/>
  <c r="AF3" i="62"/>
  <c r="AF3" i="23" s="1"/>
  <c r="E3" i="62"/>
  <c r="E3" i="23" s="1"/>
  <c r="F3" i="62"/>
  <c r="F3" i="23" s="1"/>
  <c r="N3" i="62"/>
  <c r="N3" i="23" s="1"/>
  <c r="V3" i="62"/>
  <c r="V3" i="23" s="1"/>
  <c r="AD3" i="62"/>
  <c r="AD3" i="23" s="1"/>
  <c r="G3" i="62"/>
  <c r="G3" i="23" s="1"/>
  <c r="Y3" i="62"/>
  <c r="Y3" i="23" s="1"/>
  <c r="D3" i="24"/>
  <c r="J3" i="63"/>
  <c r="J3" i="24" s="1"/>
  <c r="R3" i="63"/>
  <c r="R3" i="24" s="1"/>
  <c r="Z3" i="63"/>
  <c r="Z3" i="24" s="1"/>
  <c r="G3" i="63"/>
  <c r="G3" i="24" s="1"/>
  <c r="Q3" i="63"/>
  <c r="Q3" i="24" s="1"/>
  <c r="Y3" i="63"/>
  <c r="Y3" i="24" s="1"/>
  <c r="K3" i="63"/>
  <c r="K3" i="24" s="1"/>
  <c r="S3" i="63"/>
  <c r="S3" i="24" s="1"/>
  <c r="AA3" i="63"/>
  <c r="AA3" i="24" s="1"/>
  <c r="O3" i="63"/>
  <c r="O3" i="24" s="1"/>
  <c r="W3" i="63"/>
  <c r="W3" i="24" s="1"/>
  <c r="AE3" i="63"/>
  <c r="AE3" i="24" s="1"/>
  <c r="I3" i="63"/>
  <c r="I3" i="24" s="1"/>
  <c r="L3" i="63"/>
  <c r="L3" i="24" s="1"/>
  <c r="T3" i="63"/>
  <c r="T3" i="24" s="1"/>
  <c r="AB3" i="63"/>
  <c r="AB3" i="24" s="1"/>
  <c r="M3" i="63"/>
  <c r="M3" i="24" s="1"/>
  <c r="P3" i="63"/>
  <c r="P3" i="24" s="1"/>
  <c r="X3" i="63"/>
  <c r="X3" i="24" s="1"/>
  <c r="AF3" i="63"/>
  <c r="AF3" i="24" s="1"/>
  <c r="E3" i="63"/>
  <c r="E3" i="24" s="1"/>
  <c r="U3" i="63"/>
  <c r="U3" i="24" s="1"/>
  <c r="AC3" i="63"/>
  <c r="AC3" i="24" s="1"/>
  <c r="H3" i="63"/>
  <c r="H3" i="24" s="1"/>
  <c r="F3" i="63"/>
  <c r="F3" i="24" s="1"/>
  <c r="N3" i="63"/>
  <c r="N3" i="24" s="1"/>
  <c r="V3" i="63"/>
  <c r="V3" i="24" s="1"/>
  <c r="AD3" i="63"/>
  <c r="AD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2" i="62" l="1"/>
  <c r="F2" i="23" s="1"/>
  <c r="N2" i="62"/>
  <c r="N2" i="23" s="1"/>
  <c r="V2" i="62"/>
  <c r="V2" i="23" s="1"/>
  <c r="AD2" i="62"/>
  <c r="AD2" i="23" s="1"/>
  <c r="K2" i="62"/>
  <c r="K2" i="23" s="1"/>
  <c r="U2" i="62"/>
  <c r="U2" i="23" s="1"/>
  <c r="G2" i="62"/>
  <c r="G2" i="23" s="1"/>
  <c r="O2" i="62"/>
  <c r="O2" i="23" s="1"/>
  <c r="W2" i="62"/>
  <c r="W2" i="23" s="1"/>
  <c r="AE2" i="62"/>
  <c r="AE2" i="23" s="1"/>
  <c r="L2" i="62"/>
  <c r="L2" i="23" s="1"/>
  <c r="AB2" i="62"/>
  <c r="AB2" i="23" s="1"/>
  <c r="M2" i="62"/>
  <c r="M2" i="23" s="1"/>
  <c r="H2" i="62"/>
  <c r="H2" i="23" s="1"/>
  <c r="P2" i="62"/>
  <c r="P2" i="23" s="1"/>
  <c r="X2" i="62"/>
  <c r="X2" i="23" s="1"/>
  <c r="AF2" i="62"/>
  <c r="AF2" i="23" s="1"/>
  <c r="S2" i="62"/>
  <c r="S2" i="23" s="1"/>
  <c r="AA2" i="62"/>
  <c r="AA2" i="23" s="1"/>
  <c r="AC2" i="62"/>
  <c r="AC2" i="23" s="1"/>
  <c r="D2" i="23"/>
  <c r="I2" i="62"/>
  <c r="I2" i="23" s="1"/>
  <c r="Q2" i="62"/>
  <c r="Q2" i="23" s="1"/>
  <c r="Y2" i="62"/>
  <c r="Y2" i="23" s="1"/>
  <c r="E2" i="62"/>
  <c r="E2" i="23" s="1"/>
  <c r="J2" i="62"/>
  <c r="J2" i="23" s="1"/>
  <c r="R2" i="62"/>
  <c r="R2" i="23" s="1"/>
  <c r="Z2" i="62"/>
  <c r="Z2" i="23" s="1"/>
  <c r="T2" i="62"/>
  <c r="T2" i="23" s="1"/>
  <c r="G2" i="63"/>
  <c r="G2" i="24" s="1"/>
  <c r="O2" i="63"/>
  <c r="O2" i="24" s="1"/>
  <c r="W2" i="63"/>
  <c r="W2" i="24" s="1"/>
  <c r="AE2" i="63"/>
  <c r="AE2" i="24" s="1"/>
  <c r="U2" i="63"/>
  <c r="U2" i="24" s="1"/>
  <c r="N2" i="63"/>
  <c r="N2" i="24" s="1"/>
  <c r="H2" i="63"/>
  <c r="H2" i="24" s="1"/>
  <c r="P2" i="63"/>
  <c r="P2" i="24" s="1"/>
  <c r="X2" i="63"/>
  <c r="X2" i="24" s="1"/>
  <c r="AF2" i="63"/>
  <c r="AF2" i="24" s="1"/>
  <c r="L2" i="63"/>
  <c r="L2" i="24" s="1"/>
  <c r="M2" i="63"/>
  <c r="M2" i="24" s="1"/>
  <c r="D2" i="24"/>
  <c r="I2" i="63"/>
  <c r="I2" i="24" s="1"/>
  <c r="Q2" i="63"/>
  <c r="Q2" i="24" s="1"/>
  <c r="Y2" i="63"/>
  <c r="Y2" i="24" s="1"/>
  <c r="E2" i="63"/>
  <c r="E2" i="24" s="1"/>
  <c r="AB2" i="63"/>
  <c r="AB2" i="24" s="1"/>
  <c r="AC2" i="63"/>
  <c r="AC2" i="24" s="1"/>
  <c r="AD2" i="63"/>
  <c r="AD2" i="24" s="1"/>
  <c r="J2" i="63"/>
  <c r="J2" i="24" s="1"/>
  <c r="R2" i="63"/>
  <c r="R2" i="24" s="1"/>
  <c r="Z2" i="63"/>
  <c r="Z2" i="24" s="1"/>
  <c r="T2" i="63"/>
  <c r="T2" i="24" s="1"/>
  <c r="F2" i="63"/>
  <c r="F2" i="24" s="1"/>
  <c r="K2" i="63"/>
  <c r="K2" i="24" s="1"/>
  <c r="S2" i="63"/>
  <c r="S2" i="24" s="1"/>
  <c r="AA2" i="63"/>
  <c r="AA2" i="24" s="1"/>
  <c r="V2" i="63"/>
  <c r="V2" i="24" s="1"/>
  <c r="F4" i="62"/>
  <c r="F4" i="23" s="1"/>
  <c r="N4" i="62"/>
  <c r="N4" i="23" s="1"/>
  <c r="V4" i="62"/>
  <c r="V4" i="23" s="1"/>
  <c r="AD4" i="62"/>
  <c r="AD4" i="23" s="1"/>
  <c r="S4" i="62"/>
  <c r="S4" i="23" s="1"/>
  <c r="U4" i="62"/>
  <c r="U4" i="23" s="1"/>
  <c r="G4" i="62"/>
  <c r="G4" i="23" s="1"/>
  <c r="O4" i="62"/>
  <c r="O4" i="23" s="1"/>
  <c r="W4" i="62"/>
  <c r="W4" i="23" s="1"/>
  <c r="AE4" i="62"/>
  <c r="AE4" i="23" s="1"/>
  <c r="L4" i="62"/>
  <c r="L4" i="23" s="1"/>
  <c r="AC4" i="62"/>
  <c r="AC4" i="23" s="1"/>
  <c r="H4" i="62"/>
  <c r="H4" i="23" s="1"/>
  <c r="P4" i="62"/>
  <c r="P4" i="23" s="1"/>
  <c r="X4" i="62"/>
  <c r="X4" i="23" s="1"/>
  <c r="AF4" i="62"/>
  <c r="AF4" i="23" s="1"/>
  <c r="D4" i="23"/>
  <c r="AA4" i="62"/>
  <c r="AA4" i="23" s="1"/>
  <c r="T4" i="62"/>
  <c r="T4" i="23" s="1"/>
  <c r="M4" i="62"/>
  <c r="M4" i="23" s="1"/>
  <c r="I4" i="62"/>
  <c r="I4" i="23" s="1"/>
  <c r="Q4" i="62"/>
  <c r="Q4" i="23" s="1"/>
  <c r="Y4" i="62"/>
  <c r="Y4" i="23" s="1"/>
  <c r="E4" i="62"/>
  <c r="E4" i="23" s="1"/>
  <c r="AB4" i="62"/>
  <c r="AB4" i="23" s="1"/>
  <c r="J4" i="62"/>
  <c r="J4" i="23" s="1"/>
  <c r="R4" i="62"/>
  <c r="R4" i="23" s="1"/>
  <c r="Z4" i="62"/>
  <c r="Z4" i="23" s="1"/>
  <c r="K4" i="62"/>
  <c r="K4" i="23" s="1"/>
  <c r="AF4" i="63"/>
  <c r="AF4" i="24" s="1"/>
  <c r="AA4" i="63"/>
  <c r="AA4" i="24" s="1"/>
  <c r="E4" i="63"/>
  <c r="E4" i="24" s="1"/>
  <c r="D4" i="24"/>
  <c r="Y4" i="63"/>
  <c r="Y4" i="24" s="1"/>
  <c r="S4" i="63"/>
  <c r="S4" i="24" s="1"/>
  <c r="I4" i="63"/>
  <c r="I4" i="24" s="1"/>
  <c r="Q4" i="63"/>
  <c r="Q4" i="24" s="1"/>
  <c r="K4" i="63"/>
  <c r="K4" i="24" s="1"/>
  <c r="R4" i="63"/>
  <c r="R4" i="24" s="1"/>
  <c r="F4" i="63"/>
  <c r="F4" i="24" s="1"/>
  <c r="H4" i="63"/>
  <c r="H4" i="24" s="1"/>
  <c r="Z4" i="63"/>
  <c r="Z4" i="24" s="1"/>
  <c r="N4" i="63"/>
  <c r="N4" i="24" s="1"/>
  <c r="P4" i="63"/>
  <c r="P4" i="24" s="1"/>
  <c r="L4" i="63"/>
  <c r="L4" i="24" s="1"/>
  <c r="V4" i="63"/>
  <c r="V4" i="24" s="1"/>
  <c r="X4" i="63"/>
  <c r="X4" i="24" s="1"/>
  <c r="T4" i="63"/>
  <c r="T4" i="24" s="1"/>
  <c r="AD4" i="63"/>
  <c r="AD4" i="24" s="1"/>
  <c r="O4" i="63"/>
  <c r="O4" i="24" s="1"/>
  <c r="J4" i="63"/>
  <c r="J4" i="24" s="1"/>
  <c r="AE4" i="63"/>
  <c r="AE4" i="24" s="1"/>
  <c r="AB4" i="63"/>
  <c r="AB4" i="24" s="1"/>
  <c r="G4" i="63"/>
  <c r="G4" i="24" s="1"/>
  <c r="AC4" i="63"/>
  <c r="AC4" i="24" s="1"/>
  <c r="M4" i="63"/>
  <c r="M4" i="24" s="1"/>
  <c r="U4" i="63"/>
  <c r="U4" i="24" s="1"/>
  <c r="W4" i="63"/>
  <c r="W4"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<sst xmlns="http://schemas.openxmlformats.org/spreadsheetml/2006/main" count="53128" uniqueCount="4272">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</sst>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4235</v>
      </c>
      <c r="C1" s="104">
        <v>45660</v>
      </c>
      <c r="E1" s="106" t="s">
        <v>3851</v>
      </c>
      <c r="F1" s="106" t="s">
        <v>3851</v>
      </c>
    </row>
    <row r="2" spans="1:6">
      <c r="B2" t="str">
        <f>LOOKUP(B1,E2:F51,F2:F51)</f>
        <v>MA</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MA</v>
      </c>
    </row>
    <row r="2" spans="1:8">
      <c r="E2">
        <v>2021</v>
      </c>
      <c r="F2">
        <v>2022</v>
      </c>
      <c r="G2" t="s">
        <v>4265</v>
      </c>
      <c r="H2" t="s">
        <v>4266</v>
      </c>
    </row>
    <row r="3" spans="1:8">
      <c r="A3" t="s">
        <v>4105</v>
      </c>
      <c r="C3" t="s">
        <v>4195</v>
      </c>
      <c r="D3" t="s">
        <v>4196</v>
      </c>
      <c r="E3" s="107">
        <f>SUMIFS('SEDS 2022'!F:F,'SEDS 2022'!$C:$C,$A3,'SEDS 2022'!$B:$B,$A$1)</f>
        <v>399932</v>
      </c>
      <c r="F3" s="107">
        <f>SUMIFS('SEDS 2022'!G:G,'SEDS 2022'!$C:$C,$A3,'SEDS 2022'!$B:$B,$A$1)</f>
        <v>418993</v>
      </c>
      <c r="G3" s="82">
        <f>F3/E3</f>
        <v>1.0476606023023913</v>
      </c>
    </row>
    <row r="4" spans="1:8">
      <c r="A4" t="s">
        <v>3864</v>
      </c>
      <c r="C4" t="s">
        <v>4197</v>
      </c>
      <c r="D4" t="s">
        <v>4198</v>
      </c>
      <c r="E4" s="107">
        <f>SUMIFS('SEDS 2022'!F:F,'SEDS 2022'!$C:$C,$A4,'SEDS 2022'!$B:$B,$A$1)</f>
        <v>1375</v>
      </c>
      <c r="F4" s="107">
        <f>SUMIFS('SEDS 2022'!G:G,'SEDS 2022'!$C:$C,$A4,'SEDS 2022'!$B:$B,$A$1)</f>
        <v>1137</v>
      </c>
      <c r="G4" s="82">
        <f t="shared" ref="G4:G12" si="0">F4/E4</f>
        <v>0.82690909090909093</v>
      </c>
    </row>
    <row r="5" spans="1:8">
      <c r="A5" t="s">
        <v>3909</v>
      </c>
      <c r="C5" t="s">
        <v>4199</v>
      </c>
      <c r="D5" t="s">
        <v>4200</v>
      </c>
      <c r="E5" s="107">
        <f>SUMIFS('SEDS 2022'!F:F,'SEDS 2022'!$C:$C,$A5,'SEDS 2022'!$B:$B,$A$1)</f>
        <v>20845</v>
      </c>
      <c r="F5" s="107">
        <f>SUMIFS('SEDS 2022'!G:G,'SEDS 2022'!$C:$C,$A5,'SEDS 2022'!$B:$B,$A$1)</f>
        <v>20876</v>
      </c>
      <c r="G5" s="82">
        <f t="shared" si="0"/>
        <v>1.0014871671863756</v>
      </c>
    </row>
    <row r="6" spans="1:8">
      <c r="A6" t="s">
        <v>3916</v>
      </c>
      <c r="C6" t="s">
        <v>4201</v>
      </c>
      <c r="D6" t="s">
        <v>4202</v>
      </c>
      <c r="E6" s="107">
        <f>SUMIFS('SEDS 2022'!F:F,'SEDS 2022'!$C:$C,$A6,'SEDS 2022'!$B:$B,$A$1)</f>
        <v>1074</v>
      </c>
      <c r="F6" s="107">
        <f>SUMIFS('SEDS 2022'!G:G,'SEDS 2022'!$C:$C,$A6,'SEDS 2022'!$B:$B,$A$1)</f>
        <v>1020</v>
      </c>
      <c r="G6" s="82">
        <f t="shared" si="0"/>
        <v>0.94972067039106145</v>
      </c>
    </row>
    <row r="7" spans="1:8">
      <c r="A7" t="s">
        <v>4070</v>
      </c>
      <c r="C7" t="s">
        <v>4203</v>
      </c>
      <c r="D7" t="s">
        <v>4204</v>
      </c>
      <c r="E7" s="107">
        <f>SUMIFS('SEDS 2022'!F:F,'SEDS 2022'!$C:$C,$A7,'SEDS 2022'!$B:$B,$A$1)</f>
        <v>1371</v>
      </c>
      <c r="F7" s="107">
        <f>SUMIFS('SEDS 2022'!G:G,'SEDS 2022'!$C:$C,$A7,'SEDS 2022'!$B:$B,$A$1)</f>
        <v>1405</v>
      </c>
      <c r="G7" s="82">
        <f t="shared" si="0"/>
        <v>1.0247994164843179</v>
      </c>
    </row>
    <row r="8" spans="1:8">
      <c r="A8" t="s">
        <v>3973</v>
      </c>
      <c r="B8" t="s">
        <v>3859</v>
      </c>
      <c r="C8" t="s">
        <v>4205</v>
      </c>
      <c r="D8" t="s">
        <v>4206</v>
      </c>
      <c r="E8" s="107">
        <f>SUMIFS('SEDS 2022'!F:F,'SEDS 2022'!$C:$C,$A8,'SEDS 2022'!$B:$B,$A$1)</f>
        <v>43337</v>
      </c>
      <c r="F8" s="107">
        <f>SUMIFS('SEDS 2022'!G:G,'SEDS 2022'!$C:$C,$A8,'SEDS 2022'!$B:$B,$A$1)</f>
        <v>61508</v>
      </c>
      <c r="G8" s="82">
        <f t="shared" si="0"/>
        <v>1.4192952903985048</v>
      </c>
      <c r="H8" t="s">
        <v>122</v>
      </c>
    </row>
    <row r="9" spans="1:8">
      <c r="A9" t="s">
        <v>4055</v>
      </c>
      <c r="C9" t="s">
        <v>4207</v>
      </c>
      <c r="D9" t="s">
        <v>4208</v>
      </c>
      <c r="E9" s="107">
        <f>SUMIFS('SEDS 2022'!F:F,'SEDS 2022'!$C:$C,$A9,'SEDS 2022'!$B:$B,$A$1)</f>
        <v>79</v>
      </c>
      <c r="F9" s="107">
        <f>SUMIFS('SEDS 2022'!G:G,'SEDS 2022'!$C:$C,$A9,'SEDS 2022'!$B:$B,$A$1)</f>
        <v>67</v>
      </c>
      <c r="G9" s="82">
        <f t="shared" si="0"/>
        <v>0.84810126582278478</v>
      </c>
    </row>
    <row r="10" spans="1:8">
      <c r="A10" t="s">
        <v>4004</v>
      </c>
      <c r="C10" t="s">
        <v>4209</v>
      </c>
      <c r="D10" t="s">
        <v>4210</v>
      </c>
      <c r="E10" s="107">
        <f>SUMIFS('SEDS 2022'!F:F,'SEDS 2022'!$C:$C,$A10,'SEDS 2022'!$B:$B,$A$1)</f>
        <v>7645</v>
      </c>
      <c r="F10" s="107">
        <f>SUMIFS('SEDS 2022'!G:G,'SEDS 2022'!$C:$C,$A10,'SEDS 2022'!$B:$B,$A$1)</f>
        <v>8733</v>
      </c>
      <c r="G10" s="82">
        <f t="shared" si="0"/>
        <v>1.1423152387181164</v>
      </c>
    </row>
    <row r="11" spans="1:8">
      <c r="A11" t="s">
        <v>3892</v>
      </c>
      <c r="C11" t="s">
        <v>4211</v>
      </c>
      <c r="D11" t="s">
        <v>4212</v>
      </c>
      <c r="E11" s="107">
        <f>SUMIFS('SEDS 2022'!F:F,'SEDS 2022'!$C:$C,$A11,'SEDS 2022'!$B:$B,$A$1)</f>
        <v>60165</v>
      </c>
      <c r="F11" s="107">
        <f>SUMIFS('SEDS 2022'!G:G,'SEDS 2022'!$C:$C,$A11,'SEDS 2022'!$B:$B,$A$1)</f>
        <v>60595</v>
      </c>
      <c r="G11" s="82">
        <f t="shared" si="0"/>
        <v>1.0071470123826145</v>
      </c>
      <c r="H11" t="s">
        <v>124</v>
      </c>
    </row>
    <row r="12" spans="1:8">
      <c r="A12" t="s">
        <v>3993</v>
      </c>
      <c r="C12" t="s">
        <v>4213</v>
      </c>
      <c r="D12" t="s">
        <v>4214</v>
      </c>
      <c r="E12" s="107">
        <f>SUMIFS('SEDS 2022'!F:F,'SEDS 2022'!$C:$C,$A12,'SEDS 2022'!$B:$B,$A$1)</f>
        <v>283438</v>
      </c>
      <c r="F12" s="107">
        <f>SUMIFS('SEDS 2022'!G:G,'SEDS 2022'!$C:$C,$A12,'SEDS 2022'!$B:$B,$A$1)</f>
        <v>282858</v>
      </c>
      <c r="G12" s="82">
        <f t="shared" si="0"/>
        <v>0.99795369710483417</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0.99795369710483417</v>
      </c>
      <c r="E2">
        <f>$D$2*INDEX('AEO 2023 Table 7'!18:18,MATCH(E$1,'AEO 2023 Table 7'!1:1,0))/INDEX('AEO 2023 Table 7'!18:18,MATCH($D$1,'AEO 2023 Table 7'!1:1,0))</f>
        <v>1.0183321375915333</v>
      </c>
      <c r="F2">
        <f>$D$2*INDEX('AEO 2023 Table 7'!18:18,MATCH(F$1,'AEO 2023 Table 7'!1:1,0))/INDEX('AEO 2023 Table 7'!18:18,MATCH($D$1,'AEO 2023 Table 7'!1:1,0))</f>
        <v>1.0257546552725751</v>
      </c>
      <c r="G2">
        <f>$D$2*INDEX('AEO 2023 Table 7'!18:18,MATCH(G$1,'AEO 2023 Table 7'!1:1,0))/INDEX('AEO 2023 Table 7'!18:18,MATCH($D$1,'AEO 2023 Table 7'!1:1,0))</f>
        <v>1.029564071329256</v>
      </c>
      <c r="H2">
        <f>$D$2*INDEX('AEO 2023 Table 7'!18:18,MATCH(H$1,'AEO 2023 Table 7'!1:1,0))/INDEX('AEO 2023 Table 7'!18:18,MATCH($D$1,'AEO 2023 Table 7'!1:1,0))</f>
        <v>1.0368919021538563</v>
      </c>
      <c r="I2">
        <f>$D$2*INDEX('AEO 2023 Table 7'!18:18,MATCH(I$1,'AEO 2023 Table 7'!1:1,0))/INDEX('AEO 2023 Table 7'!18:18,MATCH($D$1,'AEO 2023 Table 7'!1:1,0))</f>
        <v>1.0466128716302956</v>
      </c>
      <c r="J2">
        <f>$D$2*INDEX('AEO 2023 Table 7'!18:18,MATCH(J$1,'AEO 2023 Table 7'!1:1,0))/INDEX('AEO 2023 Table 7'!18:18,MATCH($D$1,'AEO 2023 Table 7'!1:1,0))</f>
        <v>1.0556064221211223</v>
      </c>
      <c r="K2">
        <f>$D$2*INDEX('AEO 2023 Table 7'!18:18,MATCH(K$1,'AEO 2023 Table 7'!1:1,0))/INDEX('AEO 2023 Table 7'!18:18,MATCH($D$1,'AEO 2023 Table 7'!1:1,0))</f>
        <v>1.0626313402943548</v>
      </c>
      <c r="L2">
        <f>$D$2*INDEX('AEO 2023 Table 7'!18:18,MATCH(L$1,'AEO 2023 Table 7'!1:1,0))/INDEX('AEO 2023 Table 7'!18:18,MATCH($D$1,'AEO 2023 Table 7'!1:1,0))</f>
        <v>1.0679909670025092</v>
      </c>
      <c r="M2">
        <f>$D$2*INDEX('AEO 2023 Table 7'!18:18,MATCH(M$1,'AEO 2023 Table 7'!1:1,0))/INDEX('AEO 2023 Table 7'!18:18,MATCH($D$1,'AEO 2023 Table 7'!1:1,0))</f>
        <v>1.0725296871828103</v>
      </c>
      <c r="N2">
        <f>$D$2*INDEX('AEO 2023 Table 7'!18:18,MATCH(N$1,'AEO 2023 Table 7'!1:1,0))/INDEX('AEO 2023 Table 7'!18:18,MATCH($D$1,'AEO 2023 Table 7'!1:1,0))</f>
        <v>1.0763473296153276</v>
      </c>
      <c r="O2">
        <f>$D$2*INDEX('AEO 2023 Table 7'!18:18,MATCH(O$1,'AEO 2023 Table 7'!1:1,0))/INDEX('AEO 2023 Table 7'!18:18,MATCH($D$1,'AEO 2023 Table 7'!1:1,0))</f>
        <v>1.0818605120632403</v>
      </c>
      <c r="P2">
        <f>$D$2*INDEX('AEO 2023 Table 7'!18:18,MATCH(P$1,'AEO 2023 Table 7'!1:1,0))/INDEX('AEO 2023 Table 7'!18:18,MATCH($D$1,'AEO 2023 Table 7'!1:1,0))</f>
        <v>1.0889008542524352</v>
      </c>
      <c r="Q2">
        <f>$D$2*INDEX('AEO 2023 Table 7'!18:18,MATCH(Q$1,'AEO 2023 Table 7'!1:1,0))/INDEX('AEO 2023 Table 7'!18:18,MATCH($D$1,'AEO 2023 Table 7'!1:1,0))</f>
        <v>1.0953306581183841</v>
      </c>
      <c r="R2">
        <f>$D$2*INDEX('AEO 2023 Table 7'!18:18,MATCH(R$1,'AEO 2023 Table 7'!1:1,0))/INDEX('AEO 2023 Table 7'!18:18,MATCH($D$1,'AEO 2023 Table 7'!1:1,0))</f>
        <v>1.1005544667928839</v>
      </c>
      <c r="S2">
        <f>$D$2*INDEX('AEO 2023 Table 7'!18:18,MATCH(S$1,'AEO 2023 Table 7'!1:1,0))/INDEX('AEO 2023 Table 7'!18:18,MATCH($D$1,'AEO 2023 Table 7'!1:1,0))</f>
        <v>1.1066254026468818</v>
      </c>
      <c r="T2">
        <f>$D$2*INDEX('AEO 2023 Table 7'!18:18,MATCH(T$1,'AEO 2023 Table 7'!1:1,0))/INDEX('AEO 2023 Table 7'!18:18,MATCH($D$1,'AEO 2023 Table 7'!1:1,0))</f>
        <v>1.1134758565798466</v>
      </c>
      <c r="U2">
        <f>$D$2*INDEX('AEO 2023 Table 7'!18:18,MATCH(U$1,'AEO 2023 Table 7'!1:1,0))/INDEX('AEO 2023 Table 7'!18:18,MATCH($D$1,'AEO 2023 Table 7'!1:1,0))</f>
        <v>1.1203779814050168</v>
      </c>
      <c r="V2">
        <f>$D$2*INDEX('AEO 2023 Table 7'!18:18,MATCH(V$1,'AEO 2023 Table 7'!1:1,0))/INDEX('AEO 2023 Table 7'!18:18,MATCH($D$1,'AEO 2023 Table 7'!1:1,0))</f>
        <v>1.1282619374183842</v>
      </c>
      <c r="W2">
        <f>$D$2*INDEX('AEO 2023 Table 7'!18:18,MATCH(W$1,'AEO 2023 Table 7'!1:1,0))/INDEX('AEO 2023 Table 7'!18:18,MATCH($D$1,'AEO 2023 Table 7'!1:1,0))</f>
        <v>1.1363407516291819</v>
      </c>
      <c r="X2">
        <f>$D$2*INDEX('AEO 2023 Table 7'!18:18,MATCH(X$1,'AEO 2023 Table 7'!1:1,0))/INDEX('AEO 2023 Table 7'!18:18,MATCH($D$1,'AEO 2023 Table 7'!1:1,0))</f>
        <v>1.1447658377184713</v>
      </c>
      <c r="Y2">
        <f>$D$2*INDEX('AEO 2023 Table 7'!18:18,MATCH(Y$1,'AEO 2023 Table 7'!1:1,0))/INDEX('AEO 2023 Table 7'!18:18,MATCH($D$1,'AEO 2023 Table 7'!1:1,0))</f>
        <v>1.1529482506343693</v>
      </c>
      <c r="Z2">
        <f>$D$2*INDEX('AEO 2023 Table 7'!18:18,MATCH(Z$1,'AEO 2023 Table 7'!1:1,0))/INDEX('AEO 2023 Table 7'!18:18,MATCH($D$1,'AEO 2023 Table 7'!1:1,0))</f>
        <v>1.1614215795497835</v>
      </c>
      <c r="AA2">
        <f>$D$2*INDEX('AEO 2023 Table 7'!18:18,MATCH(AA$1,'AEO 2023 Table 7'!1:1,0))/INDEX('AEO 2023 Table 7'!18:18,MATCH($D$1,'AEO 2023 Table 7'!1:1,0))</f>
        <v>1.1704293547423723</v>
      </c>
      <c r="AB2">
        <f>$D$2*INDEX('AEO 2023 Table 7'!18:18,MATCH(AB$1,'AEO 2023 Table 7'!1:1,0))/INDEX('AEO 2023 Table 7'!18:18,MATCH($D$1,'AEO 2023 Table 7'!1:1,0))</f>
        <v>1.1808953952702979</v>
      </c>
      <c r="AC2">
        <f>$D$2*INDEX('AEO 2023 Table 7'!18:18,MATCH(AC$1,'AEO 2023 Table 7'!1:1,0))/INDEX('AEO 2023 Table 7'!18:18,MATCH($D$1,'AEO 2023 Table 7'!1:1,0))</f>
        <v>1.192131356555709</v>
      </c>
      <c r="AD2">
        <f>$D$2*INDEX('AEO 2023 Table 7'!18:18,MATCH(AD$1,'AEO 2023 Table 7'!1:1,0))/INDEX('AEO 2023 Table 7'!18:18,MATCH($D$1,'AEO 2023 Table 7'!1:1,0))</f>
        <v>1.2037235296020119</v>
      </c>
      <c r="AE2">
        <f>$D$2*INDEX('AEO 2023 Table 7'!18:18,MATCH(AE$1,'AEO 2023 Table 7'!1:1,0))/INDEX('AEO 2023 Table 7'!18:18,MATCH($D$1,'AEO 2023 Table 7'!1:1,0))</f>
        <v>1.2154682300033468</v>
      </c>
      <c r="AF2">
        <f>$D$2*INDEX('AEO 2023 Table 7'!18:18,MATCH(AF$1,'AEO 2023 Table 7'!1:1,0))/INDEX('AEO 2023 Table 7'!18:18,MATCH($D$1,'AEO 2023 Table 7'!1:1,0))</f>
        <v>1.2282855072438308</v>
      </c>
    </row>
    <row r="3" spans="1:32">
      <c r="A3" t="s">
        <v>124</v>
      </c>
      <c r="B3">
        <f>INDEX('AEO 2021 Table 7'!22:22,MATCH(B$1,'AEO 2021 Table 7'!1:1,0))/INDEX('AEO 2021 Table 7'!22:22,MATCH(B$1,'AEO 2021 Table 7'!1:1,0))</f>
        <v>1</v>
      </c>
      <c r="C3">
        <v>1</v>
      </c>
      <c r="D3" s="108">
        <f>'seds growth'!G11</f>
        <v>1.0071470123826145</v>
      </c>
      <c r="E3">
        <f>$D$3*INDEX('AEO 2023 Table 7'!22:22,MATCH(E$1,'AEO 2023 Table 7'!1:1,0))/INDEX('AEO 2023 Table 7'!22:22,MATCH($D$1,'AEO 2023 Table 7'!1:1,0))</f>
        <v>1.0726336706645871</v>
      </c>
      <c r="F3">
        <f>$D$3*INDEX('AEO 2023 Table 7'!22:22,MATCH(F$1,'AEO 2023 Table 7'!1:1,0))/INDEX('AEO 2023 Table 7'!22:22,MATCH($D$1,'AEO 2023 Table 7'!1:1,0))</f>
        <v>1.1098601773020087</v>
      </c>
      <c r="G3">
        <f>$D$3*INDEX('AEO 2023 Table 7'!22:22,MATCH(G$1,'AEO 2023 Table 7'!1:1,0))/INDEX('AEO 2023 Table 7'!22:22,MATCH($D$1,'AEO 2023 Table 7'!1:1,0))</f>
        <v>1.1329510464532464</v>
      </c>
      <c r="H3">
        <f>$D$3*INDEX('AEO 2023 Table 7'!22:22,MATCH(H$1,'AEO 2023 Table 7'!1:1,0))/INDEX('AEO 2023 Table 7'!22:22,MATCH($D$1,'AEO 2023 Table 7'!1:1,0))</f>
        <v>1.1497980496210085</v>
      </c>
      <c r="I3">
        <f>$D$3*INDEX('AEO 2023 Table 7'!22:22,MATCH(I$1,'AEO 2023 Table 7'!1:1,0))/INDEX('AEO 2023 Table 7'!22:22,MATCH($D$1,'AEO 2023 Table 7'!1:1,0))</f>
        <v>1.1624375650782215</v>
      </c>
      <c r="J3">
        <f>$D$3*INDEX('AEO 2023 Table 7'!22:22,MATCH(J$1,'AEO 2023 Table 7'!1:1,0))/INDEX('AEO 2023 Table 7'!22:22,MATCH($D$1,'AEO 2023 Table 7'!1:1,0))</f>
        <v>1.1720900250679702</v>
      </c>
      <c r="K3">
        <f>$D$3*INDEX('AEO 2023 Table 7'!22:22,MATCH(K$1,'AEO 2023 Table 7'!1:1,0))/INDEX('AEO 2023 Table 7'!22:22,MATCH($D$1,'AEO 2023 Table 7'!1:1,0))</f>
        <v>1.179304536283897</v>
      </c>
      <c r="L3">
        <f>$D$3*INDEX('AEO 2023 Table 7'!22:22,MATCH(L$1,'AEO 2023 Table 7'!1:1,0))/INDEX('AEO 2023 Table 7'!22:22,MATCH($D$1,'AEO 2023 Table 7'!1:1,0))</f>
        <v>1.1846147257420785</v>
      </c>
      <c r="M3">
        <f>$D$3*INDEX('AEO 2023 Table 7'!22:22,MATCH(M$1,'AEO 2023 Table 7'!1:1,0))/INDEX('AEO 2023 Table 7'!22:22,MATCH($D$1,'AEO 2023 Table 7'!1:1,0))</f>
        <v>1.1882641529966558</v>
      </c>
      <c r="N3">
        <f>$D$3*INDEX('AEO 2023 Table 7'!22:22,MATCH(N$1,'AEO 2023 Table 7'!1:1,0))/INDEX('AEO 2023 Table 7'!22:22,MATCH($D$1,'AEO 2023 Table 7'!1:1,0))</f>
        <v>1.1911996324972642</v>
      </c>
      <c r="O3">
        <f>$D$3*INDEX('AEO 2023 Table 7'!22:22,MATCH(O$1,'AEO 2023 Table 7'!1:1,0))/INDEX('AEO 2023 Table 7'!22:22,MATCH($D$1,'AEO 2023 Table 7'!1:1,0))</f>
        <v>1.1938100158106189</v>
      </c>
      <c r="P3">
        <f>$D$3*INDEX('AEO 2023 Table 7'!22:22,MATCH(P$1,'AEO 2023 Table 7'!1:1,0))/INDEX('AEO 2023 Table 7'!22:22,MATCH($D$1,'AEO 2023 Table 7'!1:1,0))</f>
        <v>1.1963590084561027</v>
      </c>
      <c r="Q3">
        <f>$D$3*INDEX('AEO 2023 Table 7'!22:22,MATCH(Q$1,'AEO 2023 Table 7'!1:1,0))/INDEX('AEO 2023 Table 7'!22:22,MATCH($D$1,'AEO 2023 Table 7'!1:1,0))</f>
        <v>1.1984085361325525</v>
      </c>
      <c r="R3">
        <f>$D$3*INDEX('AEO 2023 Table 7'!22:22,MATCH(R$1,'AEO 2023 Table 7'!1:1,0))/INDEX('AEO 2023 Table 7'!22:22,MATCH($D$1,'AEO 2023 Table 7'!1:1,0))</f>
        <v>1.2001680078262504</v>
      </c>
      <c r="S3">
        <f>$D$3*INDEX('AEO 2023 Table 7'!22:22,MATCH(S$1,'AEO 2023 Table 7'!1:1,0))/INDEX('AEO 2023 Table 7'!22:22,MATCH($D$1,'AEO 2023 Table 7'!1:1,0))</f>
        <v>1.2016989749136215</v>
      </c>
      <c r="T3">
        <f>$D$3*INDEX('AEO 2023 Table 7'!22:22,MATCH(T$1,'AEO 2023 Table 7'!1:1,0))/INDEX('AEO 2023 Table 7'!22:22,MATCH($D$1,'AEO 2023 Table 7'!1:1,0))</f>
        <v>1.2024087212868044</v>
      </c>
      <c r="U3">
        <f>$D$3*INDEX('AEO 2023 Table 7'!22:22,MATCH(U$1,'AEO 2023 Table 7'!1:1,0))/INDEX('AEO 2023 Table 7'!22:22,MATCH($D$1,'AEO 2023 Table 7'!1:1,0))</f>
        <v>1.2026978187578201</v>
      </c>
      <c r="V3">
        <f>$D$3*INDEX('AEO 2023 Table 7'!22:22,MATCH(V$1,'AEO 2023 Table 7'!1:1,0))/INDEX('AEO 2023 Table 7'!22:22,MATCH($D$1,'AEO 2023 Table 7'!1:1,0))</f>
        <v>1.2026944897949026</v>
      </c>
      <c r="W3">
        <f>$D$3*INDEX('AEO 2023 Table 7'!22:22,MATCH(W$1,'AEO 2023 Table 7'!1:1,0))/INDEX('AEO 2023 Table 7'!22:22,MATCH($D$1,'AEO 2023 Table 7'!1:1,0))</f>
        <v>1.202393740953676</v>
      </c>
      <c r="X3">
        <f>$D$3*INDEX('AEO 2023 Table 7'!22:22,MATCH(X$1,'AEO 2023 Table 7'!1:1,0))/INDEX('AEO 2023 Table 7'!22:22,MATCH($D$1,'AEO 2023 Table 7'!1:1,0))</f>
        <v>1.201938419180846</v>
      </c>
      <c r="Y3">
        <f>$D$3*INDEX('AEO 2023 Table 7'!22:22,MATCH(Y$1,'AEO 2023 Table 7'!1:1,0))/INDEX('AEO 2023 Table 7'!22:22,MATCH($D$1,'AEO 2023 Table 7'!1:1,0))</f>
        <v>1.2010578970099977</v>
      </c>
      <c r="Z3">
        <f>$D$3*INDEX('AEO 2023 Table 7'!22:22,MATCH(Z$1,'AEO 2023 Table 7'!1:1,0))/INDEX('AEO 2023 Table 7'!22:22,MATCH($D$1,'AEO 2023 Table 7'!1:1,0))</f>
        <v>1.2002009358611769</v>
      </c>
      <c r="AA3">
        <f>$D$3*INDEX('AEO 2023 Table 7'!22:22,MATCH(AA$1,'AEO 2023 Table 7'!1:1,0))/INDEX('AEO 2023 Table 7'!22:22,MATCH($D$1,'AEO 2023 Table 7'!1:1,0))</f>
        <v>1.1991786228284103</v>
      </c>
      <c r="AB3">
        <f>$D$3*INDEX('AEO 2023 Table 7'!22:22,MATCH(AB$1,'AEO 2023 Table 7'!1:1,0))/INDEX('AEO 2023 Table 7'!22:22,MATCH($D$1,'AEO 2023 Table 7'!1:1,0))</f>
        <v>1.1984948940223044</v>
      </c>
      <c r="AC3">
        <f>$D$3*INDEX('AEO 2023 Table 7'!22:22,MATCH(AC$1,'AEO 2023 Table 7'!1:1,0))/INDEX('AEO 2023 Table 7'!22:22,MATCH($D$1,'AEO 2023 Table 7'!1:1,0))</f>
        <v>1.1973138870314262</v>
      </c>
      <c r="AD3">
        <f>$D$3*INDEX('AEO 2023 Table 7'!22:22,MATCH(AD$1,'AEO 2023 Table 7'!1:1,0))/INDEX('AEO 2023 Table 7'!22:22,MATCH($D$1,'AEO 2023 Table 7'!1:1,0))</f>
        <v>1.1962323701150497</v>
      </c>
      <c r="AE3">
        <f>$D$3*INDEX('AEO 2023 Table 7'!22:22,MATCH(AE$1,'AEO 2023 Table 7'!1:1,0))/INDEX('AEO 2023 Table 7'!22:22,MATCH($D$1,'AEO 2023 Table 7'!1:1,0))</f>
        <v>1.1949389991465251</v>
      </c>
      <c r="AF3">
        <f>$D$3*INDEX('AEO 2023 Table 7'!22:22,MATCH(AF$1,'AEO 2023 Table 7'!1:1,0))/INDEX('AEO 2023 Table 7'!22:22,MATCH($D$1,'AEO 2023 Table 7'!1:1,0))</f>
        <v>1.193811594198209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1.4192952903985048</v>
      </c>
      <c r="E4">
        <f>$D$4*'AEO 2023 Table 7'!G65/'AEO 2023 Table 7'!$F$65*'calibration multiplier'!$E$3</f>
        <v>1.5232861741251948</v>
      </c>
      <c r="F4">
        <f>$D$4*'AEO 2023 Table 7'!H65/'AEO 2023 Table 7'!$F$65*'calibration multiplier'!$E$3</f>
        <v>1.5450783813767439</v>
      </c>
      <c r="G4">
        <f>$D$4*'AEO 2023 Table 7'!I65/'AEO 2023 Table 7'!$F$65*'calibration multiplier'!$E$3</f>
        <v>1.5480700941789316</v>
      </c>
      <c r="H4">
        <f>$D$4*'AEO 2023 Table 7'!J65/'AEO 2023 Table 7'!$F$65*'calibration multiplier'!$E$3</f>
        <v>1.5677111849809728</v>
      </c>
      <c r="I4">
        <f>$D$4*'AEO 2023 Table 7'!K65/'AEO 2023 Table 7'!$F$65*'calibration multiplier'!$E$3</f>
        <v>1.5871203522110093</v>
      </c>
      <c r="J4">
        <f>$D$4*'AEO 2023 Table 7'!L65/'AEO 2023 Table 7'!$F$65*'calibration multiplier'!$E$3</f>
        <v>1.6024764271477636</v>
      </c>
      <c r="K4">
        <f>$D$4*'AEO 2023 Table 7'!M65/'AEO 2023 Table 7'!$F$65*'calibration multiplier'!$E$3</f>
        <v>1.6138984098773079</v>
      </c>
      <c r="L4">
        <f>$D$4*'AEO 2023 Table 7'!N65/'AEO 2023 Table 7'!$F$65*'calibration multiplier'!$E$3</f>
        <v>1.6219144582284644</v>
      </c>
      <c r="M4">
        <f>$D$4*'AEO 2023 Table 7'!O65/'AEO 2023 Table 7'!$F$65*'calibration multiplier'!$E$3</f>
        <v>1.6299381023297959</v>
      </c>
      <c r="N4">
        <f>$D$4*'AEO 2023 Table 7'!P65/'AEO 2023 Table 7'!$F$65*'calibration multiplier'!$E$3</f>
        <v>1.6426756689896183</v>
      </c>
      <c r="O4">
        <f>$D$4*'AEO 2023 Table 7'!Q65/'AEO 2023 Table 7'!$F$65*'calibration multiplier'!$E$3</f>
        <v>1.6561003978485893</v>
      </c>
      <c r="P4">
        <f>$D$4*'AEO 2023 Table 7'!R65/'AEO 2023 Table 7'!$F$65*'calibration multiplier'!$E$3</f>
        <v>1.6682308108777715</v>
      </c>
      <c r="Q4">
        <f>$D$4*'AEO 2023 Table 7'!S65/'AEO 2023 Table 7'!$F$65*'calibration multiplier'!$E$3</f>
        <v>1.6826733702601679</v>
      </c>
      <c r="R4">
        <f>$D$4*'AEO 2023 Table 7'!T65/'AEO 2023 Table 7'!$F$65*'calibration multiplier'!$E$3</f>
        <v>1.7013594220735617</v>
      </c>
      <c r="S4">
        <f>$D$4*'AEO 2023 Table 7'!U65/'AEO 2023 Table 7'!$F$65*'calibration multiplier'!$E$3</f>
        <v>1.7236757360871733</v>
      </c>
      <c r="T4">
        <f>$D$4*'AEO 2023 Table 7'!V65/'AEO 2023 Table 7'!$F$65*'calibration multiplier'!$E$3</f>
        <v>1.7471096381431725</v>
      </c>
      <c r="U4">
        <f>$D$4*'AEO 2023 Table 7'!W65/'AEO 2023 Table 7'!$F$65*'calibration multiplier'!$E$3</f>
        <v>1.7715760558396023</v>
      </c>
      <c r="V4">
        <f>$D$4*'AEO 2023 Table 7'!X65/'AEO 2023 Table 7'!$F$65*'calibration multiplier'!$E$3</f>
        <v>1.8000125189607359</v>
      </c>
      <c r="W4">
        <f>$D$4*'AEO 2023 Table 7'!Y65/'AEO 2023 Table 7'!$F$65*'calibration multiplier'!$E$3</f>
        <v>1.827235181203934</v>
      </c>
      <c r="X4">
        <f>$D$4*'AEO 2023 Table 7'!Z65/'AEO 2023 Table 7'!$F$65*'calibration multiplier'!$E$3</f>
        <v>1.8549318182580405</v>
      </c>
      <c r="Y4">
        <f>$D$4*'AEO 2023 Table 7'!AA65/'AEO 2023 Table 7'!$F$65*'calibration multiplier'!$E$3</f>
        <v>1.8830497662551768</v>
      </c>
      <c r="Z4">
        <f>$D$4*'AEO 2023 Table 7'!AB65/'AEO 2023 Table 7'!$F$65*'calibration multiplier'!$E$3</f>
        <v>1.9110958078173248</v>
      </c>
      <c r="AA4">
        <f>$D$4*'AEO 2023 Table 7'!AC65/'AEO 2023 Table 7'!$F$65*'calibration multiplier'!$E$3</f>
        <v>1.9383944275622711</v>
      </c>
      <c r="AB4">
        <f>$D$4*'AEO 2023 Table 7'!AD65/'AEO 2023 Table 7'!$F$65*'calibration multiplier'!$E$3</f>
        <v>1.9649871489243043</v>
      </c>
      <c r="AC4">
        <f>$D$4*'AEO 2023 Table 7'!AE65/'AEO 2023 Table 7'!$F$65*'calibration multiplier'!$E$3</f>
        <v>1.9934985567804959</v>
      </c>
      <c r="AD4">
        <f>$D$4*'AEO 2023 Table 7'!AF65/'AEO 2023 Table 7'!$F$65*'calibration multiplier'!$E$3</f>
        <v>2.0222945520765712</v>
      </c>
      <c r="AE4">
        <f>$D$4*'AEO 2023 Table 7'!AG65/'AEO 2023 Table 7'!$F$65*'calibration multiplier'!$E$3</f>
        <v>2.050675819413101</v>
      </c>
      <c r="AF4">
        <f>$D$4*'AEO 2023 Table 7'!AH65/'AEO 2023 Table 7'!$F$65*'calibration multiplier'!$E$3</f>
        <v>2.0823283231582521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0.99795369710483417</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0.99582169615379657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0.99414576977216518</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1.0002832734363847</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1.0106275824760438</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1.019341226786769</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1.0270851510211256</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1.0342534500172078</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1.0419226519283735</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1.0508998983543534</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1.0635683063882815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1.0756312625162494</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1.0868849399574372</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1.0991856680540326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1.1103545813870133</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1.123733293212005</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1.1371364469184144</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1.1497371076101139</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1.1639616263243557</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1.1787892873760724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1.193934314268434</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1.2087173657314152</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1.2228142734248442</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1.2367272654260499</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1.2520876543210646</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1.2680125455052198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1.2832795335996776</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1.2995713432787326</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1.3183920799665731</v>
      </c>
    </row>
    <row r="3" spans="1:32">
      <c r="A3" t="s">
        <v>124</v>
      </c>
      <c r="B3">
        <v>1</v>
      </c>
      <c r="C3">
        <v>1</v>
      </c>
      <c r="D3" s="108">
        <f>'seds growth'!G11</f>
        <v>1.0071470123826145</v>
      </c>
      <c r="E3">
        <f>$D$3*INDEX('AEO 2023 Table 49'!50:50,MATCH(E1,'AEO 2023 Table 49'!13:13,0))/INDEX('AEO 2023 Table 49'!50:50,MATCH($D$1,'AEO 2023 Table 49'!13:13,0))</f>
        <v>0.99138526826488527</v>
      </c>
      <c r="F3">
        <f>$D$3*INDEX('AEO 2023 Table 49'!50:50,MATCH(F1,'AEO 2023 Table 49'!13:13,0))/INDEX('AEO 2023 Table 49'!50:50,MATCH($D$1,'AEO 2023 Table 49'!13:13,0))</f>
        <v>0.97900002139409181</v>
      </c>
      <c r="G3">
        <f>$D$3*INDEX('AEO 2023 Table 49'!50:50,MATCH(G1,'AEO 2023 Table 49'!13:13,0))/INDEX('AEO 2023 Table 49'!50:50,MATCH($D$1,'AEO 2023 Table 49'!13:13,0))</f>
        <v>0.97802090000812714</v>
      </c>
      <c r="H3">
        <f>$D$3*INDEX('AEO 2023 Table 49'!50:50,MATCH(H1,'AEO 2023 Table 49'!13:13,0))/INDEX('AEO 2023 Table 49'!50:50,MATCH($D$1,'AEO 2023 Table 49'!13:13,0))</f>
        <v>0.98414685320020778</v>
      </c>
      <c r="I3">
        <f>$D$3*INDEX('AEO 2023 Table 49'!50:50,MATCH(I1,'AEO 2023 Table 49'!13:13,0))/INDEX('AEO 2023 Table 49'!50:50,MATCH($D$1,'AEO 2023 Table 49'!13:13,0))</f>
        <v>0.98850511159871146</v>
      </c>
      <c r="J3">
        <f>$D$3*INDEX('AEO 2023 Table 49'!50:50,MATCH(J1,'AEO 2023 Table 49'!13:13,0))/INDEX('AEO 2023 Table 49'!50:50,MATCH($D$1,'AEO 2023 Table 49'!13:13,0))</f>
        <v>0.99166862285966595</v>
      </c>
      <c r="K3">
        <f>$D$3*INDEX('AEO 2023 Table 49'!50:50,MATCH(K1,'AEO 2023 Table 49'!13:13,0))/INDEX('AEO 2023 Table 49'!50:50,MATCH($D$1,'AEO 2023 Table 49'!13:13,0))</f>
        <v>0.99230257603751626</v>
      </c>
      <c r="L3">
        <f>$D$3*INDEX('AEO 2023 Table 49'!50:50,MATCH(L1,'AEO 2023 Table 49'!13:13,0))/INDEX('AEO 2023 Table 49'!50:50,MATCH($D$1,'AEO 2023 Table 49'!13:13,0))</f>
        <v>0.99253134674435028</v>
      </c>
      <c r="M3">
        <f>$D$3*INDEX('AEO 2023 Table 49'!50:50,MATCH(M1,'AEO 2023 Table 49'!13:13,0))/INDEX('AEO 2023 Table 49'!50:50,MATCH($D$1,'AEO 2023 Table 49'!13:13,0))</f>
        <v>0.99279233875337636</v>
      </c>
      <c r="N3">
        <f>$D$3*INDEX('AEO 2023 Table 49'!50:50,MATCH(N1,'AEO 2023 Table 49'!13:13,0))/INDEX('AEO 2023 Table 49'!50:50,MATCH($D$1,'AEO 2023 Table 49'!13:13,0))</f>
        <v>0.99503262701183759</v>
      </c>
      <c r="O3">
        <f>$D$3*INDEX('AEO 2023 Table 49'!50:50,MATCH(O1,'AEO 2023 Table 49'!13:13,0))/INDEX('AEO 2023 Table 49'!50:50,MATCH($D$1,'AEO 2023 Table 49'!13:13,0))</f>
        <v>0.99501561399188743</v>
      </c>
      <c r="P3">
        <f>$D$3*INDEX('AEO 2023 Table 49'!50:50,MATCH(P1,'AEO 2023 Table 49'!13:13,0))/INDEX('AEO 2023 Table 49'!50:50,MATCH($D$1,'AEO 2023 Table 49'!13:13,0))</f>
        <v>0.99230775321046483</v>
      </c>
      <c r="Q3">
        <f>$D$3*INDEX('AEO 2023 Table 49'!50:50,MATCH(Q1,'AEO 2023 Table 49'!13:13,0))/INDEX('AEO 2023 Table 49'!50:50,MATCH($D$1,'AEO 2023 Table 49'!13:13,0))</f>
        <v>0.99004691249123411</v>
      </c>
      <c r="R3">
        <f>$D$3*INDEX('AEO 2023 Table 49'!50:50,MATCH(R1,'AEO 2023 Table 49'!13:13,0))/INDEX('AEO 2023 Table 49'!50:50,MATCH($D$1,'AEO 2023 Table 49'!13:13,0))</f>
        <v>0.98607715216767799</v>
      </c>
      <c r="S3">
        <f>$D$3*INDEX('AEO 2023 Table 49'!50:50,MATCH(S1,'AEO 2023 Table 49'!13:13,0))/INDEX('AEO 2023 Table 49'!50:50,MATCH($D$1,'AEO 2023 Table 49'!13:13,0))</f>
        <v>0.98530287659253768</v>
      </c>
      <c r="T3">
        <f>$D$3*INDEX('AEO 2023 Table 49'!50:50,MATCH(T1,'AEO 2023 Table 49'!13:13,0))/INDEX('AEO 2023 Table 49'!50:50,MATCH($D$1,'AEO 2023 Table 49'!13:13,0))</f>
        <v>0.98523999091113257</v>
      </c>
      <c r="U3">
        <f>$D$3*INDEX('AEO 2023 Table 49'!50:50,MATCH(U1,'AEO 2023 Table 49'!13:13,0))/INDEX('AEO 2023 Table 49'!50:50,MATCH($D$1,'AEO 2023 Table 49'!13:13,0))</f>
        <v>0.98408454395741374</v>
      </c>
      <c r="V3">
        <f>$D$3*INDEX('AEO 2023 Table 49'!50:50,MATCH(V1,'AEO 2023 Table 49'!13:13,0))/INDEX('AEO 2023 Table 49'!50:50,MATCH($D$1,'AEO 2023 Table 49'!13:13,0))</f>
        <v>0.98398696960106902</v>
      </c>
      <c r="W3">
        <f>$D$3*INDEX('AEO 2023 Table 49'!50:50,MATCH(W1,'AEO 2023 Table 49'!13:13,0))/INDEX('AEO 2023 Table 49'!50:50,MATCH($D$1,'AEO 2023 Table 49'!13:13,0))</f>
        <v>0.98318112997149976</v>
      </c>
      <c r="X3">
        <f>$D$3*INDEX('AEO 2023 Table 49'!50:50,MATCH(X1,'AEO 2023 Table 49'!13:13,0))/INDEX('AEO 2023 Table 49'!50:50,MATCH($D$1,'AEO 2023 Table 49'!13:13,0))</f>
        <v>0.98301154388694933</v>
      </c>
      <c r="Y3">
        <f>$D$3*INDEX('AEO 2023 Table 49'!50:50,MATCH(Y1,'AEO 2023 Table 49'!13:13,0))/INDEX('AEO 2023 Table 49'!50:50,MATCH($D$1,'AEO 2023 Table 49'!13:13,0))</f>
        <v>0.98224368455840871</v>
      </c>
      <c r="Z3">
        <f>$D$3*INDEX('AEO 2023 Table 49'!50:50,MATCH(Z1,'AEO 2023 Table 49'!13:13,0))/INDEX('AEO 2023 Table 49'!50:50,MATCH($D$1,'AEO 2023 Table 49'!13:13,0))</f>
        <v>0.98083562281099723</v>
      </c>
      <c r="AA3">
        <f>$D$3*INDEX('AEO 2023 Table 49'!50:50,MATCH(AA1,'AEO 2023 Table 49'!13:13,0))/INDEX('AEO 2023 Table 49'!50:50,MATCH($D$1,'AEO 2023 Table 49'!13:13,0))</f>
        <v>0.97871527149463522</v>
      </c>
      <c r="AB3">
        <f>$D$3*INDEX('AEO 2023 Table 49'!50:50,MATCH(AB1,'AEO 2023 Table 49'!13:13,0))/INDEX('AEO 2023 Table 49'!50:50,MATCH($D$1,'AEO 2023 Table 49'!13:13,0))</f>
        <v>0.97653499211179906</v>
      </c>
      <c r="AC3">
        <f>$D$3*INDEX('AEO 2023 Table 49'!50:50,MATCH(AC1,'AEO 2023 Table 49'!13:13,0))/INDEX('AEO 2023 Table 49'!50:50,MATCH($D$1,'AEO 2023 Table 49'!13:13,0))</f>
        <v>0.9737201831125013</v>
      </c>
      <c r="AD3">
        <f>$D$3*INDEX('AEO 2023 Table 49'!50:50,MATCH(AD1,'AEO 2023 Table 49'!13:13,0))/INDEX('AEO 2023 Table 49'!50:50,MATCH($D$1,'AEO 2023 Table 49'!13:13,0))</f>
        <v>0.97052445054935488</v>
      </c>
      <c r="AE3">
        <f>$D$3*INDEX('AEO 2023 Table 49'!50:50,MATCH(AE1,'AEO 2023 Table 49'!13:13,0))/INDEX('AEO 2023 Table 49'!50:50,MATCH($D$1,'AEO 2023 Table 49'!13:13,0))</f>
        <v>0.96916850531714227</v>
      </c>
      <c r="AF3">
        <f>$D$3*INDEX('AEO 2023 Table 49'!50:50,MATCH(AF1,'AEO 2023 Table 49'!13:13,0))/INDEX('AEO 2023 Table 49'!50:50,MATCH($D$1,'AEO 2023 Table 49'!13:13,0))</f>
        <v>0.96900853552157562</v>
      </c>
    </row>
    <row r="4" spans="1:32">
      <c r="A4" t="s">
        <v>122</v>
      </c>
      <c r="B4">
        <v>1</v>
      </c>
      <c r="C4">
        <v>1</v>
      </c>
      <c r="D4" s="108">
        <f>'seds growth'!G8</f>
        <v>1.4192952903985048</v>
      </c>
      <c r="E4">
        <f>$D$4*'AEO 2023 Table 7'!G65/'AEO 2023 Table 7'!$F$65</f>
        <v>1.5232861741251948</v>
      </c>
      <c r="F4">
        <f>$D$4*'AEO 2023 Table 7'!H65/'AEO 2023 Table 7'!$F$65</f>
        <v>1.5450783813767439</v>
      </c>
      <c r="G4">
        <f>$D$4*'AEO 2023 Table 7'!I65/'AEO 2023 Table 7'!$F$65</f>
        <v>1.5480700941789316</v>
      </c>
      <c r="H4">
        <f>$D$4*'AEO 2023 Table 7'!J65/'AEO 2023 Table 7'!$F$65</f>
        <v>1.5677111849809728</v>
      </c>
      <c r="I4">
        <f>$D$4*'AEO 2023 Table 7'!K65/'AEO 2023 Table 7'!$F$65</f>
        <v>1.5871203522110093</v>
      </c>
      <c r="J4">
        <f>$D$4*'AEO 2023 Table 7'!L65/'AEO 2023 Table 7'!$F$65</f>
        <v>1.6024764271477636</v>
      </c>
      <c r="K4">
        <f>$D$4*'AEO 2023 Table 7'!M65/'AEO 2023 Table 7'!$F$65</f>
        <v>1.6138984098773079</v>
      </c>
      <c r="L4">
        <f>$D$4*'AEO 2023 Table 7'!N65/'AEO 2023 Table 7'!$F$65</f>
        <v>1.6219144582284644</v>
      </c>
      <c r="M4">
        <f>$D$4*'AEO 2023 Table 7'!O65/'AEO 2023 Table 7'!$F$65</f>
        <v>1.6299381023297959</v>
      </c>
      <c r="N4">
        <f>$D$4*'AEO 2023 Table 7'!P65/'AEO 2023 Table 7'!$F$65</f>
        <v>1.6426756689896183</v>
      </c>
      <c r="O4">
        <f>$D$4*'AEO 2023 Table 7'!Q65/'AEO 2023 Table 7'!$F$65</f>
        <v>1.6561003978485893</v>
      </c>
      <c r="P4">
        <f>$D$4*'AEO 2023 Table 7'!R65/'AEO 2023 Table 7'!$F$65</f>
        <v>1.6682308108777715</v>
      </c>
      <c r="Q4">
        <f>$D$4*'AEO 2023 Table 7'!S65/'AEO 2023 Table 7'!$F$65</f>
        <v>1.6826733702601679</v>
      </c>
      <c r="R4">
        <f>$D$4*'AEO 2023 Table 7'!T65/'AEO 2023 Table 7'!$F$65</f>
        <v>1.7013594220735617</v>
      </c>
      <c r="S4">
        <f>$D$4*'AEO 2023 Table 7'!U65/'AEO 2023 Table 7'!$F$65</f>
        <v>1.7236757360871733</v>
      </c>
      <c r="T4">
        <f>$D$4*'AEO 2023 Table 7'!V65/'AEO 2023 Table 7'!$F$65</f>
        <v>1.7471096381431725</v>
      </c>
      <c r="U4">
        <f>$D$4*'AEO 2023 Table 7'!W65/'AEO 2023 Table 7'!$F$65</f>
        <v>1.7715760558396023</v>
      </c>
      <c r="V4">
        <f>$D$4*'AEO 2023 Table 7'!X65/'AEO 2023 Table 7'!$F$65</f>
        <v>1.8000125189607359</v>
      </c>
      <c r="W4">
        <f>$D$4*'AEO 2023 Table 7'!Y65/'AEO 2023 Table 7'!$F$65</f>
        <v>1.827235181203934</v>
      </c>
      <c r="X4">
        <f>$D$4*'AEO 2023 Table 7'!Z65/'AEO 2023 Table 7'!$F$65</f>
        <v>1.8549318182580405</v>
      </c>
      <c r="Y4">
        <f>$D$4*'AEO 2023 Table 7'!AA65/'AEO 2023 Table 7'!$F$65</f>
        <v>1.8830497662551768</v>
      </c>
      <c r="Z4">
        <f>$D$4*'AEO 2023 Table 7'!AB65/'AEO 2023 Table 7'!$F$65</f>
        <v>1.9110958078173248</v>
      </c>
      <c r="AA4">
        <f>$D$4*'AEO 2023 Table 7'!AC65/'AEO 2023 Table 7'!$F$65</f>
        <v>1.9383944275622711</v>
      </c>
      <c r="AB4">
        <f>$D$4*'AEO 2023 Table 7'!AD65/'AEO 2023 Table 7'!$F$65</f>
        <v>1.9649871489243043</v>
      </c>
      <c r="AC4">
        <f>$D$4*'AEO 2023 Table 7'!AE65/'AEO 2023 Table 7'!$F$65</f>
        <v>1.9934985567804959</v>
      </c>
      <c r="AD4">
        <f>$D$4*'AEO 2023 Table 7'!AF65/'AEO 2023 Table 7'!$F$65</f>
        <v>2.0222945520765712</v>
      </c>
      <c r="AE4">
        <f>$D$4*'AEO 2023 Table 7'!AG65/'AEO 2023 Table 7'!$F$65</f>
        <v>2.050675819413101</v>
      </c>
      <c r="AF4">
        <f>$D$4*'AEO 2023 Table 7'!AH65/'AEO 2023 Table 7'!$F$65</f>
        <v>2.0823283231582521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0.99795369710483417</v>
      </c>
      <c r="E2" s="108">
        <f>'growth rates from 2022 psgr'!E2</f>
        <v>1.0183321375915333</v>
      </c>
      <c r="F2" s="108">
        <f>'growth rates from 2022 psgr'!F2</f>
        <v>1.0257546552725751</v>
      </c>
      <c r="G2" s="108">
        <f>'growth rates from 2022 psgr'!G2</f>
        <v>1.029564071329256</v>
      </c>
      <c r="H2" s="108">
        <f>'growth rates from 2022 psgr'!H2</f>
        <v>1.0368919021538563</v>
      </c>
      <c r="I2" s="108">
        <f>'growth rates from 2022 psgr'!I2</f>
        <v>1.0466128716302956</v>
      </c>
      <c r="J2" s="108">
        <f>'growth rates from 2022 psgr'!J2</f>
        <v>1.0556064221211223</v>
      </c>
      <c r="K2" s="108">
        <f>'growth rates from 2022 psgr'!K2</f>
        <v>1.0626313402943548</v>
      </c>
      <c r="L2" s="108">
        <f>'growth rates from 2022 psgr'!L2</f>
        <v>1.0679909670025092</v>
      </c>
      <c r="M2" s="108">
        <f>'growth rates from 2022 psgr'!M2</f>
        <v>1.0725296871828103</v>
      </c>
      <c r="N2" s="108">
        <f>'growth rates from 2022 psgr'!N2</f>
        <v>1.0763473296153276</v>
      </c>
      <c r="O2" s="108">
        <f>'growth rates from 2022 psgr'!O2</f>
        <v>1.0818605120632403</v>
      </c>
      <c r="P2" s="108">
        <f>'growth rates from 2022 psgr'!P2</f>
        <v>1.0889008542524352</v>
      </c>
      <c r="Q2" s="108">
        <f>'growth rates from 2022 psgr'!Q2</f>
        <v>1.0953306581183841</v>
      </c>
      <c r="R2" s="108">
        <f>'growth rates from 2022 psgr'!R2</f>
        <v>1.1005544667928839</v>
      </c>
      <c r="S2" s="108">
        <f>'growth rates from 2022 psgr'!S2</f>
        <v>1.1066254026468818</v>
      </c>
      <c r="T2" s="108">
        <f>'growth rates from 2022 psgr'!T2</f>
        <v>1.1134758565798466</v>
      </c>
      <c r="U2" s="108">
        <f>'growth rates from 2022 psgr'!U2</f>
        <v>1.1203779814050168</v>
      </c>
      <c r="V2" s="108">
        <f>'growth rates from 2022 psgr'!V2</f>
        <v>1.1282619374183842</v>
      </c>
      <c r="W2" s="108">
        <f>'growth rates from 2022 psgr'!W2</f>
        <v>1.1363407516291819</v>
      </c>
      <c r="X2" s="108">
        <f>'growth rates from 2022 psgr'!X2</f>
        <v>1.1447658377184713</v>
      </c>
      <c r="Y2" s="108">
        <f>'growth rates from 2022 psgr'!Y2</f>
        <v>1.1529482506343693</v>
      </c>
      <c r="Z2" s="108">
        <f>'growth rates from 2022 psgr'!Z2</f>
        <v>1.1614215795497835</v>
      </c>
      <c r="AA2" s="108">
        <f>'growth rates from 2022 psgr'!AA2</f>
        <v>1.1704293547423723</v>
      </c>
      <c r="AB2" s="108">
        <f>'growth rates from 2022 psgr'!AB2</f>
        <v>1.1808953952702979</v>
      </c>
      <c r="AC2" s="108">
        <f>'growth rates from 2022 psgr'!AC2</f>
        <v>1.192131356555709</v>
      </c>
      <c r="AD2" s="108">
        <f>'growth rates from 2022 psgr'!AD2</f>
        <v>1.2037235296020119</v>
      </c>
      <c r="AE2" s="108">
        <f>'growth rates from 2022 psgr'!AE2</f>
        <v>1.2154682300033468</v>
      </c>
      <c r="AF2" s="108">
        <f>'growth rates from 2022 psgr'!AF2</f>
        <v>1.2282855072438308</v>
      </c>
    </row>
    <row r="3" spans="1:32">
      <c r="A3" t="s">
        <v>124</v>
      </c>
      <c r="B3">
        <f>INDEX('AEO 2021 Table 7'!22:22,MATCH(B$1,'AEO 2021 Table 7'!1:1,0))/INDEX('AEO 2021 Table 7'!22:22,MATCH(B$1,'AEO 2021 Table 7'!1:1,0))</f>
        <v>1</v>
      </c>
      <c r="C3">
        <v>1</v>
      </c>
      <c r="D3" s="108">
        <f>'growth rates from 2022 psgr'!D3</f>
        <v>1.0071470123826145</v>
      </c>
      <c r="E3" s="108">
        <f>'growth rates from 2022 psgr'!E3</f>
        <v>1.0726336706645871</v>
      </c>
      <c r="F3" s="108">
        <f>'growth rates from 2022 psgr'!F3</f>
        <v>1.1098601773020087</v>
      </c>
      <c r="G3" s="108">
        <f>'growth rates from 2022 psgr'!G3</f>
        <v>1.1329510464532464</v>
      </c>
      <c r="H3" s="108">
        <f>'growth rates from 2022 psgr'!H3</f>
        <v>1.1497980496210085</v>
      </c>
      <c r="I3" s="108">
        <f>'growth rates from 2022 psgr'!I3</f>
        <v>1.1624375650782215</v>
      </c>
      <c r="J3" s="108">
        <f>'growth rates from 2022 psgr'!J3</f>
        <v>1.1720900250679702</v>
      </c>
      <c r="K3" s="108">
        <f>'growth rates from 2022 psgr'!K3</f>
        <v>1.179304536283897</v>
      </c>
      <c r="L3" s="108">
        <f>'growth rates from 2022 psgr'!L3</f>
        <v>1.1846147257420785</v>
      </c>
      <c r="M3" s="108">
        <f>'growth rates from 2022 psgr'!M3</f>
        <v>1.1882641529966558</v>
      </c>
      <c r="N3" s="108">
        <f>'growth rates from 2022 psgr'!N3</f>
        <v>1.1911996324972642</v>
      </c>
      <c r="O3" s="108">
        <f>'growth rates from 2022 psgr'!O3</f>
        <v>1.1938100158106189</v>
      </c>
      <c r="P3" s="108">
        <f>'growth rates from 2022 psgr'!P3</f>
        <v>1.1963590084561027</v>
      </c>
      <c r="Q3" s="108">
        <f>'growth rates from 2022 psgr'!Q3</f>
        <v>1.1984085361325525</v>
      </c>
      <c r="R3" s="108">
        <f>'growth rates from 2022 psgr'!R3</f>
        <v>1.2001680078262504</v>
      </c>
      <c r="S3" s="108">
        <f>'growth rates from 2022 psgr'!S3</f>
        <v>1.2016989749136215</v>
      </c>
      <c r="T3" s="108">
        <f>'growth rates from 2022 psgr'!T3</f>
        <v>1.2024087212868044</v>
      </c>
      <c r="U3" s="108">
        <f>'growth rates from 2022 psgr'!U3</f>
        <v>1.2026978187578201</v>
      </c>
      <c r="V3" s="108">
        <f>'growth rates from 2022 psgr'!V3</f>
        <v>1.2026944897949026</v>
      </c>
      <c r="W3" s="108">
        <f>'growth rates from 2022 psgr'!W3</f>
        <v>1.202393740953676</v>
      </c>
      <c r="X3" s="108">
        <f>'growth rates from 2022 psgr'!X3</f>
        <v>1.201938419180846</v>
      </c>
      <c r="Y3" s="108">
        <f>'growth rates from 2022 psgr'!Y3</f>
        <v>1.2010578970099977</v>
      </c>
      <c r="Z3" s="108">
        <f>'growth rates from 2022 psgr'!Z3</f>
        <v>1.2002009358611769</v>
      </c>
      <c r="AA3" s="108">
        <f>'growth rates from 2022 psgr'!AA3</f>
        <v>1.1991786228284103</v>
      </c>
      <c r="AB3" s="108">
        <f>'growth rates from 2022 psgr'!AB3</f>
        <v>1.1984948940223044</v>
      </c>
      <c r="AC3" s="108">
        <f>'growth rates from 2022 psgr'!AC3</f>
        <v>1.1973138870314262</v>
      </c>
      <c r="AD3" s="108">
        <f>'growth rates from 2022 psgr'!AD3</f>
        <v>1.1962323701150497</v>
      </c>
      <c r="AE3" s="108">
        <f>'growth rates from 2022 psgr'!AE3</f>
        <v>1.1949389991465251</v>
      </c>
      <c r="AF3" s="108">
        <f>'growth rates from 2022 psgr'!AF3</f>
        <v>1.193811594198209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1.4192952903985048</v>
      </c>
      <c r="E4" s="108">
        <f>'growth rates from 2022 psgr'!E4</f>
        <v>1.5232861741251948</v>
      </c>
      <c r="F4" s="108">
        <f>'growth rates from 2022 psgr'!F4</f>
        <v>1.5450783813767439</v>
      </c>
      <c r="G4" s="108">
        <f>'growth rates from 2022 psgr'!G4</f>
        <v>1.5480700941789316</v>
      </c>
      <c r="H4" s="108">
        <f>'growth rates from 2022 psgr'!H4</f>
        <v>1.5677111849809728</v>
      </c>
      <c r="I4" s="108">
        <f>'growth rates from 2022 psgr'!I4</f>
        <v>1.5871203522110093</v>
      </c>
      <c r="J4" s="108">
        <f>'growth rates from 2022 psgr'!J4</f>
        <v>1.6024764271477636</v>
      </c>
      <c r="K4" s="108">
        <f>'growth rates from 2022 psgr'!K4</f>
        <v>1.6138984098773079</v>
      </c>
      <c r="L4" s="108">
        <f>'growth rates from 2022 psgr'!L4</f>
        <v>1.6219144582284644</v>
      </c>
      <c r="M4" s="108">
        <f>'growth rates from 2022 psgr'!M4</f>
        <v>1.6299381023297959</v>
      </c>
      <c r="N4" s="108">
        <f>'growth rates from 2022 psgr'!N4</f>
        <v>1.6426756689896183</v>
      </c>
      <c r="O4" s="108">
        <f>'growth rates from 2022 psgr'!O4</f>
        <v>1.6561003978485893</v>
      </c>
      <c r="P4" s="108">
        <f>'growth rates from 2022 psgr'!P4</f>
        <v>1.6682308108777715</v>
      </c>
      <c r="Q4" s="108">
        <f>'growth rates from 2022 psgr'!Q4</f>
        <v>1.6826733702601679</v>
      </c>
      <c r="R4" s="108">
        <f>'growth rates from 2022 psgr'!R4</f>
        <v>1.7013594220735617</v>
      </c>
      <c r="S4" s="108">
        <f>'growth rates from 2022 psgr'!S4</f>
        <v>1.7236757360871733</v>
      </c>
      <c r="T4" s="108">
        <f>'growth rates from 2022 psgr'!T4</f>
        <v>1.7471096381431725</v>
      </c>
      <c r="U4" s="108">
        <f>'growth rates from 2022 psgr'!U4</f>
        <v>1.7715760558396023</v>
      </c>
      <c r="V4" s="108">
        <f>'growth rates from 2022 psgr'!V4</f>
        <v>1.8000125189607359</v>
      </c>
      <c r="W4" s="108">
        <f>'growth rates from 2022 psgr'!W4</f>
        <v>1.827235181203934</v>
      </c>
      <c r="X4" s="108">
        <f>'growth rates from 2022 psgr'!X4</f>
        <v>1.8549318182580405</v>
      </c>
      <c r="Y4" s="108">
        <f>'growth rates from 2022 psgr'!Y4</f>
        <v>1.8830497662551768</v>
      </c>
      <c r="Z4" s="108">
        <f>'growth rates from 2022 psgr'!Z4</f>
        <v>1.9110958078173248</v>
      </c>
      <c r="AA4" s="108">
        <f>'growth rates from 2022 psgr'!AA4</f>
        <v>1.9383944275622711</v>
      </c>
      <c r="AB4" s="108">
        <f>'growth rates from 2022 psgr'!AB4</f>
        <v>1.9649871489243043</v>
      </c>
      <c r="AC4" s="108">
        <f>'growth rates from 2022 psgr'!AC4</f>
        <v>1.9934985567804959</v>
      </c>
      <c r="AD4" s="108">
        <f>'growth rates from 2022 psgr'!AD4</f>
        <v>2.0222945520765712</v>
      </c>
      <c r="AE4" s="108">
        <f>'growth rates from 2022 psgr'!AE4</f>
        <v>2.050675819413101</v>
      </c>
      <c r="AF4" s="108">
        <f>'growth rates from 2022 psgr'!AF4</f>
        <v>2.0823283231582521</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0.99795369710483417</v>
      </c>
      <c r="E2" s="108">
        <f>'growth rates from 2022 frgt'!E2</f>
        <v>0.99582169615379657</v>
      </c>
      <c r="F2" s="108">
        <f>'growth rates from 2022 frgt'!F2</f>
        <v>0.99414576977216518</v>
      </c>
      <c r="G2" s="108">
        <f>'growth rates from 2022 frgt'!G2</f>
        <v>1.0002832734363847</v>
      </c>
      <c r="H2" s="108">
        <f>'growth rates from 2022 frgt'!H2</f>
        <v>1.0106275824760438</v>
      </c>
      <c r="I2" s="108">
        <f>'growth rates from 2022 frgt'!I2</f>
        <v>1.019341226786769</v>
      </c>
      <c r="J2" s="108">
        <f>'growth rates from 2022 frgt'!J2</f>
        <v>1.0270851510211256</v>
      </c>
      <c r="K2" s="108">
        <f>'growth rates from 2022 frgt'!K2</f>
        <v>1.0342534500172078</v>
      </c>
      <c r="L2" s="108">
        <f>'growth rates from 2022 frgt'!L2</f>
        <v>1.0419226519283735</v>
      </c>
      <c r="M2" s="108">
        <f>'growth rates from 2022 frgt'!M2</f>
        <v>1.0508998983543534</v>
      </c>
      <c r="N2" s="108">
        <f>'growth rates from 2022 frgt'!N2</f>
        <v>1.0635683063882815</v>
      </c>
      <c r="O2" s="108">
        <f>'growth rates from 2022 frgt'!O2</f>
        <v>1.0756312625162494</v>
      </c>
      <c r="P2" s="108">
        <f>'growth rates from 2022 frgt'!P2</f>
        <v>1.0868849399574372</v>
      </c>
      <c r="Q2" s="108">
        <f>'growth rates from 2022 frgt'!Q2</f>
        <v>1.0991856680540326</v>
      </c>
      <c r="R2" s="108">
        <f>'growth rates from 2022 frgt'!R2</f>
        <v>1.1103545813870133</v>
      </c>
      <c r="S2" s="108">
        <f>'growth rates from 2022 frgt'!S2</f>
        <v>1.123733293212005</v>
      </c>
      <c r="T2" s="108">
        <f>'growth rates from 2022 frgt'!T2</f>
        <v>1.1371364469184144</v>
      </c>
      <c r="U2" s="108">
        <f>'growth rates from 2022 frgt'!U2</f>
        <v>1.1497371076101139</v>
      </c>
      <c r="V2" s="108">
        <f>'growth rates from 2022 frgt'!V2</f>
        <v>1.1639616263243557</v>
      </c>
      <c r="W2" s="108">
        <f>'growth rates from 2022 frgt'!W2</f>
        <v>1.1787892873760724</v>
      </c>
      <c r="X2" s="108">
        <f>'growth rates from 2022 frgt'!X2</f>
        <v>1.193934314268434</v>
      </c>
      <c r="Y2" s="108">
        <f>'growth rates from 2022 frgt'!Y2</f>
        <v>1.2087173657314152</v>
      </c>
      <c r="Z2" s="108">
        <f>'growth rates from 2022 frgt'!Z2</f>
        <v>1.2228142734248442</v>
      </c>
      <c r="AA2" s="108">
        <f>'growth rates from 2022 frgt'!AA2</f>
        <v>1.2367272654260499</v>
      </c>
      <c r="AB2" s="108">
        <f>'growth rates from 2022 frgt'!AB2</f>
        <v>1.2520876543210646</v>
      </c>
      <c r="AC2" s="108">
        <f>'growth rates from 2022 frgt'!AC2</f>
        <v>1.2680125455052198</v>
      </c>
      <c r="AD2" s="108">
        <f>'growth rates from 2022 frgt'!AD2</f>
        <v>1.2832795335996776</v>
      </c>
      <c r="AE2" s="108">
        <f>'growth rates from 2022 frgt'!AE2</f>
        <v>1.2995713432787326</v>
      </c>
      <c r="AF2" s="108">
        <f>'growth rates from 2022 frgt'!AF2</f>
        <v>1.3183920799665731</v>
      </c>
    </row>
    <row r="3" spans="1:32">
      <c r="A3" t="s">
        <v>124</v>
      </c>
      <c r="B3">
        <v>1</v>
      </c>
      <c r="C3">
        <v>1</v>
      </c>
      <c r="D3" s="108">
        <f>'growth rates from 2022 frgt'!D3</f>
        <v>1.0071470123826145</v>
      </c>
      <c r="E3" s="108">
        <f>'growth rates from 2022 frgt'!E3</f>
        <v>0.99138526826488527</v>
      </c>
      <c r="F3" s="108">
        <f>'growth rates from 2022 frgt'!F3</f>
        <v>0.97900002139409181</v>
      </c>
      <c r="G3" s="108">
        <f>'growth rates from 2022 frgt'!G3</f>
        <v>0.97802090000812714</v>
      </c>
      <c r="H3" s="108">
        <f>'growth rates from 2022 frgt'!H3</f>
        <v>0.98414685320020778</v>
      </c>
      <c r="I3" s="108">
        <f>'growth rates from 2022 frgt'!I3</f>
        <v>0.98850511159871146</v>
      </c>
      <c r="J3" s="108">
        <f>'growth rates from 2022 frgt'!J3</f>
        <v>0.99166862285966595</v>
      </c>
      <c r="K3" s="108">
        <f>'growth rates from 2022 frgt'!K3</f>
        <v>0.99230257603751626</v>
      </c>
      <c r="L3" s="108">
        <f>'growth rates from 2022 frgt'!L3</f>
        <v>0.99253134674435028</v>
      </c>
      <c r="M3" s="108">
        <f>'growth rates from 2022 frgt'!M3</f>
        <v>0.99279233875337636</v>
      </c>
      <c r="N3" s="108">
        <f>'growth rates from 2022 frgt'!N3</f>
        <v>0.99503262701183759</v>
      </c>
      <c r="O3" s="108">
        <f>'growth rates from 2022 frgt'!O3</f>
        <v>0.99501561399188743</v>
      </c>
      <c r="P3" s="108">
        <f>'growth rates from 2022 frgt'!P3</f>
        <v>0.99230775321046483</v>
      </c>
      <c r="Q3" s="108">
        <f>'growth rates from 2022 frgt'!Q3</f>
        <v>0.99004691249123411</v>
      </c>
      <c r="R3" s="108">
        <f>'growth rates from 2022 frgt'!R3</f>
        <v>0.98607715216767799</v>
      </c>
      <c r="S3" s="108">
        <f>'growth rates from 2022 frgt'!S3</f>
        <v>0.98530287659253768</v>
      </c>
      <c r="T3" s="108">
        <f>'growth rates from 2022 frgt'!T3</f>
        <v>0.98523999091113257</v>
      </c>
      <c r="U3" s="108">
        <f>'growth rates from 2022 frgt'!U3</f>
        <v>0.98408454395741374</v>
      </c>
      <c r="V3" s="108">
        <f>'growth rates from 2022 frgt'!V3</f>
        <v>0.98398696960106902</v>
      </c>
      <c r="W3" s="108">
        <f>'growth rates from 2022 frgt'!W3</f>
        <v>0.98318112997149976</v>
      </c>
      <c r="X3" s="108">
        <f>'growth rates from 2022 frgt'!X3</f>
        <v>0.98301154388694933</v>
      </c>
      <c r="Y3" s="108">
        <f>'growth rates from 2022 frgt'!Y3</f>
        <v>0.98224368455840871</v>
      </c>
      <c r="Z3" s="108">
        <f>'growth rates from 2022 frgt'!Z3</f>
        <v>0.98083562281099723</v>
      </c>
      <c r="AA3" s="108">
        <f>'growth rates from 2022 frgt'!AA3</f>
        <v>0.97871527149463522</v>
      </c>
      <c r="AB3" s="108">
        <f>'growth rates from 2022 frgt'!AB3</f>
        <v>0.97653499211179906</v>
      </c>
      <c r="AC3" s="108">
        <f>'growth rates from 2022 frgt'!AC3</f>
        <v>0.9737201831125013</v>
      </c>
      <c r="AD3" s="108">
        <f>'growth rates from 2022 frgt'!AD3</f>
        <v>0.97052445054935488</v>
      </c>
      <c r="AE3" s="108">
        <f>'growth rates from 2022 frgt'!AE3</f>
        <v>0.96916850531714227</v>
      </c>
      <c r="AF3" s="108">
        <f>'growth rates from 2022 frgt'!AF3</f>
        <v>0.96900853552157562</v>
      </c>
    </row>
    <row r="4" spans="1:32">
      <c r="A4" t="s">
        <v>122</v>
      </c>
      <c r="B4">
        <v>1</v>
      </c>
      <c r="C4">
        <v>1</v>
      </c>
      <c r="D4" s="108">
        <f>'growth rates from 2022 frgt'!D4</f>
        <v>1.4192952903985048</v>
      </c>
      <c r="E4" s="108">
        <f>'growth rates from 2022 frgt'!E4</f>
        <v>1.5232861741251948</v>
      </c>
      <c r="F4" s="108">
        <f>'growth rates from 2022 frgt'!F4</f>
        <v>1.5450783813767439</v>
      </c>
      <c r="G4" s="108">
        <f>'growth rates from 2022 frgt'!G4</f>
        <v>1.5480700941789316</v>
      </c>
      <c r="H4" s="108">
        <f>'growth rates from 2022 frgt'!H4</f>
        <v>1.5677111849809728</v>
      </c>
      <c r="I4" s="108">
        <f>'growth rates from 2022 frgt'!I4</f>
        <v>1.5871203522110093</v>
      </c>
      <c r="J4" s="108">
        <f>'growth rates from 2022 frgt'!J4</f>
        <v>1.6024764271477636</v>
      </c>
      <c r="K4" s="108">
        <f>'growth rates from 2022 frgt'!K4</f>
        <v>1.6138984098773079</v>
      </c>
      <c r="L4" s="108">
        <f>'growth rates from 2022 frgt'!L4</f>
        <v>1.6219144582284644</v>
      </c>
      <c r="M4" s="108">
        <f>'growth rates from 2022 frgt'!M4</f>
        <v>1.6299381023297959</v>
      </c>
      <c r="N4" s="108">
        <f>'growth rates from 2022 frgt'!N4</f>
        <v>1.6426756689896183</v>
      </c>
      <c r="O4" s="108">
        <f>'growth rates from 2022 frgt'!O4</f>
        <v>1.6561003978485893</v>
      </c>
      <c r="P4" s="108">
        <f>'growth rates from 2022 frgt'!P4</f>
        <v>1.6682308108777715</v>
      </c>
      <c r="Q4" s="108">
        <f>'growth rates from 2022 frgt'!Q4</f>
        <v>1.6826733702601679</v>
      </c>
      <c r="R4" s="108">
        <f>'growth rates from 2022 frgt'!R4</f>
        <v>1.7013594220735617</v>
      </c>
      <c r="S4" s="108">
        <f>'growth rates from 2022 frgt'!S4</f>
        <v>1.7236757360871733</v>
      </c>
      <c r="T4" s="108">
        <f>'growth rates from 2022 frgt'!T4</f>
        <v>1.7471096381431725</v>
      </c>
      <c r="U4" s="108">
        <f>'growth rates from 2022 frgt'!U4</f>
        <v>1.7715760558396023</v>
      </c>
      <c r="V4" s="108">
        <f>'growth rates from 2022 frgt'!V4</f>
        <v>1.8000125189607359</v>
      </c>
      <c r="W4" s="108">
        <f>'growth rates from 2022 frgt'!W4</f>
        <v>1.827235181203934</v>
      </c>
      <c r="X4" s="108">
        <f>'growth rates from 2022 frgt'!X4</f>
        <v>1.8549318182580405</v>
      </c>
      <c r="Y4" s="108">
        <f>'growth rates from 2022 frgt'!Y4</f>
        <v>1.8830497662551768</v>
      </c>
      <c r="Z4" s="108">
        <f>'growth rates from 2022 frgt'!Z4</f>
        <v>1.9110958078173248</v>
      </c>
      <c r="AA4" s="108">
        <f>'growth rates from 2022 frgt'!AA4</f>
        <v>1.9383944275622711</v>
      </c>
      <c r="AB4" s="108">
        <f>'growth rates from 2022 frgt'!AB4</f>
        <v>1.9649871489243043</v>
      </c>
      <c r="AC4" s="108">
        <f>'growth rates from 2022 frgt'!AC4</f>
        <v>1.9934985567804959</v>
      </c>
      <c r="AD4" s="108">
        <f>'growth rates from 2022 frgt'!AD4</f>
        <v>2.0222945520765712</v>
      </c>
      <c r="AE4" s="108">
        <f>'growth rates from 2022 frgt'!AE4</f>
        <v>2.050675819413101</v>
      </c>
      <c r="AF4" s="108">
        <f>'growth rates from 2022 frgt'!AF4</f>
        <v>2.0823283231582521</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2025-01-03T23:20:49Z</dcterms:modified>
</cp:coreProperties>
</file>