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bldgs\CiDESCTY\"/>
    </mc:Choice>
  </mc:AlternateContent>
  <xr:revisionPtr revIDLastSave="0" documentId="8_{792D1CE0-0B8C-45D0-B463-05E06BD7F212}"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E8" i="19" l="1"/>
  <c r="AA8" i="17"/>
  <c r="B8" i="18"/>
  <c r="L8" i="19"/>
  <c r="P8" i="23"/>
  <c r="AF8" i="24"/>
  <c r="Z8" i="17"/>
  <c r="K8" i="19"/>
  <c r="C8" i="18"/>
  <c r="M8" i="19"/>
  <c r="R8" i="23"/>
  <c r="I8" i="17"/>
  <c r="S8" i="18"/>
  <c r="R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C8" i="6" s="1"/>
  <c r="D8" i="25"/>
  <c r="T8" i="23"/>
  <c r="T8" i="24"/>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G8" i="6" l="1"/>
  <c r="M8" i="6"/>
  <c r="O8" i="6"/>
  <c r="E8" i="7"/>
  <c r="C8" i="10"/>
  <c r="AE8" i="7"/>
  <c r="M8" i="10"/>
  <c r="W8" i="10"/>
  <c r="AA8" i="7"/>
  <c r="E8" i="6"/>
  <c r="AE8" i="6"/>
  <c r="AA8" i="6"/>
  <c r="Y8" i="7"/>
  <c r="E8" i="10"/>
  <c r="Q8" i="7"/>
  <c r="O8" i="10"/>
  <c r="S30" i="22"/>
  <c r="AE8" i="10"/>
  <c r="S25" i="22"/>
  <c r="AA8" i="10"/>
  <c r="G8" i="10"/>
  <c r="S8" i="7"/>
  <c r="U8" i="7"/>
  <c r="S8" i="6"/>
  <c r="Q8" i="10"/>
  <c r="O8" i="7"/>
  <c r="AC8" i="7"/>
  <c r="I8" i="7"/>
  <c r="W8" i="6"/>
  <c r="U8" i="6"/>
  <c r="S8" i="10"/>
  <c r="W8" i="7"/>
  <c r="S30" i="14"/>
  <c r="S25" i="14"/>
  <c r="AC8" i="6"/>
  <c r="K8" i="6"/>
  <c r="I8" i="6"/>
  <c r="U8" i="10"/>
  <c r="C8" i="7"/>
  <c r="G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<sst xmlns="http://schemas.openxmlformats.org/spreadsheetml/2006/main" count="55111" uniqueCount="1381">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</sst>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1292</v>
      </c>
      <c r="C1" s="71">
        <v>45686</v>
      </c>
      <c r="D1" s="13"/>
      <c r="E1" s="13"/>
      <c r="F1" s="72" t="s">
        <v>59</v>
      </c>
      <c r="G1" s="72" t="s">
        <v>59</v>
      </c>
    </row>
    <row r="2" spans="1:7" x14ac:dyDescent="0.75">
      <c r="B2" t="str">
        <f>LOOKUP(B1,F2:G51,G2:G51)</f>
        <v>MA</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b">
        <f>IF(A25=About!$B$1,SUM('BDESC-rural-residential'!$AF$8,'BDESC-urban-residential'!$AF$8,'BDESC-commercial'!$AF$8)='REEDS calc'!Q25,"NA")</f>
        <v>1</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b">
        <f>IF(A25=About!$B$1,SUM('DESC-rural-residential'!$AF$8,'DESC-urban-residential'!$AF$8,'DESC-commercial'!$AF$8)='REEDS calc-noIRA'!Q25,"NA")</f>
        <v>1</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MASSACHUSETTS</v>
      </c>
    </row>
    <row r="3" spans="1:7" x14ac:dyDescent="0.65">
      <c r="A3" s="52" t="s">
        <v>1327</v>
      </c>
      <c r="B3" s="52">
        <v>0.59</v>
      </c>
      <c r="C3" s="52">
        <v>0.41</v>
      </c>
      <c r="F3" s="52" t="s">
        <v>10</v>
      </c>
      <c r="G3" s="52">
        <f>SUMIFS(B:B,A:A,G2)</f>
        <v>0.92</v>
      </c>
    </row>
    <row r="4" spans="1:7" x14ac:dyDescent="0.65">
      <c r="A4" s="52" t="s">
        <v>1328</v>
      </c>
      <c r="B4" s="52">
        <v>0.66</v>
      </c>
      <c r="C4" s="52">
        <v>0.33999999999999903</v>
      </c>
      <c r="F4" s="52" t="s">
        <v>11</v>
      </c>
      <c r="G4" s="52">
        <f>SUMIFS(C:C,A:A,G2)</f>
        <v>7.9999999999999905E-2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83.782122293259093</v>
      </c>
      <c r="C8" s="65">
        <f>INDEX('REEDS calc'!$C$64:$AG$113,MATCH(About!$B$2,'REEDS calc'!$B$64:$B$113,0),MATCH(C$1,'REEDS calc'!$C$63:$AG$63,0))*SUMIFS('res v com'!$E$3:$E$52,'res v com'!$B$3:$B$52,About!$B$2)*SUMIFS('Urban and Rural'!$C$2:$C$53,'Urban and Rural'!$A$2:$A$53,About!$B$1)</f>
        <v>83.782122293259093</v>
      </c>
      <c r="D8" s="65">
        <f>INDEX('REEDS calc'!$C$64:$AG$113,MATCH(About!$B$2,'REEDS calc'!$B$64:$B$113,0),MATCH(D$1,'REEDS calc'!$C$63:$AG$63,0))*SUMIFS('res v com'!$E$3:$E$52,'res v com'!$B$3:$B$52,About!$B$2)*SUMIFS('Urban and Rural'!$C$2:$C$53,'Urban and Rural'!$A$2:$A$53,About!$B$1)</f>
        <v>83.782122293259093</v>
      </c>
      <c r="E8" s="65">
        <f>INDEX('REEDS calc'!$C$64:$AG$113,MATCH(About!$B$2,'REEDS calc'!$B$64:$B$113,0),MATCH(E$1,'REEDS calc'!$C$63:$AG$63,0))*SUMIFS('res v com'!$E$3:$E$52,'res v com'!$B$3:$B$52,About!$B$2)*SUMIFS('Urban and Rural'!$C$2:$C$53,'Urban and Rural'!$A$2:$A$53,About!$B$1)</f>
        <v>90.020754008869133</v>
      </c>
      <c r="F8" s="65">
        <f>INDEX('REEDS calc'!$C$64:$AG$113,MATCH(About!$B$2,'REEDS calc'!$B$64:$B$113,0),MATCH(F$1,'REEDS calc'!$C$63:$AG$63,0))*SUMIFS('res v com'!$E$3:$E$52,'res v com'!$B$3:$B$52,About!$B$2)*SUMIFS('Urban and Rural'!$C$2:$C$53,'Urban and Rural'!$A$2:$A$53,About!$B$1)</f>
        <v>96.259385724479188</v>
      </c>
      <c r="G8" s="65">
        <f>INDEX('REEDS calc'!$C$64:$AG$113,MATCH(About!$B$2,'REEDS calc'!$B$64:$B$113,0),MATCH(G$1,'REEDS calc'!$C$63:$AG$63,0))*SUMIFS('res v com'!$E$3:$E$52,'res v com'!$B$3:$B$52,About!$B$2)*SUMIFS('Urban and Rural'!$C$2:$C$53,'Urban and Rural'!$A$2:$A$53,About!$B$1)</f>
        <v>100.45408145441745</v>
      </c>
      <c r="H8" s="65">
        <f>INDEX('REEDS calc'!$C$64:$AG$113,MATCH(About!$B$2,'REEDS calc'!$B$64:$B$113,0),MATCH(H$1,'REEDS calc'!$C$63:$AG$63,0))*SUMIFS('res v com'!$E$3:$E$52,'res v com'!$B$3:$B$52,About!$B$2)*SUMIFS('Urban and Rural'!$C$2:$C$53,'Urban and Rural'!$A$2:$A$53,About!$B$1)</f>
        <v>104.64877718435571</v>
      </c>
      <c r="I8" s="65">
        <f>INDEX('REEDS calc'!$C$64:$AG$113,MATCH(About!$B$2,'REEDS calc'!$B$64:$B$113,0),MATCH(I$1,'REEDS calc'!$C$63:$AG$63,0))*SUMIFS('res v com'!$E$3:$E$52,'res v com'!$B$3:$B$52,About!$B$2)*SUMIFS('Urban and Rural'!$C$2:$C$53,'Urban and Rural'!$A$2:$A$53,About!$B$1)</f>
        <v>108.74953632425058</v>
      </c>
      <c r="J8" s="65">
        <f>INDEX('REEDS calc'!$C$64:$AG$113,MATCH(About!$B$2,'REEDS calc'!$B$64:$B$113,0),MATCH(J$1,'REEDS calc'!$C$63:$AG$63,0))*SUMIFS('res v com'!$E$3:$E$52,'res v com'!$B$3:$B$52,About!$B$2)*SUMIFS('Urban and Rural'!$C$2:$C$53,'Urban and Rural'!$A$2:$A$53,About!$B$1)</f>
        <v>112.85029546414545</v>
      </c>
      <c r="K8" s="65">
        <f>INDEX('REEDS calc'!$C$64:$AG$113,MATCH(About!$B$2,'REEDS calc'!$B$64:$B$113,0),MATCH(K$1,'REEDS calc'!$C$63:$AG$63,0))*SUMIFS('res v com'!$E$3:$E$52,'res v com'!$B$3:$B$52,About!$B$2)*SUMIFS('Urban and Rural'!$C$2:$C$53,'Urban and Rural'!$A$2:$A$53,About!$B$1)</f>
        <v>117.96044596250674</v>
      </c>
      <c r="L8" s="65">
        <f>INDEX('REEDS calc'!$C$64:$AG$113,MATCH(About!$B$2,'REEDS calc'!$B$64:$B$113,0),MATCH(L$1,'REEDS calc'!$C$63:$AG$63,0))*SUMIFS('res v com'!$E$3:$E$52,'res v com'!$B$3:$B$52,About!$B$2)*SUMIFS('Urban and Rural'!$C$2:$C$53,'Urban and Rural'!$A$2:$A$53,About!$B$1)</f>
        <v>123.07059646086802</v>
      </c>
      <c r="M8" s="65">
        <f>INDEX('REEDS calc'!$C$64:$AG$113,MATCH(About!$B$2,'REEDS calc'!$B$64:$B$113,0),MATCH(M$1,'REEDS calc'!$C$63:$AG$63,0))*SUMIFS('res v com'!$E$3:$E$52,'res v com'!$B$3:$B$52,About!$B$2)*SUMIFS('Urban and Rural'!$C$2:$C$53,'Urban and Rural'!$A$2:$A$53,About!$B$1)</f>
        <v>126.95444747466266</v>
      </c>
      <c r="N8" s="65">
        <f>INDEX('REEDS calc'!$C$64:$AG$113,MATCH(About!$B$2,'REEDS calc'!$B$64:$B$113,0),MATCH(N$1,'REEDS calc'!$C$63:$AG$63,0))*SUMIFS('res v com'!$E$3:$E$52,'res v com'!$B$3:$B$52,About!$B$2)*SUMIFS('Urban and Rural'!$C$2:$C$53,'Urban and Rural'!$A$2:$A$53,About!$B$1)</f>
        <v>130.8382984884573</v>
      </c>
      <c r="O8" s="65">
        <f>INDEX('REEDS calc'!$C$64:$AG$113,MATCH(About!$B$2,'REEDS calc'!$B$64:$B$113,0),MATCH(O$1,'REEDS calc'!$C$63:$AG$63,0))*SUMIFS('res v com'!$E$3:$E$52,'res v com'!$B$3:$B$52,About!$B$2)*SUMIFS('Urban and Rural'!$C$2:$C$53,'Urban and Rural'!$A$2:$A$53,About!$B$1)</f>
        <v>133.13889097552033</v>
      </c>
      <c r="P8" s="65">
        <f>INDEX('REEDS calc'!$C$64:$AG$113,MATCH(About!$B$2,'REEDS calc'!$B$64:$B$113,0),MATCH(P$1,'REEDS calc'!$C$63:$AG$63,0))*SUMIFS('res v com'!$E$3:$E$52,'res v com'!$B$3:$B$52,About!$B$2)*SUMIFS('Urban and Rural'!$C$2:$C$53,'Urban and Rural'!$A$2:$A$53,About!$B$1)</f>
        <v>135.43948346258338</v>
      </c>
      <c r="Q8" s="65">
        <f>INDEX('REEDS calc'!$C$64:$AG$113,MATCH(About!$B$2,'REEDS calc'!$B$64:$B$113,0),MATCH(Q$1,'REEDS calc'!$C$63:$AG$63,0))*SUMIFS('res v com'!$E$3:$E$52,'res v com'!$B$3:$B$52,About!$B$2)*SUMIFS('Urban and Rural'!$C$2:$C$53,'Urban and Rural'!$A$2:$A$53,About!$B$1)</f>
        <v>135.66493127868756</v>
      </c>
      <c r="R8" s="65">
        <f>INDEX('REEDS calc'!$C$64:$AG$113,MATCH(About!$B$2,'REEDS calc'!$B$64:$B$113,0),MATCH(R$1,'REEDS calc'!$C$63:$AG$63,0))*SUMIFS('res v com'!$E$3:$E$52,'res v com'!$B$3:$B$52,About!$B$2)*SUMIFS('Urban and Rural'!$C$2:$C$53,'Urban and Rural'!$A$2:$A$53,About!$B$1)</f>
        <v>135.89037909479171</v>
      </c>
      <c r="S8" s="65">
        <f>INDEX('REEDS calc'!$C$64:$AG$113,MATCH(About!$B$2,'REEDS calc'!$B$64:$B$113,0),MATCH(S$1,'REEDS calc'!$C$63:$AG$63,0))*SUMIFS('res v com'!$E$3:$E$52,'res v com'!$B$3:$B$52,About!$B$2)*SUMIFS('Urban and Rural'!$C$2:$C$53,'Urban and Rural'!$A$2:$A$53,About!$B$1)</f>
        <v>136.16877298892035</v>
      </c>
      <c r="T8" s="65">
        <f>INDEX('REEDS calc'!$C$64:$AG$113,MATCH(About!$B$2,'REEDS calc'!$B$64:$B$113,0),MATCH(T$1,'REEDS calc'!$C$63:$AG$63,0))*SUMIFS('res v com'!$E$3:$E$52,'res v com'!$B$3:$B$52,About!$B$2)*SUMIFS('Urban and Rural'!$C$2:$C$53,'Urban and Rural'!$A$2:$A$53,About!$B$1)</f>
        <v>136.44716688304902</v>
      </c>
      <c r="U8" s="65">
        <f>INDEX('REEDS calc'!$C$64:$AG$113,MATCH(About!$B$2,'REEDS calc'!$B$64:$B$113,0),MATCH(U$1,'REEDS calc'!$C$63:$AG$63,0))*SUMIFS('res v com'!$E$3:$E$52,'res v com'!$B$3:$B$52,About!$B$2)*SUMIFS('Urban and Rural'!$C$2:$C$53,'Urban and Rural'!$A$2:$A$53,About!$B$1)</f>
        <v>136.84682437523367</v>
      </c>
      <c r="V8" s="65">
        <f>INDEX('REEDS calc'!$C$64:$AG$113,MATCH(About!$B$2,'REEDS calc'!$B$64:$B$113,0),MATCH(V$1,'REEDS calc'!$C$63:$AG$63,0))*SUMIFS('res v com'!$E$3:$E$52,'res v com'!$B$3:$B$52,About!$B$2)*SUMIFS('Urban and Rural'!$C$2:$C$53,'Urban and Rural'!$A$2:$A$53,About!$B$1)</f>
        <v>137.24648186741834</v>
      </c>
      <c r="W8" s="65">
        <f>INDEX('REEDS calc'!$C$64:$AG$113,MATCH(About!$B$2,'REEDS calc'!$B$64:$B$113,0),MATCH(W$1,'REEDS calc'!$C$63:$AG$63,0))*SUMIFS('res v com'!$E$3:$E$52,'res v com'!$B$3:$B$52,About!$B$2)*SUMIFS('Urban and Rural'!$C$2:$C$53,'Urban and Rural'!$A$2:$A$53,About!$B$1)</f>
        <v>137.7656950196583</v>
      </c>
      <c r="X8" s="65">
        <f>INDEX('REEDS calc'!$C$64:$AG$113,MATCH(About!$B$2,'REEDS calc'!$B$64:$B$113,0),MATCH(X$1,'REEDS calc'!$C$63:$AG$63,0))*SUMIFS('res v com'!$E$3:$E$52,'res v com'!$B$3:$B$52,About!$B$2)*SUMIFS('Urban and Rural'!$C$2:$C$53,'Urban and Rural'!$A$2:$A$53,About!$B$1)</f>
        <v>138.28490817189819</v>
      </c>
      <c r="Y8" s="65">
        <f>INDEX('REEDS calc'!$C$64:$AG$113,MATCH(About!$B$2,'REEDS calc'!$B$64:$B$113,0),MATCH(Y$1,'REEDS calc'!$C$63:$AG$63,0))*SUMIFS('res v com'!$E$3:$E$52,'res v com'!$B$3:$B$52,About!$B$2)*SUMIFS('Urban and Rural'!$C$2:$C$53,'Urban and Rural'!$A$2:$A$53,About!$B$1)</f>
        <v>139.03640089224544</v>
      </c>
      <c r="Z8" s="65">
        <f>INDEX('REEDS calc'!$C$64:$AG$113,MATCH(About!$B$2,'REEDS calc'!$B$64:$B$113,0),MATCH(Z$1,'REEDS calc'!$C$63:$AG$63,0))*SUMIFS('res v com'!$E$3:$E$52,'res v com'!$B$3:$B$52,About!$B$2)*SUMIFS('Urban and Rural'!$C$2:$C$53,'Urban and Rural'!$A$2:$A$53,About!$B$1)</f>
        <v>139.78789361259268</v>
      </c>
      <c r="AA8" s="65">
        <f>INDEX('REEDS calc'!$C$64:$AG$113,MATCH(About!$B$2,'REEDS calc'!$B$64:$B$113,0),MATCH(AA$1,'REEDS calc'!$C$63:$AG$63,0))*SUMIFS('res v com'!$E$3:$E$52,'res v com'!$B$3:$B$52,About!$B$2)*SUMIFS('Urban and Rural'!$C$2:$C$53,'Urban and Rural'!$A$2:$A$53,About!$B$1)</f>
        <v>140.7016404430149</v>
      </c>
      <c r="AB8" s="65">
        <f>INDEX('REEDS calc'!$C$64:$AG$113,MATCH(About!$B$2,'REEDS calc'!$B$64:$B$113,0),MATCH(AB$1,'REEDS calc'!$C$63:$AG$63,0))*SUMIFS('res v com'!$E$3:$E$52,'res v com'!$B$3:$B$52,About!$B$2)*SUMIFS('Urban and Rural'!$C$2:$C$53,'Urban and Rural'!$A$2:$A$53,About!$B$1)</f>
        <v>141.61538727343714</v>
      </c>
      <c r="AC8" s="65">
        <f>INDEX('REEDS calc'!$C$64:$AG$113,MATCH(About!$B$2,'REEDS calc'!$B$64:$B$113,0),MATCH(AC$1,'REEDS calc'!$C$63:$AG$63,0))*SUMIFS('res v com'!$E$3:$E$52,'res v com'!$B$3:$B$52,About!$B$2)*SUMIFS('Urban and Rural'!$C$2:$C$53,'Urban and Rural'!$A$2:$A$53,About!$B$1)</f>
        <v>142.63673419790911</v>
      </c>
      <c r="AD8" s="65">
        <f>INDEX('REEDS calc'!$C$64:$AG$113,MATCH(About!$B$2,'REEDS calc'!$B$64:$B$113,0),MATCH(AD$1,'REEDS calc'!$C$63:$AG$63,0))*SUMIFS('res v com'!$E$3:$E$52,'res v com'!$B$3:$B$52,About!$B$2)*SUMIFS('Urban and Rural'!$C$2:$C$53,'Urban and Rural'!$A$2:$A$53,About!$B$1)</f>
        <v>143.65808112238102</v>
      </c>
      <c r="AE8" s="65">
        <f>INDEX('REEDS calc'!$C$64:$AG$113,MATCH(About!$B$2,'REEDS calc'!$B$64:$B$113,0),MATCH(AE$1,'REEDS calc'!$C$63:$AG$63,0))*SUMIFS('res v com'!$E$3:$E$52,'res v com'!$B$3:$B$52,About!$B$2)*SUMIFS('Urban and Rural'!$C$2:$C$53,'Urban and Rural'!$A$2:$A$53,About!$B$1)</f>
        <v>144.64697722483794</v>
      </c>
      <c r="AF8" s="65">
        <f>INDEX('REEDS calc'!$C$64:$AG$113,MATCH(About!$B$2,'REEDS calc'!$B$64:$B$113,0),MATCH(AF$1,'REEDS calc'!$C$63:$AG$63,0))*SUMIFS('res v com'!$E$3:$E$52,'res v com'!$B$3:$B$52,About!$B$2)*SUMIFS('Urban and Rural'!$C$2:$C$53,'Urban and Rural'!$A$2:$A$53,About!$B$1)</f>
        <v>145.63587332729489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963.49440637248085</v>
      </c>
      <c r="C8" s="65">
        <f>INDEX('REEDS calc'!$C$64:$AG$113,MATCH(About!$B$2,'REEDS calc'!$B$64:$B$113,0),MATCH(C$1,'REEDS calc'!$C$63:$AG$63,0))*SUMIFS('res v com'!$E$3:$E$52,'res v com'!$B$3:$B$52,About!$B$2)*SUMIFS('Urban and Rural'!$B$2:$B$53,'Urban and Rural'!$A$2:$A$53,About!$B$1)</f>
        <v>963.49440637248085</v>
      </c>
      <c r="D8" s="65">
        <f>INDEX('REEDS calc'!$C$64:$AG$113,MATCH(About!$B$2,'REEDS calc'!$B$64:$B$113,0),MATCH(D$1,'REEDS calc'!$C$63:$AG$63,0))*SUMIFS('res v com'!$E$3:$E$52,'res v com'!$B$3:$B$52,About!$B$2)*SUMIFS('Urban and Rural'!$B$2:$B$53,'Urban and Rural'!$A$2:$A$53,About!$B$1)</f>
        <v>963.49440637248085</v>
      </c>
      <c r="E8" s="65">
        <f>INDEX('REEDS calc'!$C$64:$AG$113,MATCH(About!$B$2,'REEDS calc'!$B$64:$B$113,0),MATCH(E$1,'REEDS calc'!$C$63:$AG$63,0))*SUMIFS('res v com'!$E$3:$E$52,'res v com'!$B$3:$B$52,About!$B$2)*SUMIFS('Urban and Rural'!$B$2:$B$53,'Urban and Rural'!$A$2:$A$53,About!$B$1)</f>
        <v>1035.2386711019963</v>
      </c>
      <c r="F8" s="65">
        <f>INDEX('REEDS calc'!$C$64:$AG$113,MATCH(About!$B$2,'REEDS calc'!$B$64:$B$113,0),MATCH(F$1,'REEDS calc'!$C$63:$AG$63,0))*SUMIFS('res v com'!$E$3:$E$52,'res v com'!$B$3:$B$52,About!$B$2)*SUMIFS('Urban and Rural'!$B$2:$B$53,'Urban and Rural'!$A$2:$A$53,About!$B$1)</f>
        <v>1106.9829358315121</v>
      </c>
      <c r="G8" s="65">
        <f>INDEX('REEDS calc'!$C$64:$AG$113,MATCH(About!$B$2,'REEDS calc'!$B$64:$B$113,0),MATCH(G$1,'REEDS calc'!$C$63:$AG$63,0))*SUMIFS('res v com'!$E$3:$E$52,'res v com'!$B$3:$B$52,About!$B$2)*SUMIFS('Urban and Rural'!$B$2:$B$53,'Urban and Rural'!$A$2:$A$53,About!$B$1)</f>
        <v>1155.2219367258022</v>
      </c>
      <c r="H8" s="65">
        <f>INDEX('REEDS calc'!$C$64:$AG$113,MATCH(About!$B$2,'REEDS calc'!$B$64:$B$113,0),MATCH(H$1,'REEDS calc'!$C$63:$AG$63,0))*SUMIFS('res v com'!$E$3:$E$52,'res v com'!$B$3:$B$52,About!$B$2)*SUMIFS('Urban and Rural'!$B$2:$B$53,'Urban and Rural'!$A$2:$A$53,About!$B$1)</f>
        <v>1203.4609376200922</v>
      </c>
      <c r="I8" s="65">
        <f>INDEX('REEDS calc'!$C$64:$AG$113,MATCH(About!$B$2,'REEDS calc'!$B$64:$B$113,0),MATCH(I$1,'REEDS calc'!$C$63:$AG$63,0))*SUMIFS('res v com'!$E$3:$E$52,'res v com'!$B$3:$B$52,About!$B$2)*SUMIFS('Urban and Rural'!$B$2:$B$53,'Urban and Rural'!$A$2:$A$53,About!$B$1)</f>
        <v>1250.6196677288833</v>
      </c>
      <c r="J8" s="65">
        <f>INDEX('REEDS calc'!$C$64:$AG$113,MATCH(About!$B$2,'REEDS calc'!$B$64:$B$113,0),MATCH(J$1,'REEDS calc'!$C$63:$AG$63,0))*SUMIFS('res v com'!$E$3:$E$52,'res v com'!$B$3:$B$52,About!$B$2)*SUMIFS('Urban and Rural'!$B$2:$B$53,'Urban and Rural'!$A$2:$A$53,About!$B$1)</f>
        <v>1297.7783978376742</v>
      </c>
      <c r="K8" s="65">
        <f>INDEX('REEDS calc'!$C$64:$AG$113,MATCH(About!$B$2,'REEDS calc'!$B$64:$B$113,0),MATCH(K$1,'REEDS calc'!$C$63:$AG$63,0))*SUMIFS('res v com'!$E$3:$E$52,'res v com'!$B$3:$B$52,About!$B$2)*SUMIFS('Urban and Rural'!$B$2:$B$53,'Urban and Rural'!$A$2:$A$53,About!$B$1)</f>
        <v>1356.5451285688291</v>
      </c>
      <c r="L8" s="65">
        <f>INDEX('REEDS calc'!$C$64:$AG$113,MATCH(About!$B$2,'REEDS calc'!$B$64:$B$113,0),MATCH(L$1,'REEDS calc'!$C$63:$AG$63,0))*SUMIFS('res v com'!$E$3:$E$52,'res v com'!$B$3:$B$52,About!$B$2)*SUMIFS('Urban and Rural'!$B$2:$B$53,'Urban and Rural'!$A$2:$A$53,About!$B$1)</f>
        <v>1415.311859299984</v>
      </c>
      <c r="M8" s="65">
        <f>INDEX('REEDS calc'!$C$64:$AG$113,MATCH(About!$B$2,'REEDS calc'!$B$64:$B$113,0),MATCH(M$1,'REEDS calc'!$C$63:$AG$63,0))*SUMIFS('res v com'!$E$3:$E$52,'res v com'!$B$3:$B$52,About!$B$2)*SUMIFS('Urban and Rural'!$B$2:$B$53,'Urban and Rural'!$A$2:$A$53,About!$B$1)</f>
        <v>1459.9761459586223</v>
      </c>
      <c r="N8" s="65">
        <f>INDEX('REEDS calc'!$C$64:$AG$113,MATCH(About!$B$2,'REEDS calc'!$B$64:$B$113,0),MATCH(N$1,'REEDS calc'!$C$63:$AG$63,0))*SUMIFS('res v com'!$E$3:$E$52,'res v com'!$B$3:$B$52,About!$B$2)*SUMIFS('Urban and Rural'!$B$2:$B$53,'Urban and Rural'!$A$2:$A$53,About!$B$1)</f>
        <v>1504.6404326172606</v>
      </c>
      <c r="O8" s="65">
        <f>INDEX('REEDS calc'!$C$64:$AG$113,MATCH(About!$B$2,'REEDS calc'!$B$64:$B$113,0),MATCH(O$1,'REEDS calc'!$C$63:$AG$63,0))*SUMIFS('res v com'!$E$3:$E$52,'res v com'!$B$3:$B$52,About!$B$2)*SUMIFS('Urban and Rural'!$B$2:$B$53,'Urban and Rural'!$A$2:$A$53,About!$B$1)</f>
        <v>1531.0972462184859</v>
      </c>
      <c r="P8" s="65">
        <f>INDEX('REEDS calc'!$C$64:$AG$113,MATCH(About!$B$2,'REEDS calc'!$B$64:$B$113,0),MATCH(P$1,'REEDS calc'!$C$63:$AG$63,0))*SUMIFS('res v com'!$E$3:$E$52,'res v com'!$B$3:$B$52,About!$B$2)*SUMIFS('Urban and Rural'!$B$2:$B$53,'Urban and Rural'!$A$2:$A$53,About!$B$1)</f>
        <v>1557.5540598197108</v>
      </c>
      <c r="Q8" s="65">
        <f>INDEX('REEDS calc'!$C$64:$AG$113,MATCH(About!$B$2,'REEDS calc'!$B$64:$B$113,0),MATCH(Q$1,'REEDS calc'!$C$63:$AG$63,0))*SUMIFS('res v com'!$E$3:$E$52,'res v com'!$B$3:$B$52,About!$B$2)*SUMIFS('Urban and Rural'!$B$2:$B$53,'Urban and Rural'!$A$2:$A$53,About!$B$1)</f>
        <v>1560.1467097049087</v>
      </c>
      <c r="R8" s="65">
        <f>INDEX('REEDS calc'!$C$64:$AG$113,MATCH(About!$B$2,'REEDS calc'!$B$64:$B$113,0),MATCH(R$1,'REEDS calc'!$C$63:$AG$63,0))*SUMIFS('res v com'!$E$3:$E$52,'res v com'!$B$3:$B$52,About!$B$2)*SUMIFS('Urban and Rural'!$B$2:$B$53,'Urban and Rural'!$A$2:$A$53,About!$B$1)</f>
        <v>1562.7393595901067</v>
      </c>
      <c r="S8" s="65">
        <f>INDEX('REEDS calc'!$C$64:$AG$113,MATCH(About!$B$2,'REEDS calc'!$B$64:$B$113,0),MATCH(S$1,'REEDS calc'!$C$63:$AG$63,0))*SUMIFS('res v com'!$E$3:$E$52,'res v com'!$B$3:$B$52,About!$B$2)*SUMIFS('Urban and Rural'!$B$2:$B$53,'Urban and Rural'!$A$2:$A$53,About!$B$1)</f>
        <v>1565.9408893725861</v>
      </c>
      <c r="T8" s="65">
        <f>INDEX('REEDS calc'!$C$64:$AG$113,MATCH(About!$B$2,'REEDS calc'!$B$64:$B$113,0),MATCH(T$1,'REEDS calc'!$C$63:$AG$63,0))*SUMIFS('res v com'!$E$3:$E$52,'res v com'!$B$3:$B$52,About!$B$2)*SUMIFS('Urban and Rural'!$B$2:$B$53,'Urban and Rural'!$A$2:$A$53,About!$B$1)</f>
        <v>1569.1424191550657</v>
      </c>
      <c r="U8" s="65">
        <f>INDEX('REEDS calc'!$C$64:$AG$113,MATCH(About!$B$2,'REEDS calc'!$B$64:$B$113,0),MATCH(U$1,'REEDS calc'!$C$63:$AG$63,0))*SUMIFS('res v com'!$E$3:$E$52,'res v com'!$B$3:$B$52,About!$B$2)*SUMIFS('Urban and Rural'!$B$2:$B$53,'Urban and Rural'!$A$2:$A$53,About!$B$1)</f>
        <v>1573.738480315189</v>
      </c>
      <c r="V8" s="65">
        <f>INDEX('REEDS calc'!$C$64:$AG$113,MATCH(About!$B$2,'REEDS calc'!$B$64:$B$113,0),MATCH(V$1,'REEDS calc'!$C$63:$AG$63,0))*SUMIFS('res v com'!$E$3:$E$52,'res v com'!$B$3:$B$52,About!$B$2)*SUMIFS('Urban and Rural'!$B$2:$B$53,'Urban and Rural'!$A$2:$A$53,About!$B$1)</f>
        <v>1578.334541475313</v>
      </c>
      <c r="W8" s="65">
        <f>INDEX('REEDS calc'!$C$64:$AG$113,MATCH(About!$B$2,'REEDS calc'!$B$64:$B$113,0),MATCH(W$1,'REEDS calc'!$C$63:$AG$63,0))*SUMIFS('res v com'!$E$3:$E$52,'res v com'!$B$3:$B$52,About!$B$2)*SUMIFS('Urban and Rural'!$B$2:$B$53,'Urban and Rural'!$A$2:$A$53,About!$B$1)</f>
        <v>1584.3054927260723</v>
      </c>
      <c r="X8" s="65">
        <f>INDEX('REEDS calc'!$C$64:$AG$113,MATCH(About!$B$2,'REEDS calc'!$B$64:$B$113,0),MATCH(X$1,'REEDS calc'!$C$63:$AG$63,0))*SUMIFS('res v com'!$E$3:$E$52,'res v com'!$B$3:$B$52,About!$B$2)*SUMIFS('Urban and Rural'!$B$2:$B$53,'Urban and Rural'!$A$2:$A$53,About!$B$1)</f>
        <v>1590.2764439768312</v>
      </c>
      <c r="Y8" s="65">
        <f>INDEX('REEDS calc'!$C$64:$AG$113,MATCH(About!$B$2,'REEDS calc'!$B$64:$B$113,0),MATCH(Y$1,'REEDS calc'!$C$63:$AG$63,0))*SUMIFS('res v com'!$E$3:$E$52,'res v com'!$B$3:$B$52,About!$B$2)*SUMIFS('Urban and Rural'!$B$2:$B$53,'Urban and Rural'!$A$2:$A$53,About!$B$1)</f>
        <v>1598.9186102608244</v>
      </c>
      <c r="Z8" s="65">
        <f>INDEX('REEDS calc'!$C$64:$AG$113,MATCH(About!$B$2,'REEDS calc'!$B$64:$B$113,0),MATCH(Z$1,'REEDS calc'!$C$63:$AG$63,0))*SUMIFS('res v com'!$E$3:$E$52,'res v com'!$B$3:$B$52,About!$B$2)*SUMIFS('Urban and Rural'!$B$2:$B$53,'Urban and Rural'!$A$2:$A$53,About!$B$1)</f>
        <v>1607.5607765448178</v>
      </c>
      <c r="AA8" s="65">
        <f>INDEX('REEDS calc'!$C$64:$AG$113,MATCH(About!$B$2,'REEDS calc'!$B$64:$B$113,0),MATCH(AA$1,'REEDS calc'!$C$63:$AG$63,0))*SUMIFS('res v com'!$E$3:$E$52,'res v com'!$B$3:$B$52,About!$B$2)*SUMIFS('Urban and Rural'!$B$2:$B$53,'Urban and Rural'!$A$2:$A$53,About!$B$1)</f>
        <v>1618.0688650946734</v>
      </c>
      <c r="AB8" s="65">
        <f>INDEX('REEDS calc'!$C$64:$AG$113,MATCH(About!$B$2,'REEDS calc'!$B$64:$B$113,0),MATCH(AB$1,'REEDS calc'!$C$63:$AG$63,0))*SUMIFS('res v com'!$E$3:$E$52,'res v com'!$B$3:$B$52,About!$B$2)*SUMIFS('Urban and Rural'!$B$2:$B$53,'Urban and Rural'!$A$2:$A$53,About!$B$1)</f>
        <v>1628.5769536445291</v>
      </c>
      <c r="AC8" s="65">
        <f>INDEX('REEDS calc'!$C$64:$AG$113,MATCH(About!$B$2,'REEDS calc'!$B$64:$B$113,0),MATCH(AC$1,'REEDS calc'!$C$63:$AG$63,0))*SUMIFS('res v com'!$E$3:$E$52,'res v com'!$B$3:$B$52,About!$B$2)*SUMIFS('Urban and Rural'!$B$2:$B$53,'Urban and Rural'!$A$2:$A$53,About!$B$1)</f>
        <v>1640.3224432759566</v>
      </c>
      <c r="AD8" s="65">
        <f>INDEX('REEDS calc'!$C$64:$AG$113,MATCH(About!$B$2,'REEDS calc'!$B$64:$B$113,0),MATCH(AD$1,'REEDS calc'!$C$63:$AG$63,0))*SUMIFS('res v com'!$E$3:$E$52,'res v com'!$B$3:$B$52,About!$B$2)*SUMIFS('Urban and Rural'!$B$2:$B$53,'Urban and Rural'!$A$2:$A$53,About!$B$1)</f>
        <v>1652.0679329073837</v>
      </c>
      <c r="AE8" s="65">
        <f>INDEX('REEDS calc'!$C$64:$AG$113,MATCH(About!$B$2,'REEDS calc'!$B$64:$B$113,0),MATCH(AE$1,'REEDS calc'!$C$63:$AG$63,0))*SUMIFS('res v com'!$E$3:$E$52,'res v com'!$B$3:$B$52,About!$B$2)*SUMIFS('Urban and Rural'!$B$2:$B$53,'Urban and Rural'!$A$2:$A$53,About!$B$1)</f>
        <v>1663.4402380856384</v>
      </c>
      <c r="AF8" s="65">
        <f>INDEX('REEDS calc'!$C$64:$AG$113,MATCH(About!$B$2,'REEDS calc'!$B$64:$B$113,0),MATCH(AF$1,'REEDS calc'!$C$63:$AG$63,0))*SUMIFS('res v com'!$E$3:$E$52,'res v com'!$B$3:$B$52,About!$B$2)*SUMIFS('Urban and Rural'!$B$2:$B$53,'Urban and Rural'!$A$2:$A$53,About!$B$1)</f>
        <v>1674.8125432638933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1405.4507440615298</v>
      </c>
      <c r="C8" s="65">
        <f>INDEX('REEDS calc'!$C$64:$AG$113,MATCH(About!$B$2,'REEDS calc'!$B$64:$B$113,0),MATCH(C$1,'REEDS calc'!$C$63:$AG$63,0))*SUMIFS('res v com'!$F$3:$F$52,'res v com'!$B$3:$B$52,About!$B$2)</f>
        <v>1405.4507440615298</v>
      </c>
      <c r="D8" s="65">
        <f>INDEX('REEDS calc'!$C$64:$AG$113,MATCH(About!$B$2,'REEDS calc'!$B$64:$B$113,0),MATCH(D$1,'REEDS calc'!$C$63:$AG$63,0))*SUMIFS('res v com'!$F$3:$F$52,'res v com'!$B$3:$B$52,About!$B$2)</f>
        <v>1405.4507440615298</v>
      </c>
      <c r="E8" s="65">
        <f>INDEX('REEDS calc'!$C$64:$AG$113,MATCH(About!$B$2,'REEDS calc'!$B$64:$B$113,0),MATCH(E$1,'REEDS calc'!$C$63:$AG$63,0))*SUMIFS('res v com'!$F$3:$F$52,'res v com'!$B$3:$B$52,About!$B$2)</f>
        <v>1510.1042112527696</v>
      </c>
      <c r="F8" s="65">
        <f>INDEX('REEDS calc'!$C$64:$AG$113,MATCH(About!$B$2,'REEDS calc'!$B$64:$B$113,0),MATCH(F$1,'REEDS calc'!$C$63:$AG$63,0))*SUMIFS('res v com'!$F$3:$F$52,'res v com'!$B$3:$B$52,About!$B$2)</f>
        <v>1614.7576784440087</v>
      </c>
      <c r="G8" s="65">
        <f>INDEX('REEDS calc'!$C$64:$AG$113,MATCH(About!$B$2,'REEDS calc'!$B$64:$B$113,0),MATCH(G$1,'REEDS calc'!$C$63:$AG$63,0))*SUMIFS('res v com'!$F$3:$F$52,'res v com'!$B$3:$B$52,About!$B$2)</f>
        <v>1685.1239818197805</v>
      </c>
      <c r="H8" s="65">
        <f>INDEX('REEDS calc'!$C$64:$AG$113,MATCH(About!$B$2,'REEDS calc'!$B$64:$B$113,0),MATCH(H$1,'REEDS calc'!$C$63:$AG$63,0))*SUMIFS('res v com'!$F$3:$F$52,'res v com'!$B$3:$B$52,About!$B$2)</f>
        <v>1755.4902851955519</v>
      </c>
      <c r="I8" s="65">
        <f>INDEX('REEDS calc'!$C$64:$AG$113,MATCH(About!$B$2,'REEDS calc'!$B$64:$B$113,0),MATCH(I$1,'REEDS calc'!$C$63:$AG$63,0))*SUMIFS('res v com'!$F$3:$F$52,'res v com'!$B$3:$B$52,About!$B$2)</f>
        <v>1824.2807959468657</v>
      </c>
      <c r="J8" s="65">
        <f>INDEX('REEDS calc'!$C$64:$AG$113,MATCH(About!$B$2,'REEDS calc'!$B$64:$B$113,0),MATCH(J$1,'REEDS calc'!$C$63:$AG$63,0))*SUMIFS('res v com'!$F$3:$F$52,'res v com'!$B$3:$B$52,About!$B$2)</f>
        <v>1893.07130669818</v>
      </c>
      <c r="K8" s="65">
        <f>INDEX('REEDS calc'!$C$64:$AG$113,MATCH(About!$B$2,'REEDS calc'!$B$64:$B$113,0),MATCH(K$1,'REEDS calc'!$C$63:$AG$63,0))*SUMIFS('res v com'!$F$3:$F$52,'res v com'!$B$3:$B$52,About!$B$2)</f>
        <v>1978.7944254686643</v>
      </c>
      <c r="L8" s="65">
        <f>INDEX('REEDS calc'!$C$64:$AG$113,MATCH(About!$B$2,'REEDS calc'!$B$64:$B$113,0),MATCH(L$1,'REEDS calc'!$C$63:$AG$63,0))*SUMIFS('res v com'!$F$3:$F$52,'res v com'!$B$3:$B$52,About!$B$2)</f>
        <v>2064.5175442391483</v>
      </c>
      <c r="M8" s="65">
        <f>INDEX('REEDS calc'!$C$64:$AG$113,MATCH(About!$B$2,'REEDS calc'!$B$64:$B$113,0),MATCH(M$1,'REEDS calc'!$C$63:$AG$63,0))*SUMIFS('res v com'!$F$3:$F$52,'res v com'!$B$3:$B$52,About!$B$2)</f>
        <v>2129.6694065667152</v>
      </c>
      <c r="N8" s="65">
        <f>INDEX('REEDS calc'!$C$64:$AG$113,MATCH(About!$B$2,'REEDS calc'!$B$64:$B$113,0),MATCH(N$1,'REEDS calc'!$C$63:$AG$63,0))*SUMIFS('res v com'!$F$3:$F$52,'res v com'!$B$3:$B$52,About!$B$2)</f>
        <v>2194.8212688942822</v>
      </c>
      <c r="O8" s="65">
        <f>INDEX('REEDS calc'!$C$64:$AG$113,MATCH(About!$B$2,'REEDS calc'!$B$64:$B$113,0),MATCH(O$1,'REEDS calc'!$C$63:$AG$63,0))*SUMIFS('res v com'!$F$3:$F$52,'res v com'!$B$3:$B$52,About!$B$2)</f>
        <v>2233.4138628059941</v>
      </c>
      <c r="P8" s="65">
        <f>INDEX('REEDS calc'!$C$64:$AG$113,MATCH(About!$B$2,'REEDS calc'!$B$64:$B$113,0),MATCH(P$1,'REEDS calc'!$C$63:$AG$63,0))*SUMIFS('res v com'!$F$3:$F$52,'res v com'!$B$3:$B$52,About!$B$2)</f>
        <v>2272.0064567177055</v>
      </c>
      <c r="Q8" s="65">
        <f>INDEX('REEDS calc'!$C$64:$AG$113,MATCH(About!$B$2,'REEDS calc'!$B$64:$B$113,0),MATCH(Q$1,'REEDS calc'!$C$63:$AG$63,0))*SUMIFS('res v com'!$F$3:$F$52,'res v com'!$B$3:$B$52,About!$B$2)</f>
        <v>2275.7883590164033</v>
      </c>
      <c r="R8" s="65">
        <f>INDEX('REEDS calc'!$C$64:$AG$113,MATCH(About!$B$2,'REEDS calc'!$B$64:$B$113,0),MATCH(R$1,'REEDS calc'!$C$63:$AG$63,0))*SUMIFS('res v com'!$F$3:$F$52,'res v com'!$B$3:$B$52,About!$B$2)</f>
        <v>2279.5702613151011</v>
      </c>
      <c r="S8" s="65">
        <f>INDEX('REEDS calc'!$C$64:$AG$113,MATCH(About!$B$2,'REEDS calc'!$B$64:$B$113,0),MATCH(S$1,'REEDS calc'!$C$63:$AG$63,0))*SUMIFS('res v com'!$F$3:$F$52,'res v com'!$B$3:$B$52,About!$B$2)</f>
        <v>2284.2403376384932</v>
      </c>
      <c r="T8" s="65">
        <f>INDEX('REEDS calc'!$C$64:$AG$113,MATCH(About!$B$2,'REEDS calc'!$B$64:$B$113,0),MATCH(T$1,'REEDS calc'!$C$63:$AG$63,0))*SUMIFS('res v com'!$F$3:$F$52,'res v com'!$B$3:$B$52,About!$B$2)</f>
        <v>2288.9104139618853</v>
      </c>
      <c r="U8" s="65">
        <f>INDEX('REEDS calc'!$C$64:$AG$113,MATCH(About!$B$2,'REEDS calc'!$B$64:$B$113,0),MATCH(U$1,'REEDS calc'!$C$63:$AG$63,0))*SUMIFS('res v com'!$F$3:$F$52,'res v com'!$B$3:$B$52,About!$B$2)</f>
        <v>2295.6146953095767</v>
      </c>
      <c r="V8" s="65">
        <f>INDEX('REEDS calc'!$C$64:$AG$113,MATCH(About!$B$2,'REEDS calc'!$B$64:$B$113,0),MATCH(V$1,'REEDS calc'!$C$63:$AG$63,0))*SUMIFS('res v com'!$F$3:$F$52,'res v com'!$B$3:$B$52,About!$B$2)</f>
        <v>2302.3189766572686</v>
      </c>
      <c r="W8" s="65">
        <f>INDEX('REEDS calc'!$C$64:$AG$113,MATCH(About!$B$2,'REEDS calc'!$B$64:$B$113,0),MATCH(W$1,'REEDS calc'!$C$63:$AG$63,0))*SUMIFS('res v com'!$F$3:$F$52,'res v com'!$B$3:$B$52,About!$B$2)</f>
        <v>2311.0288122542697</v>
      </c>
      <c r="X8" s="65">
        <f>INDEX('REEDS calc'!$C$64:$AG$113,MATCH(About!$B$2,'REEDS calc'!$B$64:$B$113,0),MATCH(X$1,'REEDS calc'!$C$63:$AG$63,0))*SUMIFS('res v com'!$F$3:$F$52,'res v com'!$B$3:$B$52,About!$B$2)</f>
        <v>2319.7386478512708</v>
      </c>
      <c r="Y8" s="65">
        <f>INDEX('REEDS calc'!$C$64:$AG$113,MATCH(About!$B$2,'REEDS calc'!$B$64:$B$113,0),MATCH(Y$1,'REEDS calc'!$C$63:$AG$63,0))*SUMIFS('res v com'!$F$3:$F$52,'res v com'!$B$3:$B$52,About!$B$2)</f>
        <v>2332.3449888469299</v>
      </c>
      <c r="Z8" s="65">
        <f>INDEX('REEDS calc'!$C$64:$AG$113,MATCH(About!$B$2,'REEDS calc'!$B$64:$B$113,0),MATCH(Z$1,'REEDS calc'!$C$63:$AG$63,0))*SUMIFS('res v com'!$F$3:$F$52,'res v com'!$B$3:$B$52,About!$B$2)</f>
        <v>2344.9513298425895</v>
      </c>
      <c r="AA8" s="65">
        <f>INDEX('REEDS calc'!$C$64:$AG$113,MATCH(About!$B$2,'REEDS calc'!$B$64:$B$113,0),MATCH(AA$1,'REEDS calc'!$C$63:$AG$63,0))*SUMIFS('res v com'!$F$3:$F$52,'res v com'!$B$3:$B$52,About!$B$2)</f>
        <v>2360.279494462312</v>
      </c>
      <c r="AB8" s="65">
        <f>INDEX('REEDS calc'!$C$64:$AG$113,MATCH(About!$B$2,'REEDS calc'!$B$64:$B$113,0),MATCH(AB$1,'REEDS calc'!$C$63:$AG$63,0))*SUMIFS('res v com'!$F$3:$F$52,'res v com'!$B$3:$B$52,About!$B$2)</f>
        <v>2375.6076590820339</v>
      </c>
      <c r="AC8" s="65">
        <f>INDEX('REEDS calc'!$C$64:$AG$113,MATCH(About!$B$2,'REEDS calc'!$B$64:$B$113,0),MATCH(AC$1,'REEDS calc'!$C$63:$AG$63,0))*SUMIFS('res v com'!$F$3:$F$52,'res v com'!$B$3:$B$52,About!$B$2)</f>
        <v>2392.7408225261352</v>
      </c>
      <c r="AD8" s="65">
        <f>INDEX('REEDS calc'!$C$64:$AG$113,MATCH(About!$B$2,'REEDS calc'!$B$64:$B$113,0),MATCH(AD$1,'REEDS calc'!$C$63:$AG$63,0))*SUMIFS('res v com'!$F$3:$F$52,'res v com'!$B$3:$B$52,About!$B$2)</f>
        <v>2409.8739859702355</v>
      </c>
      <c r="AE8" s="65">
        <f>INDEX('REEDS calc'!$C$64:$AG$113,MATCH(About!$B$2,'REEDS calc'!$B$64:$B$113,0),MATCH(AE$1,'REEDS calc'!$C$63:$AG$63,0))*SUMIFS('res v com'!$F$3:$F$52,'res v com'!$B$3:$B$52,About!$B$2)</f>
        <v>2426.4627846895237</v>
      </c>
      <c r="AF8" s="65">
        <f>INDEX('REEDS calc'!$C$64:$AG$113,MATCH(About!$B$2,'REEDS calc'!$B$64:$B$113,0),MATCH(AF$1,'REEDS calc'!$C$63:$AG$63,0))*SUMIFS('res v com'!$F$3:$F$52,'res v com'!$B$3:$B$52,About!$B$2)</f>
        <v>2443.0515834088119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83.782122293259093</v>
      </c>
      <c r="C8" s="65">
        <f>INDEX('REEDS calc-noIRA'!$C$64:$AG$113,MATCH(About!$B$2,'REEDS calc-noIRA'!$B$64:$B$113,0),MATCH(C$1,'REEDS calc-noIRA'!$C$63:$AG$63,0))*SUMIFS('res v com'!$E$3:$E$52,'res v com'!$B$3:$B$52,About!$B$2)*SUMIFS('Urban and Rural'!$C$2:$C$53,'Urban and Rural'!$A$2:$A$53,About!$B$1)</f>
        <v>83.782122293259093</v>
      </c>
      <c r="D8" s="65">
        <f>INDEX('REEDS calc-noIRA'!$C$64:$AG$113,MATCH(About!$B$2,'REEDS calc-noIRA'!$B$64:$B$113,0),MATCH(D$1,'REEDS calc-noIRA'!$C$63:$AG$63,0))*SUMIFS('res v com'!$E$3:$E$52,'res v com'!$B$3:$B$52,About!$B$2)*SUMIFS('Urban and Rural'!$C$2:$C$53,'Urban and Rural'!$A$2:$A$53,About!$B$1)</f>
        <v>83.782122293259093</v>
      </c>
      <c r="E8" s="65">
        <f>INDEX('REEDS calc-noIRA'!$C$64:$AG$113,MATCH(About!$B$2,'REEDS calc-noIRA'!$B$64:$B$113,0),MATCH(E$1,'REEDS calc-noIRA'!$C$63:$AG$63,0))*SUMIFS('res v com'!$E$3:$E$52,'res v com'!$B$3:$B$52,About!$B$2)*SUMIFS('Urban and Rural'!$C$2:$C$53,'Urban and Rural'!$A$2:$A$53,About!$B$1)</f>
        <v>84.479271531763018</v>
      </c>
      <c r="F8" s="65">
        <f>INDEX('REEDS calc-noIRA'!$C$64:$AG$113,MATCH(About!$B$2,'REEDS calc-noIRA'!$B$64:$B$113,0),MATCH(F$1,'REEDS calc-noIRA'!$C$63:$AG$63,0))*SUMIFS('res v com'!$E$3:$E$52,'res v com'!$B$3:$B$52,About!$B$2)*SUMIFS('Urban and Rural'!$C$2:$C$53,'Urban and Rural'!$A$2:$A$53,About!$B$1)</f>
        <v>85.176420770266944</v>
      </c>
      <c r="G8" s="65">
        <f>INDEX('REEDS calc-noIRA'!$C$64:$AG$113,MATCH(About!$B$2,'REEDS calc-noIRA'!$B$64:$B$113,0),MATCH(G$1,'REEDS calc-noIRA'!$C$63:$AG$63,0))*SUMIFS('res v com'!$E$3:$E$52,'res v com'!$B$3:$B$52,About!$B$2)*SUMIFS('Urban and Rural'!$C$2:$C$53,'Urban and Rural'!$A$2:$A$53,About!$B$1)</f>
        <v>85.962072250629973</v>
      </c>
      <c r="H8" s="65">
        <f>INDEX('REEDS calc-noIRA'!$C$64:$AG$113,MATCH(About!$B$2,'REEDS calc-noIRA'!$B$64:$B$113,0),MATCH(H$1,'REEDS calc-noIRA'!$C$63:$AG$63,0))*SUMIFS('res v com'!$E$3:$E$52,'res v com'!$B$3:$B$52,About!$B$2)*SUMIFS('Urban and Rural'!$C$2:$C$53,'Urban and Rural'!$A$2:$A$53,About!$B$1)</f>
        <v>86.747723730993002</v>
      </c>
      <c r="I8" s="65">
        <f>INDEX('REEDS calc-noIRA'!$C$64:$AG$113,MATCH(About!$B$2,'REEDS calc-noIRA'!$B$64:$B$113,0),MATCH(I$1,'REEDS calc-noIRA'!$C$63:$AG$63,0))*SUMIFS('res v com'!$E$3:$E$52,'res v com'!$B$3:$B$52,About!$B$2)*SUMIFS('Urban and Rural'!$C$2:$C$53,'Urban and Rural'!$A$2:$A$53,About!$B$1)</f>
        <v>87.814408646031424</v>
      </c>
      <c r="J8" s="65">
        <f>INDEX('REEDS calc-noIRA'!$C$64:$AG$113,MATCH(About!$B$2,'REEDS calc-noIRA'!$B$64:$B$113,0),MATCH(J$1,'REEDS calc-noIRA'!$C$63:$AG$63,0))*SUMIFS('res v com'!$E$3:$E$52,'res v com'!$B$3:$B$52,About!$B$2)*SUMIFS('Urban and Rural'!$C$2:$C$53,'Urban and Rural'!$A$2:$A$53,About!$B$1)</f>
        <v>88.881093561069846</v>
      </c>
      <c r="K8" s="65">
        <f>INDEX('REEDS calc-noIRA'!$C$64:$AG$113,MATCH(About!$B$2,'REEDS calc-noIRA'!$B$64:$B$113,0),MATCH(K$1,'REEDS calc-noIRA'!$C$63:$AG$63,0))*SUMIFS('res v com'!$E$3:$E$52,'res v com'!$B$3:$B$52,About!$B$2)*SUMIFS('Urban and Rural'!$C$2:$C$53,'Urban and Rural'!$A$2:$A$53,About!$B$1)</f>
        <v>90.665112436439728</v>
      </c>
      <c r="L8" s="65">
        <f>INDEX('REEDS calc-noIRA'!$C$64:$AG$113,MATCH(About!$B$2,'REEDS calc-noIRA'!$B$64:$B$113,0),MATCH(L$1,'REEDS calc-noIRA'!$C$63:$AG$63,0))*SUMIFS('res v com'!$E$3:$E$52,'res v com'!$B$3:$B$52,About!$B$2)*SUMIFS('Urban and Rural'!$C$2:$C$53,'Urban and Rural'!$A$2:$A$53,About!$B$1)</f>
        <v>92.449131311809609</v>
      </c>
      <c r="M8" s="65">
        <f>INDEX('REEDS calc-noIRA'!$C$64:$AG$113,MATCH(About!$B$2,'REEDS calc-noIRA'!$B$64:$B$113,0),MATCH(M$1,'REEDS calc-noIRA'!$C$63:$AG$63,0))*SUMIFS('res v com'!$E$3:$E$52,'res v com'!$B$3:$B$52,About!$B$2)*SUMIFS('Urban and Rural'!$C$2:$C$53,'Urban and Rural'!$A$2:$A$53,About!$B$1)</f>
        <v>94.136884590771274</v>
      </c>
      <c r="N8" s="65">
        <f>INDEX('REEDS calc-noIRA'!$C$64:$AG$113,MATCH(About!$B$2,'REEDS calc-noIRA'!$B$64:$B$113,0),MATCH(N$1,'REEDS calc-noIRA'!$C$63:$AG$63,0))*SUMIFS('res v com'!$E$3:$E$52,'res v com'!$B$3:$B$52,About!$B$2)*SUMIFS('Urban and Rural'!$C$2:$C$53,'Urban and Rural'!$A$2:$A$53,About!$B$1)</f>
        <v>95.824637869732939</v>
      </c>
      <c r="O8" s="65">
        <f>INDEX('REEDS calc-noIRA'!$C$64:$AG$113,MATCH(About!$B$2,'REEDS calc-noIRA'!$B$64:$B$113,0),MATCH(O$1,'REEDS calc-noIRA'!$C$63:$AG$63,0))*SUMIFS('res v com'!$E$3:$E$52,'res v com'!$B$3:$B$52,About!$B$2)*SUMIFS('Urban and Rural'!$C$2:$C$53,'Urban and Rural'!$A$2:$A$53,About!$B$1)</f>
        <v>97.357124057713747</v>
      </c>
      <c r="P8" s="65">
        <f>INDEX('REEDS calc-noIRA'!$C$64:$AG$113,MATCH(About!$B$2,'REEDS calc-noIRA'!$B$64:$B$113,0),MATCH(P$1,'REEDS calc-noIRA'!$C$63:$AG$63,0))*SUMIFS('res v com'!$E$3:$E$52,'res v com'!$B$3:$B$52,About!$B$2)*SUMIFS('Urban and Rural'!$C$2:$C$53,'Urban and Rural'!$A$2:$A$53,About!$B$1)</f>
        <v>98.889610245694556</v>
      </c>
      <c r="Q8" s="65">
        <f>INDEX('REEDS calc-noIRA'!$C$64:$AG$113,MATCH(About!$B$2,'REEDS calc-noIRA'!$B$64:$B$113,0),MATCH(Q$1,'REEDS calc-noIRA'!$C$63:$AG$63,0))*SUMIFS('res v com'!$E$3:$E$52,'res v com'!$B$3:$B$52,About!$B$2)*SUMIFS('Urban and Rural'!$C$2:$C$53,'Urban and Rural'!$A$2:$A$53,About!$B$1)</f>
        <v>100.46867656096971</v>
      </c>
      <c r="R8" s="65">
        <f>INDEX('REEDS calc-noIRA'!$C$64:$AG$113,MATCH(About!$B$2,'REEDS calc-noIRA'!$B$64:$B$113,0),MATCH(R$1,'REEDS calc-noIRA'!$C$63:$AG$63,0))*SUMIFS('res v com'!$E$3:$E$52,'res v com'!$B$3:$B$52,About!$B$2)*SUMIFS('Urban and Rural'!$C$2:$C$53,'Urban and Rural'!$A$2:$A$53,About!$B$1)</f>
        <v>102.04774287624491</v>
      </c>
      <c r="S8" s="65">
        <f>INDEX('REEDS calc-noIRA'!$C$64:$AG$113,MATCH(About!$B$2,'REEDS calc-noIRA'!$B$64:$B$113,0),MATCH(S$1,'REEDS calc-noIRA'!$C$63:$AG$63,0))*SUMIFS('res v com'!$E$3:$E$52,'res v com'!$B$3:$B$52,About!$B$2)*SUMIFS('Urban and Rural'!$C$2:$C$53,'Urban and Rural'!$A$2:$A$53,About!$B$1)</f>
        <v>103.3628551368526</v>
      </c>
      <c r="T8" s="65">
        <f>INDEX('REEDS calc-noIRA'!$C$64:$AG$113,MATCH(About!$B$2,'REEDS calc-noIRA'!$B$64:$B$113,0),MATCH(T$1,'REEDS calc-noIRA'!$C$63:$AG$63,0))*SUMIFS('res v com'!$E$3:$E$52,'res v com'!$B$3:$B$52,About!$B$2)*SUMIFS('Urban and Rural'!$C$2:$C$53,'Urban and Rural'!$A$2:$A$53,About!$B$1)</f>
        <v>104.67796739746028</v>
      </c>
      <c r="U8" s="65">
        <f>INDEX('REEDS calc-noIRA'!$C$64:$AG$113,MATCH(About!$B$2,'REEDS calc-noIRA'!$B$64:$B$113,0),MATCH(U$1,'REEDS calc-noIRA'!$C$63:$AG$63,0))*SUMIFS('res v com'!$E$3:$E$52,'res v com'!$B$3:$B$52,About!$B$2)*SUMIFS('Urban and Rural'!$C$2:$C$53,'Urban and Rural'!$A$2:$A$53,About!$B$1)</f>
        <v>105.78036374342413</v>
      </c>
      <c r="V8" s="65">
        <f>INDEX('REEDS calc-noIRA'!$C$64:$AG$113,MATCH(About!$B$2,'REEDS calc-noIRA'!$B$64:$B$113,0),MATCH(V$1,'REEDS calc-noIRA'!$C$63:$AG$63,0))*SUMIFS('res v com'!$E$3:$E$52,'res v com'!$B$3:$B$52,About!$B$2)*SUMIFS('Urban and Rural'!$C$2:$C$53,'Urban and Rural'!$A$2:$A$53,About!$B$1)</f>
        <v>106.882760089388</v>
      </c>
      <c r="W8" s="65">
        <f>INDEX('REEDS calc-noIRA'!$C$64:$AG$113,MATCH(About!$B$2,'REEDS calc-noIRA'!$B$64:$B$113,0),MATCH(W$1,'REEDS calc-noIRA'!$C$63:$AG$63,0))*SUMIFS('res v com'!$E$3:$E$52,'res v com'!$B$3:$B$52,About!$B$2)*SUMIFS('Urban and Rural'!$C$2:$C$53,'Urban and Rural'!$A$2:$A$53,About!$B$1)</f>
        <v>107.83454735710048</v>
      </c>
      <c r="X8" s="65">
        <f>INDEX('REEDS calc-noIRA'!$C$64:$AG$113,MATCH(About!$B$2,'REEDS calc-noIRA'!$B$64:$B$113,0),MATCH(X$1,'REEDS calc-noIRA'!$C$63:$AG$63,0))*SUMIFS('res v com'!$E$3:$E$52,'res v com'!$B$3:$B$52,About!$B$2)*SUMIFS('Urban and Rural'!$C$2:$C$53,'Urban and Rural'!$A$2:$A$53,About!$B$1)</f>
        <v>108.78633462481295</v>
      </c>
      <c r="Y8" s="65">
        <f>INDEX('REEDS calc-noIRA'!$C$64:$AG$113,MATCH(About!$B$2,'REEDS calc-noIRA'!$B$64:$B$113,0),MATCH(Y$1,'REEDS calc-noIRA'!$C$63:$AG$63,0))*SUMIFS('res v com'!$E$3:$E$52,'res v com'!$B$3:$B$52,About!$B$2)*SUMIFS('Urban and Rural'!$C$2:$C$53,'Urban and Rural'!$A$2:$A$53,About!$B$1)</f>
        <v>109.63409294156843</v>
      </c>
      <c r="Z8" s="65">
        <f>INDEX('REEDS calc-noIRA'!$C$64:$AG$113,MATCH(About!$B$2,'REEDS calc-noIRA'!$B$64:$B$113,0),MATCH(Z$1,'REEDS calc-noIRA'!$C$63:$AG$63,0))*SUMIFS('res v com'!$E$3:$E$52,'res v com'!$B$3:$B$52,About!$B$2)*SUMIFS('Urban and Rural'!$C$2:$C$53,'Urban and Rural'!$A$2:$A$53,About!$B$1)</f>
        <v>110.48185125832391</v>
      </c>
      <c r="AA8" s="65">
        <f>INDEX('REEDS calc-noIRA'!$C$64:$AG$113,MATCH(About!$B$2,'REEDS calc-noIRA'!$B$64:$B$113,0),MATCH(AA$1,'REEDS calc-noIRA'!$C$63:$AG$63,0))*SUMIFS('res v com'!$E$3:$E$52,'res v com'!$B$3:$B$52,About!$B$2)*SUMIFS('Urban and Rural'!$C$2:$C$53,'Urban and Rural'!$A$2:$A$53,About!$B$1)</f>
        <v>111.30321416961254</v>
      </c>
      <c r="AB8" s="65">
        <f>INDEX('REEDS calc-noIRA'!$C$64:$AG$113,MATCH(About!$B$2,'REEDS calc-noIRA'!$B$64:$B$113,0),MATCH(AB$1,'REEDS calc-noIRA'!$C$63:$AG$63,0))*SUMIFS('res v com'!$E$3:$E$52,'res v com'!$B$3:$B$52,About!$B$2)*SUMIFS('Urban and Rural'!$C$2:$C$53,'Urban and Rural'!$A$2:$A$53,About!$B$1)</f>
        <v>112.12457708090118</v>
      </c>
      <c r="AC8" s="65">
        <f>INDEX('REEDS calc-noIRA'!$C$64:$AG$113,MATCH(About!$B$2,'REEDS calc-noIRA'!$B$64:$B$113,0),MATCH(AC$1,'REEDS calc-noIRA'!$C$63:$AG$63,0))*SUMIFS('res v com'!$E$3:$E$52,'res v com'!$B$3:$B$52,About!$B$2)*SUMIFS('Urban and Rural'!$C$2:$C$53,'Urban and Rural'!$A$2:$A$53,About!$B$1)</f>
        <v>112.83104234486386</v>
      </c>
      <c r="AD8" s="65">
        <f>INDEX('REEDS calc-noIRA'!$C$64:$AG$113,MATCH(About!$B$2,'REEDS calc-noIRA'!$B$64:$B$113,0),MATCH(AD$1,'REEDS calc-noIRA'!$C$63:$AG$63,0))*SUMIFS('res v com'!$E$3:$E$52,'res v com'!$B$3:$B$52,About!$B$2)*SUMIFS('Urban and Rural'!$C$2:$C$53,'Urban and Rural'!$A$2:$A$53,About!$B$1)</f>
        <v>113.53750760882657</v>
      </c>
      <c r="AE8" s="65">
        <f>INDEX('REEDS calc-noIRA'!$C$64:$AG$113,MATCH(About!$B$2,'REEDS calc-noIRA'!$B$64:$B$113,0),MATCH(AE$1,'REEDS calc-noIRA'!$C$63:$AG$63,0))*SUMIFS('res v com'!$E$3:$E$52,'res v com'!$B$3:$B$52,About!$B$2)*SUMIFS('Urban and Rural'!$C$2:$C$53,'Urban and Rural'!$A$2:$A$53,About!$B$1)</f>
        <v>114.29055300008365</v>
      </c>
      <c r="AF8" s="65">
        <f>INDEX('REEDS calc-noIRA'!$C$64:$AG$113,MATCH(About!$B$2,'REEDS calc-noIRA'!$B$64:$B$113,0),MATCH(AF$1,'REEDS calc-noIRA'!$C$63:$AG$63,0))*SUMIFS('res v com'!$E$3:$E$52,'res v com'!$B$3:$B$52,About!$B$2)*SUMIFS('Urban and Rural'!$C$2:$C$53,'Urban and Rural'!$A$2:$A$53,About!$B$1)</f>
        <v>115.04359839134072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963.49440637248085</v>
      </c>
      <c r="C8" s="65">
        <f>INDEX('REEDS calc-noIRA'!$C$64:$AG$113,MATCH(About!$B$2,'REEDS calc-noIRA'!$B$64:$B$113,0),MATCH(C$1,'REEDS calc-noIRA'!$C$63:$AG$63,0))*SUMIFS('res v com'!$E$3:$E$52,'res v com'!$B$3:$B$52,About!$B$2)*SUMIFS('Urban and Rural'!$B$2:$B$53,'Urban and Rural'!$A$2:$A$53,About!$B$1)</f>
        <v>963.49440637248085</v>
      </c>
      <c r="D8" s="65">
        <f>INDEX('REEDS calc-noIRA'!$C$64:$AG$113,MATCH(About!$B$2,'REEDS calc-noIRA'!$B$64:$B$113,0),MATCH(D$1,'REEDS calc-noIRA'!$C$63:$AG$63,0))*SUMIFS('res v com'!$E$3:$E$52,'res v com'!$B$3:$B$52,About!$B$2)*SUMIFS('Urban and Rural'!$B$2:$B$53,'Urban and Rural'!$A$2:$A$53,About!$B$1)</f>
        <v>963.49440637248085</v>
      </c>
      <c r="E8" s="65">
        <f>INDEX('REEDS calc-noIRA'!$C$64:$AG$113,MATCH(About!$B$2,'REEDS calc-noIRA'!$B$64:$B$113,0),MATCH(E$1,'REEDS calc-noIRA'!$C$63:$AG$63,0))*SUMIFS('res v com'!$E$3:$E$52,'res v com'!$B$3:$B$52,About!$B$2)*SUMIFS('Urban and Rural'!$B$2:$B$53,'Urban and Rural'!$A$2:$A$53,About!$B$1)</f>
        <v>971.51162261527588</v>
      </c>
      <c r="F8" s="65">
        <f>INDEX('REEDS calc-noIRA'!$C$64:$AG$113,MATCH(About!$B$2,'REEDS calc-noIRA'!$B$64:$B$113,0),MATCH(F$1,'REEDS calc-noIRA'!$C$63:$AG$63,0))*SUMIFS('res v com'!$E$3:$E$52,'res v com'!$B$3:$B$52,About!$B$2)*SUMIFS('Urban and Rural'!$B$2:$B$53,'Urban and Rural'!$A$2:$A$53,About!$B$1)</f>
        <v>979.52883885807114</v>
      </c>
      <c r="G8" s="65">
        <f>INDEX('REEDS calc-noIRA'!$C$64:$AG$113,MATCH(About!$B$2,'REEDS calc-noIRA'!$B$64:$B$113,0),MATCH(G$1,'REEDS calc-noIRA'!$C$63:$AG$63,0))*SUMIFS('res v com'!$E$3:$E$52,'res v com'!$B$3:$B$52,About!$B$2)*SUMIFS('Urban and Rural'!$B$2:$B$53,'Urban and Rural'!$A$2:$A$53,About!$B$1)</f>
        <v>988.56383088224595</v>
      </c>
      <c r="H8" s="65">
        <f>INDEX('REEDS calc-noIRA'!$C$64:$AG$113,MATCH(About!$B$2,'REEDS calc-noIRA'!$B$64:$B$113,0),MATCH(H$1,'REEDS calc-noIRA'!$C$63:$AG$63,0))*SUMIFS('res v com'!$E$3:$E$52,'res v com'!$B$3:$B$52,About!$B$2)*SUMIFS('Urban and Rural'!$B$2:$B$53,'Urban and Rural'!$A$2:$A$53,About!$B$1)</f>
        <v>997.59882290642088</v>
      </c>
      <c r="I8" s="65">
        <f>INDEX('REEDS calc-noIRA'!$C$64:$AG$113,MATCH(About!$B$2,'REEDS calc-noIRA'!$B$64:$B$113,0),MATCH(I$1,'REEDS calc-noIRA'!$C$63:$AG$63,0))*SUMIFS('res v com'!$E$3:$E$52,'res v com'!$B$3:$B$52,About!$B$2)*SUMIFS('Urban and Rural'!$B$2:$B$53,'Urban and Rural'!$A$2:$A$53,About!$B$1)</f>
        <v>1009.8656994293627</v>
      </c>
      <c r="J8" s="65">
        <f>INDEX('REEDS calc-noIRA'!$C$64:$AG$113,MATCH(About!$B$2,'REEDS calc-noIRA'!$B$64:$B$113,0),MATCH(J$1,'REEDS calc-noIRA'!$C$63:$AG$63,0))*SUMIFS('res v com'!$E$3:$E$52,'res v com'!$B$3:$B$52,About!$B$2)*SUMIFS('Urban and Rural'!$B$2:$B$53,'Urban and Rural'!$A$2:$A$53,About!$B$1)</f>
        <v>1022.1325759523046</v>
      </c>
      <c r="K8" s="65">
        <f>INDEX('REEDS calc-noIRA'!$C$64:$AG$113,MATCH(About!$B$2,'REEDS calc-noIRA'!$B$64:$B$113,0),MATCH(K$1,'REEDS calc-noIRA'!$C$63:$AG$63,0))*SUMIFS('res v com'!$E$3:$E$52,'res v com'!$B$3:$B$52,About!$B$2)*SUMIFS('Urban and Rural'!$B$2:$B$53,'Urban and Rural'!$A$2:$A$53,About!$B$1)</f>
        <v>1042.6487930190581</v>
      </c>
      <c r="L8" s="65">
        <f>INDEX('REEDS calc-noIRA'!$C$64:$AG$113,MATCH(About!$B$2,'REEDS calc-noIRA'!$B$64:$B$113,0),MATCH(L$1,'REEDS calc-noIRA'!$C$63:$AG$63,0))*SUMIFS('res v com'!$E$3:$E$52,'res v com'!$B$3:$B$52,About!$B$2)*SUMIFS('Urban and Rural'!$B$2:$B$53,'Urban and Rural'!$A$2:$A$53,About!$B$1)</f>
        <v>1063.1650100858119</v>
      </c>
      <c r="M8" s="65">
        <f>INDEX('REEDS calc-noIRA'!$C$64:$AG$113,MATCH(About!$B$2,'REEDS calc-noIRA'!$B$64:$B$113,0),MATCH(M$1,'REEDS calc-noIRA'!$C$63:$AG$63,0))*SUMIFS('res v com'!$E$3:$E$52,'res v com'!$B$3:$B$52,About!$B$2)*SUMIFS('Urban and Rural'!$B$2:$B$53,'Urban and Rural'!$A$2:$A$53,About!$B$1)</f>
        <v>1082.574172793871</v>
      </c>
      <c r="N8" s="65">
        <f>INDEX('REEDS calc-noIRA'!$C$64:$AG$113,MATCH(About!$B$2,'REEDS calc-noIRA'!$B$64:$B$113,0),MATCH(N$1,'REEDS calc-noIRA'!$C$63:$AG$63,0))*SUMIFS('res v com'!$E$3:$E$52,'res v com'!$B$3:$B$52,About!$B$2)*SUMIFS('Urban and Rural'!$B$2:$B$53,'Urban and Rural'!$A$2:$A$53,About!$B$1)</f>
        <v>1101.9833355019302</v>
      </c>
      <c r="O8" s="65">
        <f>INDEX('REEDS calc-noIRA'!$C$64:$AG$113,MATCH(About!$B$2,'REEDS calc-noIRA'!$B$64:$B$113,0),MATCH(O$1,'REEDS calc-noIRA'!$C$63:$AG$63,0))*SUMIFS('res v com'!$E$3:$E$52,'res v com'!$B$3:$B$52,About!$B$2)*SUMIFS('Urban and Rural'!$B$2:$B$53,'Urban and Rural'!$A$2:$A$53,About!$B$1)</f>
        <v>1119.6069266637094</v>
      </c>
      <c r="P8" s="65">
        <f>INDEX('REEDS calc-noIRA'!$C$64:$AG$113,MATCH(About!$B$2,'REEDS calc-noIRA'!$B$64:$B$113,0),MATCH(P$1,'REEDS calc-noIRA'!$C$63:$AG$63,0))*SUMIFS('res v com'!$E$3:$E$52,'res v com'!$B$3:$B$52,About!$B$2)*SUMIFS('Urban and Rural'!$B$2:$B$53,'Urban and Rural'!$A$2:$A$53,About!$B$1)</f>
        <v>1137.2305178254887</v>
      </c>
      <c r="Q8" s="65">
        <f>INDEX('REEDS calc-noIRA'!$C$64:$AG$113,MATCH(About!$B$2,'REEDS calc-noIRA'!$B$64:$B$113,0),MATCH(Q$1,'REEDS calc-noIRA'!$C$63:$AG$63,0))*SUMIFS('res v com'!$E$3:$E$52,'res v com'!$B$3:$B$52,About!$B$2)*SUMIFS('Urban and Rural'!$B$2:$B$53,'Urban and Rural'!$A$2:$A$53,About!$B$1)</f>
        <v>1155.3897804511532</v>
      </c>
      <c r="R8" s="65">
        <f>INDEX('REEDS calc-noIRA'!$C$64:$AG$113,MATCH(About!$B$2,'REEDS calc-noIRA'!$B$64:$B$113,0),MATCH(R$1,'REEDS calc-noIRA'!$C$63:$AG$63,0))*SUMIFS('res v com'!$E$3:$E$52,'res v com'!$B$3:$B$52,About!$B$2)*SUMIFS('Urban and Rural'!$B$2:$B$53,'Urban and Rural'!$A$2:$A$53,About!$B$1)</f>
        <v>1173.549043076818</v>
      </c>
      <c r="S8" s="65">
        <f>INDEX('REEDS calc-noIRA'!$C$64:$AG$113,MATCH(About!$B$2,'REEDS calc-noIRA'!$B$64:$B$113,0),MATCH(S$1,'REEDS calc-noIRA'!$C$63:$AG$63,0))*SUMIFS('res v com'!$E$3:$E$52,'res v com'!$B$3:$B$52,About!$B$2)*SUMIFS('Urban and Rural'!$B$2:$B$53,'Urban and Rural'!$A$2:$A$53,About!$B$1)</f>
        <v>1188.6728340738064</v>
      </c>
      <c r="T8" s="65">
        <f>INDEX('REEDS calc-noIRA'!$C$64:$AG$113,MATCH(About!$B$2,'REEDS calc-noIRA'!$B$64:$B$113,0),MATCH(T$1,'REEDS calc-noIRA'!$C$63:$AG$63,0))*SUMIFS('res v com'!$E$3:$E$52,'res v com'!$B$3:$B$52,About!$B$2)*SUMIFS('Urban and Rural'!$B$2:$B$53,'Urban and Rural'!$A$2:$A$53,About!$B$1)</f>
        <v>1203.7966250707946</v>
      </c>
      <c r="U8" s="65">
        <f>INDEX('REEDS calc-noIRA'!$C$64:$AG$113,MATCH(About!$B$2,'REEDS calc-noIRA'!$B$64:$B$113,0),MATCH(U$1,'REEDS calc-noIRA'!$C$63:$AG$63,0))*SUMIFS('res v com'!$E$3:$E$52,'res v com'!$B$3:$B$52,About!$B$2)*SUMIFS('Urban and Rural'!$B$2:$B$53,'Urban and Rural'!$A$2:$A$53,About!$B$1)</f>
        <v>1216.474183049379</v>
      </c>
      <c r="V8" s="65">
        <f>INDEX('REEDS calc-noIRA'!$C$64:$AG$113,MATCH(About!$B$2,'REEDS calc-noIRA'!$B$64:$B$113,0),MATCH(V$1,'REEDS calc-noIRA'!$C$63:$AG$63,0))*SUMIFS('res v com'!$E$3:$E$52,'res v com'!$B$3:$B$52,About!$B$2)*SUMIFS('Urban and Rural'!$B$2:$B$53,'Urban and Rural'!$A$2:$A$53,About!$B$1)</f>
        <v>1229.1517410279635</v>
      </c>
      <c r="W8" s="65">
        <f>INDEX('REEDS calc-noIRA'!$C$64:$AG$113,MATCH(About!$B$2,'REEDS calc-noIRA'!$B$64:$B$113,0),MATCH(W$1,'REEDS calc-noIRA'!$C$63:$AG$63,0))*SUMIFS('res v com'!$E$3:$E$52,'res v com'!$B$3:$B$52,About!$B$2)*SUMIFS('Urban and Rural'!$B$2:$B$53,'Urban and Rural'!$A$2:$A$53,About!$B$1)</f>
        <v>1240.097294606657</v>
      </c>
      <c r="X8" s="65">
        <f>INDEX('REEDS calc-noIRA'!$C$64:$AG$113,MATCH(About!$B$2,'REEDS calc-noIRA'!$B$64:$B$113,0),MATCH(X$1,'REEDS calc-noIRA'!$C$63:$AG$63,0))*SUMIFS('res v com'!$E$3:$E$52,'res v com'!$B$3:$B$52,About!$B$2)*SUMIFS('Urban and Rural'!$B$2:$B$53,'Urban and Rural'!$A$2:$A$53,About!$B$1)</f>
        <v>1251.0428481853505</v>
      </c>
      <c r="Y8" s="65">
        <f>INDEX('REEDS calc-noIRA'!$C$64:$AG$113,MATCH(About!$B$2,'REEDS calc-noIRA'!$B$64:$B$113,0),MATCH(Y$1,'REEDS calc-noIRA'!$C$63:$AG$63,0))*SUMIFS('res v com'!$E$3:$E$52,'res v com'!$B$3:$B$52,About!$B$2)*SUMIFS('Urban and Rural'!$B$2:$B$53,'Urban and Rural'!$A$2:$A$53,About!$B$1)</f>
        <v>1260.7920688280385</v>
      </c>
      <c r="Z8" s="65">
        <f>INDEX('REEDS calc-noIRA'!$C$64:$AG$113,MATCH(About!$B$2,'REEDS calc-noIRA'!$B$64:$B$113,0),MATCH(Z$1,'REEDS calc-noIRA'!$C$63:$AG$63,0))*SUMIFS('res v com'!$E$3:$E$52,'res v com'!$B$3:$B$52,About!$B$2)*SUMIFS('Urban and Rural'!$B$2:$B$53,'Urban and Rural'!$A$2:$A$53,About!$B$1)</f>
        <v>1270.5412894707265</v>
      </c>
      <c r="AA8" s="65">
        <f>INDEX('REEDS calc-noIRA'!$C$64:$AG$113,MATCH(About!$B$2,'REEDS calc-noIRA'!$B$64:$B$113,0),MATCH(AA$1,'REEDS calc-noIRA'!$C$63:$AG$63,0))*SUMIFS('res v com'!$E$3:$E$52,'res v com'!$B$3:$B$52,About!$B$2)*SUMIFS('Urban and Rural'!$B$2:$B$53,'Urban and Rural'!$A$2:$A$53,About!$B$1)</f>
        <v>1279.9869629505458</v>
      </c>
      <c r="AB8" s="65">
        <f>INDEX('REEDS calc-noIRA'!$C$64:$AG$113,MATCH(About!$B$2,'REEDS calc-noIRA'!$B$64:$B$113,0),MATCH(AB$1,'REEDS calc-noIRA'!$C$63:$AG$63,0))*SUMIFS('res v com'!$E$3:$E$52,'res v com'!$B$3:$B$52,About!$B$2)*SUMIFS('Urban and Rural'!$B$2:$B$53,'Urban and Rural'!$A$2:$A$53,About!$B$1)</f>
        <v>1289.4326364303652</v>
      </c>
      <c r="AC8" s="65">
        <f>INDEX('REEDS calc-noIRA'!$C$64:$AG$113,MATCH(About!$B$2,'REEDS calc-noIRA'!$B$64:$B$113,0),MATCH(AC$1,'REEDS calc-noIRA'!$C$63:$AG$63,0))*SUMIFS('res v com'!$E$3:$E$52,'res v com'!$B$3:$B$52,About!$B$2)*SUMIFS('Urban and Rural'!$B$2:$B$53,'Urban and Rural'!$A$2:$A$53,About!$B$1)</f>
        <v>1297.5569869659359</v>
      </c>
      <c r="AD8" s="65">
        <f>INDEX('REEDS calc-noIRA'!$C$64:$AG$113,MATCH(About!$B$2,'REEDS calc-noIRA'!$B$64:$B$113,0),MATCH(AD$1,'REEDS calc-noIRA'!$C$63:$AG$63,0))*SUMIFS('res v com'!$E$3:$E$52,'res v com'!$B$3:$B$52,About!$B$2)*SUMIFS('Urban and Rural'!$B$2:$B$53,'Urban and Rural'!$A$2:$A$53,About!$B$1)</f>
        <v>1305.6813375015072</v>
      </c>
      <c r="AE8" s="65">
        <f>INDEX('REEDS calc-noIRA'!$C$64:$AG$113,MATCH(About!$B$2,'REEDS calc-noIRA'!$B$64:$B$113,0),MATCH(AE$1,'REEDS calc-noIRA'!$C$63:$AG$63,0))*SUMIFS('res v com'!$E$3:$E$52,'res v com'!$B$3:$B$52,About!$B$2)*SUMIFS('Urban and Rural'!$B$2:$B$53,'Urban and Rural'!$A$2:$A$53,About!$B$1)</f>
        <v>1314.3413595009636</v>
      </c>
      <c r="AF8" s="65">
        <f>INDEX('REEDS calc-noIRA'!$C$64:$AG$113,MATCH(About!$B$2,'REEDS calc-noIRA'!$B$64:$B$113,0),MATCH(AF$1,'REEDS calc-noIRA'!$C$63:$AG$63,0))*SUMIFS('res v com'!$E$3:$E$52,'res v com'!$B$3:$B$52,About!$B$2)*SUMIFS('Urban and Rural'!$B$2:$B$53,'Urban and Rural'!$A$2:$A$53,About!$B$1)</f>
        <v>1323.0013815004199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1405.4507440615298</v>
      </c>
      <c r="C8" s="65">
        <f>INDEX('REEDS calc-noIRA'!$C$64:$AG$113,MATCH(About!$B$2,'REEDS calc-noIRA'!$B$64:$B$113,0),MATCH(C$1,'REEDS calc-noIRA'!$C$63:$AG$63,0))*SUMIFS('res v com'!$F$3:$F$52,'res v com'!$B$3:$B$52,About!$B$2)</f>
        <v>1405.4507440615298</v>
      </c>
      <c r="D8" s="65">
        <f>INDEX('REEDS calc-noIRA'!$C$64:$AG$113,MATCH(About!$B$2,'REEDS calc-noIRA'!$B$64:$B$113,0),MATCH(D$1,'REEDS calc-noIRA'!$C$63:$AG$63,0))*SUMIFS('res v com'!$F$3:$F$52,'res v com'!$B$3:$B$52,About!$B$2)</f>
        <v>1405.4507440615298</v>
      </c>
      <c r="E8" s="65">
        <f>INDEX('REEDS calc-noIRA'!$C$64:$AG$113,MATCH(About!$B$2,'REEDS calc-noIRA'!$B$64:$B$113,0),MATCH(E$1,'REEDS calc-noIRA'!$C$63:$AG$63,0))*SUMIFS('res v com'!$F$3:$F$52,'res v com'!$B$3:$B$52,About!$B$2)</f>
        <v>1417.1454694893209</v>
      </c>
      <c r="F8" s="65">
        <f>INDEX('REEDS calc-noIRA'!$C$64:$AG$113,MATCH(About!$B$2,'REEDS calc-noIRA'!$B$64:$B$113,0),MATCH(F$1,'REEDS calc-noIRA'!$C$63:$AG$63,0))*SUMIFS('res v com'!$F$3:$F$52,'res v com'!$B$3:$B$52,About!$B$2)</f>
        <v>1428.8401949171118</v>
      </c>
      <c r="G8" s="65">
        <f>INDEX('REEDS calc-noIRA'!$C$64:$AG$113,MATCH(About!$B$2,'REEDS calc-noIRA'!$B$64:$B$113,0),MATCH(G$1,'REEDS calc-noIRA'!$C$63:$AG$63,0))*SUMIFS('res v com'!$F$3:$F$52,'res v com'!$B$3:$B$52,About!$B$2)</f>
        <v>1442.0195514125739</v>
      </c>
      <c r="H8" s="65">
        <f>INDEX('REEDS calc-noIRA'!$C$64:$AG$113,MATCH(About!$B$2,'REEDS calc-noIRA'!$B$64:$B$113,0),MATCH(H$1,'REEDS calc-noIRA'!$C$63:$AG$63,0))*SUMIFS('res v com'!$F$3:$F$52,'res v com'!$B$3:$B$52,About!$B$2)</f>
        <v>1455.1989079080361</v>
      </c>
      <c r="I8" s="65">
        <f>INDEX('REEDS calc-noIRA'!$C$64:$AG$113,MATCH(About!$B$2,'REEDS calc-noIRA'!$B$64:$B$113,0),MATCH(I$1,'REEDS calc-noIRA'!$C$63:$AG$63,0))*SUMIFS('res v com'!$F$3:$F$52,'res v com'!$B$3:$B$52,About!$B$2)</f>
        <v>1473.092619197331</v>
      </c>
      <c r="J8" s="65">
        <f>INDEX('REEDS calc-noIRA'!$C$64:$AG$113,MATCH(About!$B$2,'REEDS calc-noIRA'!$B$64:$B$113,0),MATCH(J$1,'REEDS calc-noIRA'!$C$63:$AG$63,0))*SUMIFS('res v com'!$F$3:$F$52,'res v com'!$B$3:$B$52,About!$B$2)</f>
        <v>1490.9863304866255</v>
      </c>
      <c r="K8" s="65">
        <f>INDEX('REEDS calc-noIRA'!$C$64:$AG$113,MATCH(About!$B$2,'REEDS calc-noIRA'!$B$64:$B$113,0),MATCH(K$1,'REEDS calc-noIRA'!$C$63:$AG$63,0))*SUMIFS('res v com'!$F$3:$F$52,'res v com'!$B$3:$B$52,About!$B$2)</f>
        <v>1520.9133672717769</v>
      </c>
      <c r="L8" s="65">
        <f>INDEX('REEDS calc-noIRA'!$C$64:$AG$113,MATCH(About!$B$2,'REEDS calc-noIRA'!$B$64:$B$113,0),MATCH(L$1,'REEDS calc-noIRA'!$C$63:$AG$63,0))*SUMIFS('res v com'!$F$3:$F$52,'res v com'!$B$3:$B$52,About!$B$2)</f>
        <v>1550.8404040569285</v>
      </c>
      <c r="M8" s="65">
        <f>INDEX('REEDS calc-noIRA'!$C$64:$AG$113,MATCH(About!$B$2,'REEDS calc-noIRA'!$B$64:$B$113,0),MATCH(M$1,'REEDS calc-noIRA'!$C$63:$AG$63,0))*SUMIFS('res v com'!$F$3:$F$52,'res v com'!$B$3:$B$52,About!$B$2)</f>
        <v>1579.1525789789978</v>
      </c>
      <c r="N8" s="65">
        <f>INDEX('REEDS calc-noIRA'!$C$64:$AG$113,MATCH(About!$B$2,'REEDS calc-noIRA'!$B$64:$B$113,0),MATCH(N$1,'REEDS calc-noIRA'!$C$63:$AG$63,0))*SUMIFS('res v com'!$F$3:$F$52,'res v com'!$B$3:$B$52,About!$B$2)</f>
        <v>1607.4647539010671</v>
      </c>
      <c r="O8" s="65">
        <f>INDEX('REEDS calc-noIRA'!$C$64:$AG$113,MATCH(About!$B$2,'REEDS calc-noIRA'!$B$64:$B$113,0),MATCH(O$1,'REEDS calc-noIRA'!$C$63:$AG$63,0))*SUMIFS('res v com'!$F$3:$F$52,'res v com'!$B$3:$B$52,About!$B$2)</f>
        <v>1633.1723129149416</v>
      </c>
      <c r="P8" s="65">
        <f>INDEX('REEDS calc-noIRA'!$C$64:$AG$113,MATCH(About!$B$2,'REEDS calc-noIRA'!$B$64:$B$113,0),MATCH(P$1,'REEDS calc-noIRA'!$C$63:$AG$63,0))*SUMIFS('res v com'!$F$3:$F$52,'res v com'!$B$3:$B$52,About!$B$2)</f>
        <v>1658.8798719288166</v>
      </c>
      <c r="Q8" s="65">
        <f>INDEX('REEDS calc-noIRA'!$C$64:$AG$113,MATCH(About!$B$2,'REEDS calc-noIRA'!$B$64:$B$113,0),MATCH(Q$1,'REEDS calc-noIRA'!$C$63:$AG$63,0))*SUMIFS('res v com'!$F$3:$F$52,'res v com'!$B$3:$B$52,About!$B$2)</f>
        <v>1685.3688157151519</v>
      </c>
      <c r="R8" s="65">
        <f>INDEX('REEDS calc-noIRA'!$C$64:$AG$113,MATCH(About!$B$2,'REEDS calc-noIRA'!$B$64:$B$113,0),MATCH(R$1,'REEDS calc-noIRA'!$C$63:$AG$63,0))*SUMIFS('res v com'!$F$3:$F$52,'res v com'!$B$3:$B$52,About!$B$2)</f>
        <v>1711.8577595014872</v>
      </c>
      <c r="S8" s="65">
        <f>INDEX('REEDS calc-noIRA'!$C$64:$AG$113,MATCH(About!$B$2,'REEDS calc-noIRA'!$B$64:$B$113,0),MATCH(S$1,'REEDS calc-noIRA'!$C$63:$AG$63,0))*SUMIFS('res v com'!$F$3:$F$52,'res v com'!$B$3:$B$52,About!$B$2)</f>
        <v>1733.918856243891</v>
      </c>
      <c r="T8" s="65">
        <f>INDEX('REEDS calc-noIRA'!$C$64:$AG$113,MATCH(About!$B$2,'REEDS calc-noIRA'!$B$64:$B$113,0),MATCH(T$1,'REEDS calc-noIRA'!$C$63:$AG$63,0))*SUMIFS('res v com'!$F$3:$F$52,'res v com'!$B$3:$B$52,About!$B$2)</f>
        <v>1755.9799529862951</v>
      </c>
      <c r="U8" s="65">
        <f>INDEX('REEDS calc-noIRA'!$C$64:$AG$113,MATCH(About!$B$2,'REEDS calc-noIRA'!$B$64:$B$113,0),MATCH(U$1,'REEDS calc-noIRA'!$C$63:$AG$63,0))*SUMIFS('res v com'!$F$3:$F$52,'res v com'!$B$3:$B$52,About!$B$2)</f>
        <v>1774.4727259344716</v>
      </c>
      <c r="V8" s="65">
        <f>INDEX('REEDS calc-noIRA'!$C$64:$AG$113,MATCH(About!$B$2,'REEDS calc-noIRA'!$B$64:$B$113,0),MATCH(V$1,'REEDS calc-noIRA'!$C$63:$AG$63,0))*SUMIFS('res v com'!$F$3:$F$52,'res v com'!$B$3:$B$52,About!$B$2)</f>
        <v>1792.9654988826485</v>
      </c>
      <c r="W8" s="65">
        <f>INDEX('REEDS calc-noIRA'!$C$64:$AG$113,MATCH(About!$B$2,'REEDS calc-noIRA'!$B$64:$B$113,0),MATCH(W$1,'REEDS calc-noIRA'!$C$63:$AG$63,0))*SUMIFS('res v com'!$F$3:$F$52,'res v com'!$B$3:$B$52,About!$B$2)</f>
        <v>1808.9317943998776</v>
      </c>
      <c r="X8" s="65">
        <f>INDEX('REEDS calc-noIRA'!$C$64:$AG$113,MATCH(About!$B$2,'REEDS calc-noIRA'!$B$64:$B$113,0),MATCH(X$1,'REEDS calc-noIRA'!$C$63:$AG$63,0))*SUMIFS('res v com'!$F$3:$F$52,'res v com'!$B$3:$B$52,About!$B$2)</f>
        <v>1824.8980899171063</v>
      </c>
      <c r="Y8" s="65">
        <f>INDEX('REEDS calc-noIRA'!$C$64:$AG$113,MATCH(About!$B$2,'REEDS calc-noIRA'!$B$64:$B$113,0),MATCH(Y$1,'REEDS calc-noIRA'!$C$63:$AG$63,0))*SUMIFS('res v com'!$F$3:$F$52,'res v com'!$B$3:$B$52,About!$B$2)</f>
        <v>1839.119292775848</v>
      </c>
      <c r="Z8" s="65">
        <f>INDEX('REEDS calc-noIRA'!$C$64:$AG$113,MATCH(About!$B$2,'REEDS calc-noIRA'!$B$64:$B$113,0),MATCH(Z$1,'REEDS calc-noIRA'!$C$63:$AG$63,0))*SUMIFS('res v com'!$F$3:$F$52,'res v com'!$B$3:$B$52,About!$B$2)</f>
        <v>1853.3404956345896</v>
      </c>
      <c r="AA8" s="65">
        <f>INDEX('REEDS calc-noIRA'!$C$64:$AG$113,MATCH(About!$B$2,'REEDS calc-noIRA'!$B$64:$B$113,0),MATCH(AA$1,'REEDS calc-noIRA'!$C$63:$AG$63,0))*SUMIFS('res v com'!$F$3:$F$52,'res v com'!$B$3:$B$52,About!$B$2)</f>
        <v>1867.1189137889367</v>
      </c>
      <c r="AB8" s="65">
        <f>INDEX('REEDS calc-noIRA'!$C$64:$AG$113,MATCH(About!$B$2,'REEDS calc-noIRA'!$B$64:$B$113,0),MATCH(AB$1,'REEDS calc-noIRA'!$C$63:$AG$63,0))*SUMIFS('res v com'!$F$3:$F$52,'res v com'!$B$3:$B$52,About!$B$2)</f>
        <v>1880.8973319432837</v>
      </c>
      <c r="AC8" s="65">
        <f>INDEX('REEDS calc-noIRA'!$C$64:$AG$113,MATCH(About!$B$2,'REEDS calc-noIRA'!$B$64:$B$113,0),MATCH(AC$1,'REEDS calc-noIRA'!$C$63:$AG$63,0))*SUMIFS('res v com'!$F$3:$F$52,'res v com'!$B$3:$B$52,About!$B$2)</f>
        <v>1892.7483343255649</v>
      </c>
      <c r="AD8" s="65">
        <f>INDEX('REEDS calc-noIRA'!$C$64:$AG$113,MATCH(About!$B$2,'REEDS calc-noIRA'!$B$64:$B$113,0),MATCH(AD$1,'REEDS calc-noIRA'!$C$63:$AG$63,0))*SUMIFS('res v com'!$F$3:$F$52,'res v com'!$B$3:$B$52,About!$B$2)</f>
        <v>1904.5993367078463</v>
      </c>
      <c r="AE8" s="65">
        <f>INDEX('REEDS calc-noIRA'!$C$64:$AG$113,MATCH(About!$B$2,'REEDS calc-noIRA'!$B$64:$B$113,0),MATCH(AE$1,'REEDS calc-noIRA'!$C$63:$AG$63,0))*SUMIFS('res v com'!$F$3:$F$52,'res v com'!$B$3:$B$52,About!$B$2)</f>
        <v>1917.2317238625878</v>
      </c>
      <c r="AF8" s="65">
        <f>INDEX('REEDS calc-noIRA'!$C$64:$AG$113,MATCH(About!$B$2,'REEDS calc-noIRA'!$B$64:$B$113,0),MATCH(AF$1,'REEDS calc-noIRA'!$C$63:$AG$63,0))*SUMIFS('res v com'!$F$3:$F$52,'res v com'!$B$3:$B$52,About!$B$2)</f>
        <v>1929.8641110173294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-63.727048486720378</v>
      </c>
      <c r="E8" s="74">
        <f>'DESC-urban-residential'!F8-'BDESC-urban-residential'!F8</f>
        <v>-127.45409697344098</v>
      </c>
      <c r="F8" s="74">
        <f>'DESC-urban-residential'!G8-'BDESC-urban-residential'!G8</f>
        <v>-166.6581058435562</v>
      </c>
      <c r="G8" s="74">
        <f>'DESC-urban-residential'!H8-'BDESC-urban-residential'!H8</f>
        <v>-205.8621147136713</v>
      </c>
      <c r="H8" s="74">
        <f>'DESC-urban-residential'!I8-'BDESC-urban-residential'!I8</f>
        <v>-240.75396829952058</v>
      </c>
      <c r="I8" s="74">
        <f>'DESC-urban-residential'!J8-'BDESC-urban-residential'!J8</f>
        <v>-275.64582188536963</v>
      </c>
      <c r="J8" s="74">
        <f>'DESC-urban-residential'!K8-'BDESC-urban-residential'!K8</f>
        <v>-313.89633554977104</v>
      </c>
      <c r="K8" s="74">
        <f>'DESC-urban-residential'!L8-'BDESC-urban-residential'!L8</f>
        <v>-352.14684921417211</v>
      </c>
      <c r="L8" s="74">
        <f>'DESC-urban-residential'!M8-'BDESC-urban-residential'!M8</f>
        <v>-377.40197316475133</v>
      </c>
      <c r="M8" s="74">
        <f>'DESC-urban-residential'!N8-'BDESC-urban-residential'!N8</f>
        <v>-402.65709711533032</v>
      </c>
      <c r="N8" s="74">
        <f>'DESC-urban-residential'!O8-'BDESC-urban-residential'!O8</f>
        <v>-411.49031955477653</v>
      </c>
      <c r="O8" s="74">
        <f>'DESC-urban-residential'!P8-'BDESC-urban-residential'!P8</f>
        <v>-420.32354199422207</v>
      </c>
      <c r="P8" s="74">
        <f>'DESC-urban-residential'!Q8-'BDESC-urban-residential'!Q8</f>
        <v>-404.75692925375552</v>
      </c>
      <c r="Q8" s="74">
        <f>'DESC-urban-residential'!R8-'BDESC-urban-residential'!R8</f>
        <v>-389.19031651328874</v>
      </c>
      <c r="R8" s="74">
        <f>'DESC-urban-residential'!S8-'BDESC-urban-residential'!S8</f>
        <v>-377.2680552987797</v>
      </c>
      <c r="S8" s="74">
        <f>'DESC-urban-residential'!T8-'BDESC-urban-residential'!T8</f>
        <v>-365.34579408427112</v>
      </c>
      <c r="T8" s="74">
        <f>'DESC-urban-residential'!U8-'BDESC-urban-residential'!U8</f>
        <v>-357.26429726581</v>
      </c>
      <c r="U8" s="74">
        <f>'DESC-urban-residential'!V8-'BDESC-urban-residential'!V8</f>
        <v>-349.18280044734956</v>
      </c>
      <c r="V8" s="74">
        <f>'DESC-urban-residential'!W8-'BDESC-urban-residential'!W8</f>
        <v>-344.20819811941533</v>
      </c>
      <c r="W8" s="74">
        <f>'DESC-urban-residential'!X8-'BDESC-urban-residential'!X8</f>
        <v>-339.23359579148064</v>
      </c>
      <c r="X8" s="74">
        <f>'DESC-urban-residential'!Y8-'BDESC-urban-residential'!Y8</f>
        <v>-338.12654143278587</v>
      </c>
      <c r="Y8" s="74">
        <f>'DESC-urban-residential'!Z8-'BDESC-urban-residential'!Z8</f>
        <v>-337.01948707409133</v>
      </c>
      <c r="Z8" s="74">
        <f>'DESC-urban-residential'!AA8-'BDESC-urban-residential'!AA8</f>
        <v>-338.08190214412753</v>
      </c>
      <c r="AA8" s="74">
        <f>'DESC-urban-residential'!AB8-'BDESC-urban-residential'!AB8</f>
        <v>-339.14431721416395</v>
      </c>
      <c r="AB8" s="74">
        <f>'DESC-urban-residential'!AC8-'BDESC-urban-residential'!AC8</f>
        <v>-342.76545631002068</v>
      </c>
      <c r="AC8" s="74">
        <f>'DESC-urban-residential'!AD8-'BDESC-urban-residential'!AD8</f>
        <v>-346.38659540587651</v>
      </c>
      <c r="AD8" s="74">
        <f>'DESC-urban-residential'!AE8-'BDESC-urban-residential'!AE8</f>
        <v>-349.09887858467482</v>
      </c>
      <c r="AE8" s="74">
        <f>'DESC-urban-residential'!AF8-'BDESC-urban-residential'!AF8</f>
        <v>-351.81116176347336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-5.5414824771061149</v>
      </c>
      <c r="E8" s="74">
        <f>'DESC-rural-residential'!F8-'BDESC-rural-residential'!F8</f>
        <v>-11.082964954212244</v>
      </c>
      <c r="F8" s="74">
        <f>'DESC-rural-residential'!G8-'BDESC-rural-residential'!G8</f>
        <v>-14.492009203787475</v>
      </c>
      <c r="G8" s="74">
        <f>'DESC-rural-residential'!H8-'BDESC-rural-residential'!H8</f>
        <v>-17.901053453362707</v>
      </c>
      <c r="H8" s="74">
        <f>'DESC-rural-residential'!I8-'BDESC-rural-residential'!I8</f>
        <v>-20.93512767821916</v>
      </c>
      <c r="I8" s="74">
        <f>'DESC-rural-residential'!J8-'BDESC-rural-residential'!J8</f>
        <v>-23.9692019030756</v>
      </c>
      <c r="J8" s="74">
        <f>'DESC-rural-residential'!K8-'BDESC-rural-residential'!K8</f>
        <v>-27.295333526067012</v>
      </c>
      <c r="K8" s="74">
        <f>'DESC-rural-residential'!L8-'BDESC-rural-residential'!L8</f>
        <v>-30.621465149058409</v>
      </c>
      <c r="L8" s="74">
        <f>'DESC-rural-residential'!M8-'BDESC-rural-residential'!M8</f>
        <v>-32.817562883891384</v>
      </c>
      <c r="M8" s="74">
        <f>'DESC-rural-residential'!N8-'BDESC-rural-residential'!N8</f>
        <v>-35.013660618724359</v>
      </c>
      <c r="N8" s="74">
        <f>'DESC-rural-residential'!O8-'BDESC-rural-residential'!O8</f>
        <v>-35.781766917806578</v>
      </c>
      <c r="O8" s="74">
        <f>'DESC-rural-residential'!P8-'BDESC-rural-residential'!P8</f>
        <v>-36.549873216888827</v>
      </c>
      <c r="P8" s="74">
        <f>'DESC-rural-residential'!Q8-'BDESC-rural-residential'!Q8</f>
        <v>-35.196254717717849</v>
      </c>
      <c r="Q8" s="74">
        <f>'DESC-rural-residential'!R8-'BDESC-rural-residential'!R8</f>
        <v>-33.842636218546801</v>
      </c>
      <c r="R8" s="74">
        <f>'DESC-rural-residential'!S8-'BDESC-rural-residential'!S8</f>
        <v>-32.805917852067751</v>
      </c>
      <c r="S8" s="74">
        <f>'DESC-rural-residential'!T8-'BDESC-rural-residential'!T8</f>
        <v>-31.769199485588743</v>
      </c>
      <c r="T8" s="74">
        <f>'DESC-rural-residential'!U8-'BDESC-rural-residential'!U8</f>
        <v>-31.066460631809534</v>
      </c>
      <c r="U8" s="74">
        <f>'DESC-rural-residential'!V8-'BDESC-rural-residential'!V8</f>
        <v>-30.363721778030339</v>
      </c>
      <c r="V8" s="74">
        <f>'DESC-rural-residential'!W8-'BDESC-rural-residential'!W8</f>
        <v>-29.931147662557819</v>
      </c>
      <c r="W8" s="74">
        <f>'DESC-rural-residential'!X8-'BDESC-rural-residential'!X8</f>
        <v>-29.498573547085243</v>
      </c>
      <c r="X8" s="74">
        <f>'DESC-rural-residential'!Y8-'BDESC-rural-residential'!Y8</f>
        <v>-29.402307950677013</v>
      </c>
      <c r="Y8" s="74">
        <f>'DESC-rural-residential'!Z8-'BDESC-rural-residential'!Z8</f>
        <v>-29.306042354268769</v>
      </c>
      <c r="Z8" s="74">
        <f>'DESC-rural-residential'!AA8-'BDESC-rural-residential'!AA8</f>
        <v>-29.39842627340235</v>
      </c>
      <c r="AA8" s="74">
        <f>'DESC-rural-residential'!AB8-'BDESC-rural-residential'!AB8</f>
        <v>-29.49081019253596</v>
      </c>
      <c r="AB8" s="74">
        <f>'DESC-rural-residential'!AC8-'BDESC-rural-residential'!AC8</f>
        <v>-29.805691853045246</v>
      </c>
      <c r="AC8" s="74">
        <f>'DESC-rural-residential'!AD8-'BDESC-rural-residential'!AD8</f>
        <v>-30.120573513554447</v>
      </c>
      <c r="AD8" s="74">
        <f>'DESC-rural-residential'!AE8-'BDESC-rural-residential'!AE8</f>
        <v>-30.356424224754292</v>
      </c>
      <c r="AE8" s="74">
        <f>'DESC-rural-residential'!AF8-'BDESC-rural-residential'!AF8</f>
        <v>-30.592274935954165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-92.958741763448643</v>
      </c>
      <c r="E8" s="74">
        <f>'DESC-commercial'!F8-'BDESC-commercial'!F8</f>
        <v>-185.91748352689683</v>
      </c>
      <c r="F8" s="74">
        <f>'DESC-commercial'!G8-'BDESC-commercial'!G8</f>
        <v>-243.10443040720656</v>
      </c>
      <c r="G8" s="74">
        <f>'DESC-commercial'!H8-'BDESC-commercial'!H8</f>
        <v>-300.29137728751584</v>
      </c>
      <c r="H8" s="74">
        <f>'DESC-commercial'!I8-'BDESC-commercial'!I8</f>
        <v>-351.1881767495347</v>
      </c>
      <c r="I8" s="74">
        <f>'DESC-commercial'!J8-'BDESC-commercial'!J8</f>
        <v>-402.08497621155448</v>
      </c>
      <c r="J8" s="74">
        <f>'DESC-commercial'!K8-'BDESC-commercial'!K8</f>
        <v>-457.88105819688735</v>
      </c>
      <c r="K8" s="74">
        <f>'DESC-commercial'!L8-'BDESC-commercial'!L8</f>
        <v>-513.67714018221977</v>
      </c>
      <c r="L8" s="74">
        <f>'DESC-commercial'!M8-'BDESC-commercial'!M8</f>
        <v>-550.51682758771744</v>
      </c>
      <c r="M8" s="74">
        <f>'DESC-commercial'!N8-'BDESC-commercial'!N8</f>
        <v>-587.35651499321511</v>
      </c>
      <c r="N8" s="74">
        <f>'DESC-commercial'!O8-'BDESC-commercial'!O8</f>
        <v>-600.2415498910525</v>
      </c>
      <c r="O8" s="74">
        <f>'DESC-commercial'!P8-'BDESC-commercial'!P8</f>
        <v>-613.12658478888898</v>
      </c>
      <c r="P8" s="74">
        <f>'DESC-commercial'!Q8-'BDESC-commercial'!Q8</f>
        <v>-590.41954330125145</v>
      </c>
      <c r="Q8" s="74">
        <f>'DESC-commercial'!R8-'BDESC-commercial'!R8</f>
        <v>-567.71250181361393</v>
      </c>
      <c r="R8" s="74">
        <f>'DESC-commercial'!S8-'BDESC-commercial'!S8</f>
        <v>-550.32148139460219</v>
      </c>
      <c r="S8" s="74">
        <f>'DESC-commercial'!T8-'BDESC-commercial'!T8</f>
        <v>-532.93046097559022</v>
      </c>
      <c r="T8" s="74">
        <f>'DESC-commercial'!U8-'BDESC-commercial'!U8</f>
        <v>-521.14196937510519</v>
      </c>
      <c r="U8" s="74">
        <f>'DESC-commercial'!V8-'BDESC-commercial'!V8</f>
        <v>-509.35347777462016</v>
      </c>
      <c r="V8" s="74">
        <f>'DESC-commercial'!W8-'BDESC-commercial'!W8</f>
        <v>-502.09701785439211</v>
      </c>
      <c r="W8" s="74">
        <f>'DESC-commercial'!X8-'BDESC-commercial'!X8</f>
        <v>-494.84055793416451</v>
      </c>
      <c r="X8" s="74">
        <f>'DESC-commercial'!Y8-'BDESC-commercial'!Y8</f>
        <v>-493.22569607108198</v>
      </c>
      <c r="Y8" s="74">
        <f>'DESC-commercial'!Z8-'BDESC-commercial'!Z8</f>
        <v>-491.61083420799991</v>
      </c>
      <c r="Z8" s="74">
        <f>'DESC-commercial'!AA8-'BDESC-commercial'!AA8</f>
        <v>-493.16058067337531</v>
      </c>
      <c r="AA8" s="74">
        <f>'DESC-commercial'!AB8-'BDESC-commercial'!AB8</f>
        <v>-494.71032713875024</v>
      </c>
      <c r="AB8" s="74">
        <f>'DESC-commercial'!AC8-'BDESC-commercial'!AC8</f>
        <v>-499.99248820057028</v>
      </c>
      <c r="AC8" s="74">
        <f>'DESC-commercial'!AD8-'BDESC-commercial'!AD8</f>
        <v>-505.27464926238918</v>
      </c>
      <c r="AD8" s="74">
        <f>'DESC-commercial'!AE8-'BDESC-commercial'!AE8</f>
        <v>-509.23106082693585</v>
      </c>
      <c r="AE8" s="74">
        <f>'DESC-commercial'!AF8-'BDESC-commercial'!AF8</f>
        <v>-513.18747239148252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2025-01-29T23:37:09Z</dcterms:modified>
</cp:coreProperties>
</file>