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A\bldgs\SYDEC\"/>
    </mc:Choice>
  </mc:AlternateContent>
  <xr:revisionPtr revIDLastSave="0" documentId="8_{58D8874E-F65D-4CC1-A464-230A7D59B82D}"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<sst xmlns="http://schemas.openxmlformats.org/spreadsheetml/2006/main" count="194484" uniqueCount="2015">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</sst>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v>
      </c>
      <c r="C1" s="30">
        <v>46241</v>
      </c>
    </row>
    <row r="2" spans="1:3" x14ac:dyDescent="0.45">
      <c r="A2" s="3" t="s">
        <v>2</v>
      </c>
      <c r="B2" s="4" t="str">
        <f>IFERROR(INDEX(Geography!B:B, MATCH($B$1, Geography!C:C, 0)), "")</f>
        <v>MA</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Massachusetts</v>
      </c>
    </row>
    <row r="311" spans="1:31" x14ac:dyDescent="0.45">
      <c r="A311" t="s">
        <v>1971</v>
      </c>
      <c r="B311" t="str">
        <f>About!$B$2</f>
        <v>MA</v>
      </c>
    </row>
    <row r="312" spans="1:31" x14ac:dyDescent="0.45">
      <c r="A312" t="s">
        <v>1972</v>
      </c>
      <c r="B312">
        <f>MATCH($B$311, $A$38:$A$85, 0)</f>
        <v>19</v>
      </c>
    </row>
    <row r="313" spans="1:31" x14ac:dyDescent="0.45">
      <c r="A313" t="s">
        <v>1973</v>
      </c>
      <c r="B313" s="24">
        <f>INDEX(Census_2020_Urban_Rural!$F$2:$F$57, MATCH($B$311, Census_2020_Urban_Rural!$B$2:$B$57, 0))</f>
        <v>91.279811696212064</v>
      </c>
    </row>
    <row r="314" spans="1:31" x14ac:dyDescent="0.45">
      <c r="A314" t="s">
        <v>1974</v>
      </c>
      <c r="B314" s="18">
        <f>$B$313 * $B$13</f>
        <v>0.91279811696212065</v>
      </c>
    </row>
    <row r="315" spans="1:31" x14ac:dyDescent="0.45">
      <c r="A315" t="s">
        <v>1975</v>
      </c>
      <c r="B315" s="22">
        <f>INDEX($K$38:$K$85, $B$312)</f>
        <v>1249.0307009670946</v>
      </c>
    </row>
    <row r="316" spans="1:31" x14ac:dyDescent="0.45">
      <c r="A316" t="s">
        <v>1976</v>
      </c>
      <c r="B316" s="22">
        <f>INDEX($Q$38:$Q$85, $B$312)</f>
        <v>1781.6440775214078</v>
      </c>
    </row>
    <row r="317" spans="1:31" x14ac:dyDescent="0.45">
      <c r="A317" t="s">
        <v>1977</v>
      </c>
      <c r="B317" s="22">
        <f>$B$315 * $B$314</f>
        <v>1140.1128718706416</v>
      </c>
    </row>
    <row r="318" spans="1:31" x14ac:dyDescent="0.45">
      <c r="A318" t="s">
        <v>1978</v>
      </c>
      <c r="B318" s="22">
        <f>$B$315 * (1 - $B$314)</f>
        <v>108.91782909645303</v>
      </c>
    </row>
    <row r="319" spans="1:31" x14ac:dyDescent="0.45">
      <c r="A319" t="s">
        <v>1979</v>
      </c>
      <c r="B319" s="22">
        <f>$B$316</f>
        <v>1781.6440775214078</v>
      </c>
    </row>
    <row r="320" spans="1:31" x14ac:dyDescent="0.45">
      <c r="A320" t="s">
        <v>1980</v>
      </c>
      <c r="B320" s="24">
        <f>INDEX($S$38:$S$85, $B$312)</f>
        <v>18742.5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1249.0307009670946</v>
      </c>
      <c r="C322" s="28">
        <f t="shared" si="214"/>
        <v>1249.0307009670946</v>
      </c>
      <c r="D322" s="28">
        <f t="shared" si="214"/>
        <v>1249.0307009670946</v>
      </c>
      <c r="E322" s="28">
        <f t="shared" si="214"/>
        <v>1249.0307009670946</v>
      </c>
      <c r="F322" s="28">
        <f t="shared" si="214"/>
        <v>1249.0307009670946</v>
      </c>
      <c r="G322" s="28">
        <f t="shared" si="214"/>
        <v>1304.5560353961837</v>
      </c>
      <c r="H322" s="28">
        <f t="shared" si="214"/>
        <v>1361.7906918084402</v>
      </c>
      <c r="I322" s="28">
        <f t="shared" si="214"/>
        <v>1417.8699546484897</v>
      </c>
      <c r="J322" s="28">
        <f t="shared" si="214"/>
        <v>1468.5696026226253</v>
      </c>
      <c r="K322" s="28">
        <f t="shared" si="214"/>
        <v>1518.9200985844884</v>
      </c>
      <c r="L322" s="28">
        <f t="shared" si="214"/>
        <v>1569.8270633967797</v>
      </c>
      <c r="M322" s="28">
        <f t="shared" si="214"/>
        <v>1618.0959460049592</v>
      </c>
      <c r="N322" s="28">
        <f t="shared" si="214"/>
        <v>1665.4999800450969</v>
      </c>
      <c r="O322" s="28">
        <f t="shared" si="214"/>
        <v>1712.5717475410393</v>
      </c>
      <c r="P322" s="28">
        <f t="shared" si="214"/>
        <v>1759.2116852484655</v>
      </c>
      <c r="Q322" s="28">
        <f t="shared" si="214"/>
        <v>1804.6278943553939</v>
      </c>
      <c r="R322" s="28">
        <f t="shared" si="214"/>
        <v>1849.3485556439673</v>
      </c>
      <c r="S322" s="28">
        <f t="shared" si="214"/>
        <v>1892.3407118460113</v>
      </c>
      <c r="T322" s="28">
        <f t="shared" si="214"/>
        <v>1933.4357948502534</v>
      </c>
      <c r="U322" s="28">
        <f t="shared" si="214"/>
        <v>1972.1039297992475</v>
      </c>
      <c r="V322" s="28">
        <f t="shared" si="214"/>
        <v>2008.4664950505517</v>
      </c>
      <c r="W322" s="28">
        <f t="shared" si="214"/>
        <v>2042.3239069280185</v>
      </c>
      <c r="X322" s="28">
        <f t="shared" si="214"/>
        <v>2073.5854185220851</v>
      </c>
      <c r="Y322" s="28">
        <f t="shared" si="214"/>
        <v>2102.7428119778574</v>
      </c>
      <c r="Z322" s="28">
        <f t="shared" si="214"/>
        <v>2129.5416851518726</v>
      </c>
      <c r="AA322" s="28">
        <f t="shared" si="214"/>
        <v>2154.3218499683694</v>
      </c>
      <c r="AB322" s="28">
        <f t="shared" si="214"/>
        <v>2177.1409305262746</v>
      </c>
      <c r="AC322" s="28">
        <f t="shared" si="214"/>
        <v>2198.2449453464924</v>
      </c>
      <c r="AD322" s="28">
        <f t="shared" si="214"/>
        <v>2217.3650137596978</v>
      </c>
      <c r="AE322" s="28">
        <f t="shared" si="214"/>
        <v>2234.8845550604451</v>
      </c>
    </row>
    <row r="323" spans="1:31" x14ac:dyDescent="0.45">
      <c r="A323" t="s">
        <v>1982</v>
      </c>
      <c r="B323" s="28">
        <f t="shared" ref="B323:AE323" si="215">INDEX(B$258:B$305, $B$312)</f>
        <v>1781.6440775214078</v>
      </c>
      <c r="C323" s="28">
        <f t="shared" si="215"/>
        <v>1781.6440775214078</v>
      </c>
      <c r="D323" s="28">
        <f t="shared" si="215"/>
        <v>1781.6440775214078</v>
      </c>
      <c r="E323" s="28">
        <f t="shared" si="215"/>
        <v>1781.6440775214078</v>
      </c>
      <c r="F323" s="28">
        <f t="shared" si="215"/>
        <v>1781.6440775214078</v>
      </c>
      <c r="G323" s="28">
        <f t="shared" si="215"/>
        <v>1943.5541107356898</v>
      </c>
      <c r="H323" s="28">
        <f t="shared" si="215"/>
        <v>2069.0914257841632</v>
      </c>
      <c r="I323" s="28">
        <f t="shared" si="215"/>
        <v>2125.1878548668633</v>
      </c>
      <c r="J323" s="28">
        <f t="shared" si="215"/>
        <v>2157.9892384753348</v>
      </c>
      <c r="K323" s="28">
        <f t="shared" si="215"/>
        <v>2194.5014065110204</v>
      </c>
      <c r="L323" s="28">
        <f t="shared" si="215"/>
        <v>2221.9764188277722</v>
      </c>
      <c r="M323" s="28">
        <f t="shared" si="215"/>
        <v>2243.2425422410352</v>
      </c>
      <c r="N323" s="28">
        <f t="shared" si="215"/>
        <v>2266.7589076015283</v>
      </c>
      <c r="O323" s="28">
        <f t="shared" si="215"/>
        <v>2301.8304140740738</v>
      </c>
      <c r="P323" s="28">
        <f t="shared" si="215"/>
        <v>2329.3701818023715</v>
      </c>
      <c r="Q323" s="28">
        <f t="shared" si="215"/>
        <v>2352.0776539509679</v>
      </c>
      <c r="R323" s="28">
        <f t="shared" si="215"/>
        <v>2391.0223642842516</v>
      </c>
      <c r="S323" s="28">
        <f t="shared" si="215"/>
        <v>2427.6245326358739</v>
      </c>
      <c r="T323" s="28">
        <f t="shared" si="215"/>
        <v>2470.4553799229898</v>
      </c>
      <c r="U323" s="28">
        <f t="shared" si="215"/>
        <v>2505.7951939477771</v>
      </c>
      <c r="V323" s="28">
        <f t="shared" si="215"/>
        <v>2524.1812055890377</v>
      </c>
      <c r="W323" s="28">
        <f t="shared" si="215"/>
        <v>2551.1454358882747</v>
      </c>
      <c r="X323" s="28">
        <f t="shared" si="215"/>
        <v>2565.2504080094845</v>
      </c>
      <c r="Y323" s="28">
        <f t="shared" si="215"/>
        <v>2580.8631242885526</v>
      </c>
      <c r="Z323" s="28">
        <f t="shared" si="215"/>
        <v>2593.368184770276</v>
      </c>
      <c r="AA323" s="28">
        <f t="shared" si="215"/>
        <v>2612.4944142728809</v>
      </c>
      <c r="AB323" s="28">
        <f t="shared" si="215"/>
        <v>2635.5939618644916</v>
      </c>
      <c r="AC323" s="28">
        <f t="shared" si="215"/>
        <v>2658.4013795198771</v>
      </c>
      <c r="AD323" s="28">
        <f t="shared" si="215"/>
        <v>2675.1237588868298</v>
      </c>
      <c r="AE323" s="28">
        <f t="shared" si="215"/>
        <v>2696.1871804995326</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0.16170066845343484</v>
      </c>
      <c r="C330" s="28">
        <f t="shared" si="218"/>
        <v>0.16170066845343484</v>
      </c>
      <c r="D330" s="28">
        <f t="shared" si="218"/>
        <v>0.16170066845343484</v>
      </c>
      <c r="E330" s="28">
        <f t="shared" si="218"/>
        <v>0.16170066845343484</v>
      </c>
      <c r="F330" s="28">
        <f t="shared" si="218"/>
        <v>0.16170066845343484</v>
      </c>
      <c r="G330" s="28">
        <f t="shared" si="218"/>
        <v>0.17330186187178198</v>
      </c>
      <c r="H330" s="28">
        <f t="shared" si="218"/>
        <v>0.18305360104535698</v>
      </c>
      <c r="I330" s="28">
        <f t="shared" si="218"/>
        <v>0.18903869865361361</v>
      </c>
      <c r="J330" s="28">
        <f t="shared" si="218"/>
        <v>0.19349386907285368</v>
      </c>
      <c r="K330" s="28">
        <f t="shared" si="218"/>
        <v>0.19812839829774626</v>
      </c>
      <c r="L330" s="28">
        <f t="shared" si="218"/>
        <v>0.20231044322926781</v>
      </c>
      <c r="M330" s="28">
        <f t="shared" si="218"/>
        <v>0.20602046089080933</v>
      </c>
      <c r="N330" s="28">
        <f t="shared" si="218"/>
        <v>0.20980439576612647</v>
      </c>
      <c r="O330" s="28">
        <f t="shared" si="218"/>
        <v>0.21418712346886024</v>
      </c>
      <c r="P330" s="28">
        <f t="shared" si="218"/>
        <v>0.21814495755906826</v>
      </c>
      <c r="Q330" s="28">
        <f t="shared" si="218"/>
        <v>0.22177967444611771</v>
      </c>
      <c r="R330" s="28">
        <f t="shared" si="218"/>
        <v>0.2262436131747749</v>
      </c>
      <c r="S330" s="28">
        <f t="shared" si="218"/>
        <v>0.23049034250937098</v>
      </c>
      <c r="T330" s="28">
        <f t="shared" si="218"/>
        <v>0.2349681832612108</v>
      </c>
      <c r="U330" s="28">
        <f t="shared" si="218"/>
        <v>0.23891685334117779</v>
      </c>
      <c r="V330" s="28">
        <f t="shared" si="218"/>
        <v>0.24183794587912974</v>
      </c>
      <c r="W330" s="28">
        <f t="shared" si="218"/>
        <v>0.24508306484280612</v>
      </c>
      <c r="X330" s="28">
        <f t="shared" si="218"/>
        <v>0.24750357884655563</v>
      </c>
      <c r="Y330" s="28">
        <f t="shared" si="218"/>
        <v>0.24989227351027932</v>
      </c>
      <c r="Z330" s="28">
        <f t="shared" si="218"/>
        <v>0.25198932212469782</v>
      </c>
      <c r="AA330" s="28">
        <f t="shared" si="218"/>
        <v>0.25433193353294653</v>
      </c>
      <c r="AB330" s="28">
        <f t="shared" si="218"/>
        <v>0.25678190702365034</v>
      </c>
      <c r="AC330" s="28">
        <f t="shared" si="218"/>
        <v>0.25912478724110283</v>
      </c>
      <c r="AD330" s="28">
        <f t="shared" si="218"/>
        <v>0.2610371494009085</v>
      </c>
      <c r="AE330" s="28">
        <f t="shared" si="218"/>
        <v>0.263095730855541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1781.6440775214078</v>
      </c>
      <c r="C8" s="23">
        <f>Calcs!C$323</f>
        <v>1781.6440775214078</v>
      </c>
      <c r="D8" s="23">
        <f>Calcs!D$323</f>
        <v>1781.6440775214078</v>
      </c>
      <c r="E8" s="23">
        <f>Calcs!E$323</f>
        <v>1781.6440775214078</v>
      </c>
      <c r="F8" s="23">
        <f>Calcs!F$323</f>
        <v>1781.6440775214078</v>
      </c>
      <c r="G8" s="23">
        <f>Calcs!G$323</f>
        <v>1943.5541107356898</v>
      </c>
      <c r="H8" s="23">
        <f>Calcs!H$323</f>
        <v>2069.0914257841632</v>
      </c>
      <c r="I8" s="23">
        <f>Calcs!I$323</f>
        <v>2125.1878548668633</v>
      </c>
      <c r="J8" s="23">
        <f>Calcs!J$323</f>
        <v>2157.9892384753348</v>
      </c>
      <c r="K8" s="23">
        <f>Calcs!K$323</f>
        <v>2194.5014065110204</v>
      </c>
      <c r="L8" s="23">
        <f>Calcs!L$323</f>
        <v>2221.9764188277722</v>
      </c>
      <c r="M8" s="23">
        <f>Calcs!M$323</f>
        <v>2243.2425422410352</v>
      </c>
      <c r="N8" s="23">
        <f>Calcs!N$323</f>
        <v>2266.7589076015283</v>
      </c>
      <c r="O8" s="23">
        <f>Calcs!O$323</f>
        <v>2301.8304140740738</v>
      </c>
      <c r="P8" s="23">
        <f>Calcs!P$323</f>
        <v>2329.3701818023715</v>
      </c>
      <c r="Q8" s="23">
        <f>Calcs!Q$323</f>
        <v>2352.0776539509679</v>
      </c>
      <c r="R8" s="23">
        <f>Calcs!R$323</f>
        <v>2391.0223642842516</v>
      </c>
      <c r="S8" s="23">
        <f>Calcs!S$323</f>
        <v>2427.6245326358739</v>
      </c>
      <c r="T8" s="23">
        <f>Calcs!T$323</f>
        <v>2470.4553799229898</v>
      </c>
      <c r="U8" s="23">
        <f>Calcs!U$323</f>
        <v>2505.7951939477771</v>
      </c>
      <c r="V8" s="23">
        <f>Calcs!V$323</f>
        <v>2524.1812055890377</v>
      </c>
      <c r="W8" s="23">
        <f>Calcs!W$323</f>
        <v>2551.1454358882747</v>
      </c>
      <c r="X8" s="23">
        <f>Calcs!X$323</f>
        <v>2565.2504080094845</v>
      </c>
      <c r="Y8" s="23">
        <f>Calcs!Y$323</f>
        <v>2580.8631242885526</v>
      </c>
      <c r="Z8" s="23">
        <f>Calcs!Z$323</f>
        <v>2593.368184770276</v>
      </c>
      <c r="AA8" s="23">
        <f>Calcs!AA$323</f>
        <v>2612.4944142728809</v>
      </c>
      <c r="AB8" s="23">
        <f>Calcs!AB$323</f>
        <v>2635.5939618644916</v>
      </c>
      <c r="AC8" s="23">
        <f>Calcs!AC$323</f>
        <v>2658.4013795198771</v>
      </c>
      <c r="AD8" s="23">
        <f>Calcs!AD$323</f>
        <v>2675.1237588868298</v>
      </c>
      <c r="AE8" s="23">
        <f>Calcs!AE$323</f>
        <v>2696.1871804995326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1140.1128718706416</v>
      </c>
      <c r="C8" s="23">
        <f>Calcs!C$322 * Calcs!$B$314</f>
        <v>1140.1128718706416</v>
      </c>
      <c r="D8" s="23">
        <f>Calcs!D$322 * Calcs!$B$314</f>
        <v>1140.1128718706416</v>
      </c>
      <c r="E8" s="23">
        <f>Calcs!E$322 * Calcs!$B$314</f>
        <v>1140.1128718706416</v>
      </c>
      <c r="F8" s="23">
        <f>Calcs!F$322 * Calcs!$B$314</f>
        <v>1140.1128718706416</v>
      </c>
      <c r="G8" s="23">
        <f>Calcs!G$322 * Calcs!$B$314</f>
        <v>1190.796292581206</v>
      </c>
      <c r="H8" s="23">
        <f>Calcs!H$322 * Calcs!$B$314</f>
        <v>1243.0399791792879</v>
      </c>
      <c r="I8" s="23">
        <f>Calcs!I$322 * Calcs!$B$314</f>
        <v>1294.2290247003089</v>
      </c>
      <c r="J8" s="23">
        <f>Calcs!J$322 * Calcs!$B$314</f>
        <v>1340.5075679017423</v>
      </c>
      <c r="K8" s="23">
        <f>Calcs!K$322 * Calcs!$B$314</f>
        <v>1386.4674058038397</v>
      </c>
      <c r="L8" s="23">
        <f>Calcs!L$322 * Calcs!$B$314</f>
        <v>1432.9351874247561</v>
      </c>
      <c r="M8" s="23">
        <f>Calcs!M$322 * Calcs!$B$314</f>
        <v>1476.994932577368</v>
      </c>
      <c r="N8" s="23">
        <f>Calcs!N$322 * Calcs!$B$314</f>
        <v>1520.2652455856139</v>
      </c>
      <c r="O8" s="23">
        <f>Calcs!O$322 * Calcs!$B$314</f>
        <v>1563.2322663179889</v>
      </c>
      <c r="P8" s="23">
        <f>Calcs!P$322 * Calcs!$B$314</f>
        <v>1605.8051136325582</v>
      </c>
      <c r="Q8" s="23">
        <f>Calcs!Q$322 * Calcs!$B$314</f>
        <v>1647.2609437849203</v>
      </c>
      <c r="R8" s="23">
        <f>Calcs!R$322 * Calcs!$B$314</f>
        <v>1688.0818791984309</v>
      </c>
      <c r="S8" s="23">
        <f>Calcs!S$322 * Calcs!$B$314</f>
        <v>1727.3250384237981</v>
      </c>
      <c r="T8" s="23">
        <f>Calcs!T$322 * Calcs!$B$314</f>
        <v>1764.8365528064724</v>
      </c>
      <c r="U8" s="23">
        <f>Calcs!U$322 * Calcs!$B$314</f>
        <v>1800.1327535743512</v>
      </c>
      <c r="V8" s="23">
        <f>Calcs!V$322 * Calcs!$B$314</f>
        <v>1833.3244346636541</v>
      </c>
      <c r="W8" s="23">
        <f>Calcs!W$322 * Calcs!$B$314</f>
        <v>1864.2294164706166</v>
      </c>
      <c r="X8" s="23">
        <f>Calcs!X$322 * Calcs!$B$314</f>
        <v>1892.7648653870701</v>
      </c>
      <c r="Y8" s="23">
        <f>Calcs!Y$322 * Calcs!$B$314</f>
        <v>1919.3796792290227</v>
      </c>
      <c r="Z8" s="23">
        <f>Calcs!Z$322 * Calcs!$B$314</f>
        <v>1943.8416401989705</v>
      </c>
      <c r="AA8" s="23">
        <f>Calcs!AA$322 * Calcs!$B$314</f>
        <v>1966.4609279814797</v>
      </c>
      <c r="AB8" s="23">
        <f>Calcs!AB$322 * Calcs!$B$314</f>
        <v>1987.2901417455425</v>
      </c>
      <c r="AC8" s="23">
        <f>Calcs!AC$322 * Calcs!$B$314</f>
        <v>2006.5538467337781</v>
      </c>
      <c r="AD8" s="23">
        <f>Calcs!AD$322 * Calcs!$B$314</f>
        <v>2024.0066091775388</v>
      </c>
      <c r="AE8" s="23">
        <f>Calcs!AE$322 * Calcs!$B$314</f>
        <v>2039.9984134869012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108.91782909645303</v>
      </c>
      <c r="C8" s="23">
        <f>Calcs!C$322 * (1 - Calcs!$B$314)</f>
        <v>108.91782909645303</v>
      </c>
      <c r="D8" s="23">
        <f>Calcs!D$322 * (1 - Calcs!$B$314)</f>
        <v>108.91782909645303</v>
      </c>
      <c r="E8" s="23">
        <f>Calcs!E$322 * (1 - Calcs!$B$314)</f>
        <v>108.91782909645303</v>
      </c>
      <c r="F8" s="23">
        <f>Calcs!F$322 * (1 - Calcs!$B$314)</f>
        <v>108.91782909645303</v>
      </c>
      <c r="G8" s="23">
        <f>Calcs!G$322 * (1 - Calcs!$B$314)</f>
        <v>113.7597428149776</v>
      </c>
      <c r="H8" s="23">
        <f>Calcs!H$322 * (1 - Calcs!$B$314)</f>
        <v>118.7507126291524</v>
      </c>
      <c r="I8" s="23">
        <f>Calcs!I$322 * (1 - Calcs!$B$314)</f>
        <v>123.6409299481809</v>
      </c>
      <c r="J8" s="23">
        <f>Calcs!J$322 * (1 - Calcs!$B$314)</f>
        <v>128.06203472088313</v>
      </c>
      <c r="K8" s="23">
        <f>Calcs!K$322 * (1 - Calcs!$B$314)</f>
        <v>132.45269278064873</v>
      </c>
      <c r="L8" s="23">
        <f>Calcs!L$322 * (1 - Calcs!$B$314)</f>
        <v>136.8918759720236</v>
      </c>
      <c r="M8" s="23">
        <f>Calcs!M$322 * (1 - Calcs!$B$314)</f>
        <v>141.10101342759117</v>
      </c>
      <c r="N8" s="23">
        <f>Calcs!N$322 * (1 - Calcs!$B$314)</f>
        <v>145.23473445948292</v>
      </c>
      <c r="O8" s="23">
        <f>Calcs!O$322 * (1 - Calcs!$B$314)</f>
        <v>149.33948122305034</v>
      </c>
      <c r="P8" s="23">
        <f>Calcs!P$322 * (1 - Calcs!$B$314)</f>
        <v>153.4065716159073</v>
      </c>
      <c r="Q8" s="23">
        <f>Calcs!Q$322 * (1 - Calcs!$B$314)</f>
        <v>157.36695057047353</v>
      </c>
      <c r="R8" s="23">
        <f>Calcs!R$322 * (1 - Calcs!$B$314)</f>
        <v>161.26667644553635</v>
      </c>
      <c r="S8" s="23">
        <f>Calcs!S$322 * (1 - Calcs!$B$314)</f>
        <v>165.01567342221321</v>
      </c>
      <c r="T8" s="23">
        <f>Calcs!T$322 * (1 - Calcs!$B$314)</f>
        <v>168.59924204378109</v>
      </c>
      <c r="U8" s="23">
        <f>Calcs!U$322 * (1 - Calcs!$B$314)</f>
        <v>171.9711762248962</v>
      </c>
      <c r="V8" s="23">
        <f>Calcs!V$322 * (1 - Calcs!$B$314)</f>
        <v>175.1420603868977</v>
      </c>
      <c r="W8" s="23">
        <f>Calcs!W$322 * (1 - Calcs!$B$314)</f>
        <v>178.09449045740186</v>
      </c>
      <c r="X8" s="23">
        <f>Calcs!X$322 * (1 - Calcs!$B$314)</f>
        <v>180.82055313501496</v>
      </c>
      <c r="Y8" s="23">
        <f>Calcs!Y$322 * (1 - Calcs!$B$314)</f>
        <v>183.36313274883463</v>
      </c>
      <c r="Z8" s="23">
        <f>Calcs!Z$322 * (1 - Calcs!$B$314)</f>
        <v>185.70004495290209</v>
      </c>
      <c r="AA8" s="23">
        <f>Calcs!AA$322 * (1 - Calcs!$B$314)</f>
        <v>187.86092198688959</v>
      </c>
      <c r="AB8" s="23">
        <f>Calcs!AB$322 * (1 - Calcs!$B$314)</f>
        <v>189.85078878073199</v>
      </c>
      <c r="AC8" s="23">
        <f>Calcs!AC$322 * (1 - Calcs!$B$314)</f>
        <v>191.69109861271431</v>
      </c>
      <c r="AD8" s="23">
        <f>Calcs!AD$322 * (1 - Calcs!$B$314)</f>
        <v>193.3584045821589</v>
      </c>
      <c r="AE8" s="23">
        <f>Calcs!AE$322 * (1 - Calcs!$B$314)</f>
        <v>194.88614157354397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1140.1128718706416</v>
      </c>
      <c r="C8" s="23">
        <f>'BDESC-rural-residential'!E8</f>
        <v>108.91782909645303</v>
      </c>
      <c r="D8" s="23">
        <f>'BDESC-commercial'!E8</f>
        <v>1781.6440775214078</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2026-08-07T21:04:12Z</dcterms:modified>
</cp:coreProperties>
</file>