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bldgs/BCEU/"/>
    </mc:Choice>
  </mc:AlternateContent>
  <xr:revisionPtr revIDLastSave="0" documentId="13_ncr:1_{5D07E02E-663E-F840-8024-93C8E2CB6648}" xr6:coauthVersionLast="47" xr6:coauthVersionMax="47" xr10:uidLastSave="{00000000-0000-0000-0000-000000000000}"/>
  <bookViews>
    <workbookView xWindow="40" yWindow="500" windowWidth="33600" windowHeight="20500" xr2:uid="{00000000-000D-0000-FFFF-FFFF00000000}"/>
  </bookViews>
  <sheets>
    <sheet name="About" sheetId="1" r:id="rId1"/>
    <sheet name="MEX Urban vs. Rural" sheetId="33" r:id="rId2"/>
    <sheet name="BCEU_consumoPJ" sheetId="41" r:id="rId3"/>
    <sheet name="BCEU_consumoBTU" sheetId="43" r:id="rId4"/>
    <sheet name="Electricity GR" sheetId="35" r:id="rId5"/>
    <sheet name="NG &amp; Biomass GR" sheetId="36" r:id="rId6"/>
    <sheet name="Diesel GR" sheetId="37" r:id="rId7"/>
    <sheet name="Heat GR" sheetId="38" r:id="rId8"/>
    <sheet name="BNE Fuel &amp; component splits" sheetId="40" r:id="rId9"/>
    <sheet name="BCEU-urban-residential-heating" sheetId="18" r:id="rId10"/>
    <sheet name="BCEU-urban-residential-cooling" sheetId="20" r:id="rId11"/>
    <sheet name="BCEU-urban-residential-lighting" sheetId="11" r:id="rId12"/>
    <sheet name="BCEU-urban-residential-appl" sheetId="12" r:id="rId13"/>
    <sheet name="BCEU-urban-residential-other" sheetId="13" r:id="rId14"/>
    <sheet name="BCEU-rural-residential-heating" sheetId="23" r:id="rId15"/>
    <sheet name="BCEU-rural-residential-cooling" sheetId="24" r:id="rId16"/>
    <sheet name="BCEU-rural-residential-lighting" sheetId="25" r:id="rId17"/>
    <sheet name="BCEU-rural-residential-appl" sheetId="26" r:id="rId18"/>
    <sheet name="BCEU-rural-residential-other" sheetId="27" r:id="rId19"/>
    <sheet name="BCEU-commercial-heating" sheetId="21" r:id="rId20"/>
    <sheet name="BCEU-commercial-cooling" sheetId="14" r:id="rId21"/>
    <sheet name="BCEU-commercial-lighting" sheetId="15" r:id="rId22"/>
    <sheet name="BCEU-commercial-appl" sheetId="16" r:id="rId23"/>
    <sheet name="BCEU-commercial-other" sheetId="17" r:id="rId24"/>
    <sheet name="BCEU-all-envelope" sheetId="31" r:id="rId25"/>
  </sheets>
  <externalReferences>
    <externalReference r:id="rId26"/>
    <externalReference r:id="rId27"/>
    <externalReference r:id="rId28"/>
  </externalReferences>
  <definedNames>
    <definedName name="Fraction_coal" localSheetId="1">[1]About!$C$50</definedName>
    <definedName name="Fraction_coal">About!#REF!</definedName>
    <definedName name="gal_per_barrel">[2]About!$A$63</definedName>
    <definedName name="Percent_rural" localSheetId="1">[1]About!$A$77</definedName>
    <definedName name="Percent_rural">About!#REF!</definedName>
    <definedName name="Percent_urban" localSheetId="1">[1]About!$A$76</definedName>
    <definedName name="Percent_urban">About!#REF!</definedName>
    <definedName name="quadrillion" localSheetId="1">[1]About!$B$79</definedName>
    <definedName name="quadrillion">About!$B$62</definedName>
    <definedName name="Table4" localSheetId="1">'[1]AEO Table 4'!$C$34:$AI$72</definedName>
    <definedName name="Table4">#REF!</definedName>
    <definedName name="Table4_1">#REF!</definedName>
    <definedName name="Table4_A">#REF!</definedName>
    <definedName name="Table5" localSheetId="1">'[1]AEO Table 5'!$C$31:$AI$58</definedName>
    <definedName name="Table5">#REF!</definedName>
    <definedName name="Table5_1">#REF!</definedName>
    <definedName name="Table5_A">#REF!</definedName>
    <definedName name="UrbFrac">'[3]MX urban Rural'!$B$3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9" i="40" l="1"/>
  <c r="Y46" i="40"/>
  <c r="AD62" i="40"/>
  <c r="AB62" i="40"/>
  <c r="AA62" i="40"/>
  <c r="Z62" i="40"/>
  <c r="Y62" i="40"/>
  <c r="X62" i="40"/>
  <c r="V62" i="40"/>
  <c r="AD59" i="40"/>
  <c r="AB59" i="40"/>
  <c r="AA59" i="40"/>
  <c r="Z59" i="40"/>
  <c r="Y59" i="40"/>
  <c r="X59" i="40"/>
  <c r="V59" i="40"/>
  <c r="AD46" i="40"/>
  <c r="AD49" i="40"/>
  <c r="AB49" i="40"/>
  <c r="AB46" i="40"/>
  <c r="AA46" i="40"/>
  <c r="AA49" i="40"/>
  <c r="Z46" i="40"/>
  <c r="Z49" i="40"/>
  <c r="V49" i="40"/>
  <c r="X46" i="40"/>
  <c r="V46" i="40"/>
  <c r="X49" i="40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AI13" i="41"/>
  <c r="S32" i="36"/>
  <c r="T32" i="36"/>
  <c r="U32" i="36"/>
  <c r="V32" i="36"/>
  <c r="W32" i="36"/>
  <c r="X32" i="36"/>
  <c r="Y32" i="36"/>
  <c r="Z32" i="36"/>
  <c r="AA32" i="36" s="1"/>
  <c r="AB32" i="36" s="1"/>
  <c r="AC32" i="36" s="1"/>
  <c r="AD32" i="36" s="1"/>
  <c r="AE32" i="36" s="1"/>
  <c r="AF32" i="36" s="1"/>
  <c r="AG32" i="36" s="1"/>
  <c r="AH32" i="36" s="1"/>
  <c r="AI32" i="36" s="1"/>
  <c r="AJ32" i="36" s="1"/>
  <c r="AK32" i="36" s="1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F31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AK31" i="36"/>
  <c r="AJ31" i="36"/>
  <c r="AI31" i="36"/>
  <c r="AH31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T33" i="36" l="1"/>
  <c r="S33" i="36"/>
  <c r="AI44" i="43"/>
  <c r="AH44" i="43"/>
  <c r="AG44" i="43"/>
  <c r="AF44" i="43"/>
  <c r="AE44" i="43"/>
  <c r="AD44" i="43"/>
  <c r="AC44" i="43"/>
  <c r="AB44" i="43"/>
  <c r="AA44" i="43"/>
  <c r="Z44" i="43"/>
  <c r="Y44" i="43"/>
  <c r="X44" i="43"/>
  <c r="W44" i="43"/>
  <c r="V44" i="43"/>
  <c r="U44" i="43"/>
  <c r="T44" i="43"/>
  <c r="S44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C44" i="43"/>
  <c r="B44" i="43"/>
  <c r="D43" i="43"/>
  <c r="C43" i="43"/>
  <c r="B43" i="43"/>
  <c r="AI42" i="43"/>
  <c r="AH42" i="43"/>
  <c r="AG42" i="43"/>
  <c r="AF42" i="43"/>
  <c r="AE42" i="43"/>
  <c r="AD42" i="43"/>
  <c r="AC42" i="43"/>
  <c r="AB42" i="43"/>
  <c r="AA42" i="43"/>
  <c r="Z42" i="43"/>
  <c r="Y42" i="43"/>
  <c r="X42" i="43"/>
  <c r="W42" i="43"/>
  <c r="V42" i="43"/>
  <c r="U42" i="43"/>
  <c r="T42" i="43"/>
  <c r="S42" i="43"/>
  <c r="R42" i="43"/>
  <c r="Q42" i="43"/>
  <c r="P42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C42" i="43"/>
  <c r="B42" i="43"/>
  <c r="D41" i="43"/>
  <c r="C41" i="43"/>
  <c r="B41" i="43"/>
  <c r="D40" i="43"/>
  <c r="C40" i="43"/>
  <c r="B40" i="43"/>
  <c r="AI39" i="43"/>
  <c r="AH39" i="43"/>
  <c r="AG39" i="43"/>
  <c r="AF39" i="43"/>
  <c r="AE39" i="43"/>
  <c r="AD39" i="43"/>
  <c r="AC39" i="43"/>
  <c r="AB39" i="43"/>
  <c r="AA39" i="43"/>
  <c r="Z39" i="43"/>
  <c r="Y39" i="43"/>
  <c r="X39" i="43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/>
  <c r="J39" i="43"/>
  <c r="I39" i="43"/>
  <c r="H39" i="43"/>
  <c r="G39" i="43"/>
  <c r="F39" i="43"/>
  <c r="E39" i="43"/>
  <c r="D39" i="43"/>
  <c r="C39" i="43"/>
  <c r="B39" i="43"/>
  <c r="AI38" i="43"/>
  <c r="AH38" i="43"/>
  <c r="AG38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B38" i="43"/>
  <c r="D37" i="43"/>
  <c r="C37" i="43"/>
  <c r="B37" i="43"/>
  <c r="AI36" i="43"/>
  <c r="AH36" i="43"/>
  <c r="AG36" i="43"/>
  <c r="AF36" i="43"/>
  <c r="AE36" i="43"/>
  <c r="AD36" i="43"/>
  <c r="AC36" i="43"/>
  <c r="AB36" i="43"/>
  <c r="AA36" i="43"/>
  <c r="Z36" i="43"/>
  <c r="Y36" i="43"/>
  <c r="X36" i="43"/>
  <c r="W36" i="43"/>
  <c r="V36" i="43"/>
  <c r="U36" i="43"/>
  <c r="T36" i="43"/>
  <c r="S36" i="43"/>
  <c r="R36" i="43"/>
  <c r="Q36" i="43"/>
  <c r="P36" i="43"/>
  <c r="O36" i="43"/>
  <c r="N36" i="43"/>
  <c r="M36" i="43"/>
  <c r="L36" i="43"/>
  <c r="K36" i="43"/>
  <c r="J36" i="43"/>
  <c r="I36" i="43"/>
  <c r="H36" i="43"/>
  <c r="G36" i="43"/>
  <c r="F36" i="43"/>
  <c r="E36" i="43"/>
  <c r="D36" i="43"/>
  <c r="C36" i="43"/>
  <c r="B36" i="43"/>
  <c r="P35" i="43"/>
  <c r="O35" i="43"/>
  <c r="N35" i="43"/>
  <c r="M35" i="43"/>
  <c r="L35" i="43"/>
  <c r="K35" i="43"/>
  <c r="J35" i="43"/>
  <c r="I35" i="43"/>
  <c r="H35" i="43"/>
  <c r="G35" i="43"/>
  <c r="F35" i="43"/>
  <c r="E35" i="43"/>
  <c r="D35" i="43"/>
  <c r="C35" i="43"/>
  <c r="B35" i="43"/>
  <c r="AI34" i="43"/>
  <c r="AH34" i="43"/>
  <c r="AG34" i="43"/>
  <c r="AF34" i="43"/>
  <c r="AE34" i="43"/>
  <c r="AD34" i="43"/>
  <c r="AC34" i="43"/>
  <c r="AB34" i="43"/>
  <c r="AA34" i="43"/>
  <c r="Z34" i="43"/>
  <c r="Y34" i="43"/>
  <c r="X34" i="43"/>
  <c r="W34" i="43"/>
  <c r="V34" i="43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B34" i="43"/>
  <c r="AI29" i="43"/>
  <c r="AH29" i="43"/>
  <c r="AG29" i="43"/>
  <c r="AF29" i="43"/>
  <c r="AE29" i="43"/>
  <c r="AD29" i="43"/>
  <c r="AC29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D28" i="43"/>
  <c r="C28" i="43"/>
  <c r="B28" i="43"/>
  <c r="AI27" i="43"/>
  <c r="AH27" i="43"/>
  <c r="AG27" i="43"/>
  <c r="AF27" i="43"/>
  <c r="AE27" i="43"/>
  <c r="AD27" i="43"/>
  <c r="AC27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D27" i="43"/>
  <c r="C27" i="43"/>
  <c r="B27" i="43"/>
  <c r="D26" i="43"/>
  <c r="C26" i="43"/>
  <c r="B26" i="43"/>
  <c r="D25" i="43"/>
  <c r="C25" i="43"/>
  <c r="B25" i="43"/>
  <c r="AI24" i="43"/>
  <c r="AH24" i="43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I23" i="43"/>
  <c r="AH23" i="43"/>
  <c r="AG23" i="43"/>
  <c r="AF23" i="43"/>
  <c r="AE23" i="43"/>
  <c r="AD23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D22" i="43"/>
  <c r="C22" i="43"/>
  <c r="B22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D63" i="40"/>
  <c r="AB63" i="40"/>
  <c r="AA63" i="40"/>
  <c r="Z63" i="40"/>
  <c r="Y63" i="40"/>
  <c r="X63" i="40"/>
  <c r="V63" i="40"/>
  <c r="AF63" i="40" s="1"/>
  <c r="AD61" i="40"/>
  <c r="Q60" i="40" s="1"/>
  <c r="C67" i="40" s="1"/>
  <c r="AB61" i="40"/>
  <c r="AA61" i="40"/>
  <c r="Z61" i="40"/>
  <c r="Y61" i="40"/>
  <c r="X61" i="40"/>
  <c r="K61" i="40" s="1"/>
  <c r="D61" i="40" s="1"/>
  <c r="V61" i="40"/>
  <c r="AD60" i="40"/>
  <c r="AB60" i="40"/>
  <c r="AA60" i="40"/>
  <c r="Z60" i="40"/>
  <c r="Y60" i="40"/>
  <c r="X60" i="40"/>
  <c r="K62" i="40" s="1"/>
  <c r="E61" i="40" s="1"/>
  <c r="V60" i="40"/>
  <c r="I62" i="40" s="1"/>
  <c r="E59" i="40" s="1"/>
  <c r="M62" i="40"/>
  <c r="E63" i="40" s="1"/>
  <c r="L59" i="40"/>
  <c r="B62" i="40" s="1"/>
  <c r="AF59" i="40"/>
  <c r="K52" i="40"/>
  <c r="AD50" i="40"/>
  <c r="Q49" i="40" s="1"/>
  <c r="E54" i="40" s="1"/>
  <c r="B10" i="12" s="1"/>
  <c r="AB50" i="40"/>
  <c r="O56" i="40" s="1"/>
  <c r="AA50" i="40"/>
  <c r="N55" i="40" s="1"/>
  <c r="Z50" i="40"/>
  <c r="Y50" i="40"/>
  <c r="X50" i="40"/>
  <c r="K50" i="40" s="1"/>
  <c r="F48" i="40" s="1"/>
  <c r="B4" i="13" s="1"/>
  <c r="V50" i="40"/>
  <c r="AF49" i="40"/>
  <c r="K49" i="40"/>
  <c r="E48" i="40" s="1"/>
  <c r="B4" i="12" s="1"/>
  <c r="AD48" i="40"/>
  <c r="AB48" i="40"/>
  <c r="AA48" i="40"/>
  <c r="Z48" i="40"/>
  <c r="Y48" i="40"/>
  <c r="X48" i="40"/>
  <c r="V48" i="40"/>
  <c r="Q48" i="40"/>
  <c r="AD47" i="40"/>
  <c r="AB47" i="40"/>
  <c r="AA47" i="40"/>
  <c r="Z47" i="40"/>
  <c r="M52" i="40" s="1"/>
  <c r="Y47" i="40"/>
  <c r="X47" i="40"/>
  <c r="V47" i="40"/>
  <c r="I52" i="40" s="1"/>
  <c r="O47" i="40"/>
  <c r="M54" i="40"/>
  <c r="K53" i="40"/>
  <c r="N46" i="40"/>
  <c r="M46" i="40"/>
  <c r="B50" i="40" s="1"/>
  <c r="E41" i="41"/>
  <c r="F41" i="41" s="1"/>
  <c r="G41" i="41" s="1"/>
  <c r="H41" i="41" s="1"/>
  <c r="I41" i="41" s="1"/>
  <c r="J41" i="41" s="1"/>
  <c r="K41" i="41" s="1"/>
  <c r="L41" i="41" s="1"/>
  <c r="M41" i="41" s="1"/>
  <c r="N41" i="41" s="1"/>
  <c r="O41" i="41" s="1"/>
  <c r="P41" i="41" s="1"/>
  <c r="Q41" i="41" s="1"/>
  <c r="R41" i="41" s="1"/>
  <c r="S41" i="41" s="1"/>
  <c r="T41" i="41" s="1"/>
  <c r="U41" i="41" s="1"/>
  <c r="V41" i="41" s="1"/>
  <c r="W41" i="41" s="1"/>
  <c r="X41" i="41" s="1"/>
  <c r="Y41" i="41" s="1"/>
  <c r="Z41" i="41" s="1"/>
  <c r="AA41" i="41" s="1"/>
  <c r="AB41" i="41" s="1"/>
  <c r="AC41" i="41" s="1"/>
  <c r="AD41" i="41" s="1"/>
  <c r="AE41" i="41" s="1"/>
  <c r="AF41" i="41" s="1"/>
  <c r="AG41" i="41" s="1"/>
  <c r="AH41" i="41" s="1"/>
  <c r="AI41" i="41" s="1"/>
  <c r="AI41" i="43" s="1"/>
  <c r="P35" i="41"/>
  <c r="O35" i="41"/>
  <c r="N35" i="41"/>
  <c r="M35" i="41"/>
  <c r="L35" i="41"/>
  <c r="K35" i="41"/>
  <c r="J35" i="41"/>
  <c r="I35" i="41"/>
  <c r="H35" i="41"/>
  <c r="G35" i="41"/>
  <c r="F35" i="41"/>
  <c r="E35" i="41"/>
  <c r="E26" i="41"/>
  <c r="F26" i="41" s="1"/>
  <c r="G26" i="41" s="1"/>
  <c r="H26" i="41" s="1"/>
  <c r="P20" i="41"/>
  <c r="O20" i="41"/>
  <c r="N20" i="41"/>
  <c r="M20" i="41"/>
  <c r="L20" i="41"/>
  <c r="K20" i="41"/>
  <c r="J20" i="41"/>
  <c r="I20" i="41"/>
  <c r="H20" i="41"/>
  <c r="G20" i="41"/>
  <c r="F20" i="41"/>
  <c r="E20" i="41"/>
  <c r="E11" i="41"/>
  <c r="F11" i="41" s="1"/>
  <c r="G11" i="41" s="1"/>
  <c r="H11" i="41" s="1"/>
  <c r="I11" i="41" s="1"/>
  <c r="J11" i="41" s="1"/>
  <c r="K11" i="41" s="1"/>
  <c r="L11" i="41" s="1"/>
  <c r="M11" i="41" s="1"/>
  <c r="N11" i="41" s="1"/>
  <c r="O11" i="41" s="1"/>
  <c r="P11" i="41" s="1"/>
  <c r="Q11" i="41" s="1"/>
  <c r="R11" i="41" s="1"/>
  <c r="S11" i="41" s="1"/>
  <c r="T11" i="41" s="1"/>
  <c r="U11" i="41" s="1"/>
  <c r="V11" i="41" s="1"/>
  <c r="W11" i="41" s="1"/>
  <c r="X11" i="41" s="1"/>
  <c r="Y11" i="41" s="1"/>
  <c r="Z11" i="41" s="1"/>
  <c r="AA11" i="41" s="1"/>
  <c r="AB11" i="41" s="1"/>
  <c r="AC11" i="41" s="1"/>
  <c r="AD11" i="41" s="1"/>
  <c r="AE11" i="41" s="1"/>
  <c r="AF11" i="41" s="1"/>
  <c r="AG11" i="41" s="1"/>
  <c r="AH11" i="41" s="1"/>
  <c r="AI11" i="41" s="1"/>
  <c r="E5" i="41"/>
  <c r="F5" i="41"/>
  <c r="G5" i="41"/>
  <c r="H5" i="41"/>
  <c r="I5" i="41"/>
  <c r="J5" i="41"/>
  <c r="K5" i="41"/>
  <c r="L5" i="41"/>
  <c r="M5" i="41"/>
  <c r="N5" i="41"/>
  <c r="O5" i="41"/>
  <c r="P5" i="41"/>
  <c r="F31" i="35"/>
  <c r="G31" i="35"/>
  <c r="H31" i="35"/>
  <c r="I31" i="35"/>
  <c r="J31" i="35"/>
  <c r="K31" i="35"/>
  <c r="K32" i="35" s="1"/>
  <c r="L31" i="35"/>
  <c r="L32" i="35" s="1"/>
  <c r="M31" i="35"/>
  <c r="M32" i="35" s="1"/>
  <c r="N31" i="35"/>
  <c r="N32" i="35" s="1"/>
  <c r="O31" i="35"/>
  <c r="P31" i="35"/>
  <c r="Q31" i="35"/>
  <c r="R31" i="35"/>
  <c r="S27" i="35"/>
  <c r="S30" i="35" s="1"/>
  <c r="T30" i="35" s="1"/>
  <c r="U30" i="35" s="1"/>
  <c r="V30" i="35" s="1"/>
  <c r="W30" i="35" s="1"/>
  <c r="X30" i="35" s="1"/>
  <c r="Y30" i="35" s="1"/>
  <c r="Y31" i="35" s="1"/>
  <c r="G32" i="35"/>
  <c r="H32" i="35"/>
  <c r="I32" i="35"/>
  <c r="J32" i="35"/>
  <c r="P32" i="35"/>
  <c r="Q32" i="35"/>
  <c r="R32" i="35"/>
  <c r="B60" i="40"/>
  <c r="C60" i="40"/>
  <c r="D60" i="40"/>
  <c r="E60" i="40"/>
  <c r="F60" i="40"/>
  <c r="B64" i="40"/>
  <c r="C64" i="40"/>
  <c r="D64" i="40"/>
  <c r="E64" i="40"/>
  <c r="F64" i="40"/>
  <c r="B65" i="40"/>
  <c r="C65" i="40"/>
  <c r="D65" i="40"/>
  <c r="E65" i="40"/>
  <c r="F65" i="40"/>
  <c r="B66" i="40"/>
  <c r="C66" i="40"/>
  <c r="D66" i="40"/>
  <c r="E66" i="40"/>
  <c r="F66" i="40"/>
  <c r="B68" i="40"/>
  <c r="C68" i="40"/>
  <c r="D68" i="40"/>
  <c r="E68" i="40"/>
  <c r="F68" i="40"/>
  <c r="D47" i="40"/>
  <c r="H3" i="11" s="1"/>
  <c r="D55" i="40"/>
  <c r="H11" i="11" s="1"/>
  <c r="B47" i="40"/>
  <c r="G3" i="18" s="1"/>
  <c r="C47" i="40"/>
  <c r="G3" i="20" s="1"/>
  <c r="E47" i="40"/>
  <c r="H3" i="12" s="1"/>
  <c r="F47" i="40"/>
  <c r="H3" i="13" s="1"/>
  <c r="B49" i="40"/>
  <c r="B5" i="18" s="1"/>
  <c r="C49" i="40"/>
  <c r="B5" i="20" s="1"/>
  <c r="D49" i="40"/>
  <c r="B5" i="11" s="1"/>
  <c r="E49" i="40"/>
  <c r="B5" i="12" s="1"/>
  <c r="B51" i="40"/>
  <c r="B7" i="18" s="1"/>
  <c r="C52" i="40"/>
  <c r="B8" i="20" s="1"/>
  <c r="B53" i="40"/>
  <c r="B9" i="18" s="1"/>
  <c r="C53" i="40"/>
  <c r="B9" i="20" s="1"/>
  <c r="D53" i="40"/>
  <c r="B9" i="11" s="1"/>
  <c r="E53" i="40"/>
  <c r="B9" i="12" s="1"/>
  <c r="F53" i="40"/>
  <c r="B9" i="13" s="1"/>
  <c r="D54" i="40"/>
  <c r="B10" i="11" s="1"/>
  <c r="B55" i="40"/>
  <c r="G11" i="18" s="1"/>
  <c r="C55" i="40"/>
  <c r="H11" i="20" s="1"/>
  <c r="E55" i="40"/>
  <c r="I11" i="12" s="1"/>
  <c r="F55" i="40"/>
  <c r="I11" i="13" s="1"/>
  <c r="B48" i="1"/>
  <c r="B5" i="43" s="1"/>
  <c r="D5" i="43"/>
  <c r="I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B7" i="43"/>
  <c r="C7" i="43"/>
  <c r="D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Z8" i="43"/>
  <c r="AA8" i="43"/>
  <c r="AB8" i="43"/>
  <c r="AC8" i="43"/>
  <c r="AD8" i="43"/>
  <c r="AE8" i="43"/>
  <c r="AF8" i="43"/>
  <c r="AG8" i="43"/>
  <c r="AH8" i="43"/>
  <c r="AI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AG9" i="43"/>
  <c r="AH9" i="43"/>
  <c r="AI9" i="43"/>
  <c r="B10" i="43"/>
  <c r="C10" i="43"/>
  <c r="D10" i="43"/>
  <c r="B11" i="43"/>
  <c r="C11" i="43"/>
  <c r="D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AE12" i="43"/>
  <c r="AF12" i="43"/>
  <c r="AG12" i="43"/>
  <c r="AH12" i="43"/>
  <c r="AI12" i="43"/>
  <c r="B13" i="43"/>
  <c r="C13" i="43"/>
  <c r="D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AE14" i="43"/>
  <c r="AF14" i="43"/>
  <c r="AG14" i="43"/>
  <c r="AH14" i="43"/>
  <c r="AI14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AG4" i="43"/>
  <c r="AH4" i="43"/>
  <c r="AI4" i="43"/>
  <c r="Z36" i="37"/>
  <c r="Z34" i="37"/>
  <c r="Z33" i="37"/>
  <c r="Y36" i="37"/>
  <c r="Y33" i="37"/>
  <c r="Y34" i="37"/>
  <c r="M53" i="40" l="1"/>
  <c r="L60" i="40"/>
  <c r="C62" i="40" s="1"/>
  <c r="Q61" i="40"/>
  <c r="D67" i="40" s="1"/>
  <c r="AF47" i="40"/>
  <c r="M60" i="40"/>
  <c r="C63" i="40" s="1"/>
  <c r="Q46" i="40"/>
  <c r="B54" i="40" s="1"/>
  <c r="B10" i="18" s="1"/>
  <c r="K63" i="40"/>
  <c r="F61" i="40" s="1"/>
  <c r="I49" i="40"/>
  <c r="E46" i="40" s="1"/>
  <c r="B2" i="12" s="1"/>
  <c r="L63" i="40"/>
  <c r="F62" i="40" s="1"/>
  <c r="I48" i="40"/>
  <c r="D46" i="40" s="1"/>
  <c r="B2" i="11" s="1"/>
  <c r="Q59" i="40"/>
  <c r="B67" i="40" s="1"/>
  <c r="Q62" i="40"/>
  <c r="E67" i="40" s="1"/>
  <c r="M63" i="40"/>
  <c r="F63" i="40" s="1"/>
  <c r="K46" i="40"/>
  <c r="B48" i="40" s="1"/>
  <c r="B4" i="18" s="1"/>
  <c r="M51" i="40"/>
  <c r="Q63" i="40"/>
  <c r="F67" i="40" s="1"/>
  <c r="I61" i="40"/>
  <c r="D59" i="40" s="1"/>
  <c r="AF50" i="40"/>
  <c r="AF60" i="40"/>
  <c r="L62" i="40"/>
  <c r="E62" i="40" s="1"/>
  <c r="AF3" i="23"/>
  <c r="P3" i="23"/>
  <c r="D11" i="23"/>
  <c r="H3" i="23"/>
  <c r="E11" i="23"/>
  <c r="G3" i="23"/>
  <c r="O3" i="23"/>
  <c r="AF6" i="23"/>
  <c r="AG6" i="23"/>
  <c r="G6" i="23"/>
  <c r="V3" i="18"/>
  <c r="H6" i="23"/>
  <c r="P6" i="23"/>
  <c r="AE5" i="18"/>
  <c r="W5" i="18"/>
  <c r="O5" i="18"/>
  <c r="AG9" i="11"/>
  <c r="F11" i="18"/>
  <c r="F11" i="24"/>
  <c r="AG5" i="23"/>
  <c r="V11" i="23"/>
  <c r="W11" i="24"/>
  <c r="AE3" i="12"/>
  <c r="X11" i="23"/>
  <c r="P11" i="24"/>
  <c r="F5" i="18"/>
  <c r="W3" i="12"/>
  <c r="AD5" i="18"/>
  <c r="AC5" i="18"/>
  <c r="T5" i="18"/>
  <c r="O11" i="20"/>
  <c r="G3" i="12"/>
  <c r="V5" i="18"/>
  <c r="G11" i="24"/>
  <c r="H5" i="23"/>
  <c r="H11" i="23"/>
  <c r="AB11" i="23"/>
  <c r="Y9" i="18"/>
  <c r="Q9" i="18"/>
  <c r="I9" i="18"/>
  <c r="G11" i="20"/>
  <c r="N5" i="18"/>
  <c r="E5" i="18"/>
  <c r="O3" i="12"/>
  <c r="G5" i="23"/>
  <c r="AB5" i="18"/>
  <c r="Q5" i="23"/>
  <c r="Q9" i="24"/>
  <c r="M11" i="23"/>
  <c r="AE11" i="24"/>
  <c r="AF9" i="18"/>
  <c r="X9" i="18"/>
  <c r="P9" i="18"/>
  <c r="H9" i="18"/>
  <c r="Z5" i="18"/>
  <c r="R5" i="18"/>
  <c r="Y9" i="23"/>
  <c r="N11" i="23"/>
  <c r="AF11" i="24"/>
  <c r="AG5" i="18"/>
  <c r="Y5" i="18"/>
  <c r="Q5" i="18"/>
  <c r="AD3" i="20"/>
  <c r="W5" i="23"/>
  <c r="X5" i="23"/>
  <c r="AG9" i="24"/>
  <c r="O11" i="24"/>
  <c r="AF5" i="18"/>
  <c r="X5" i="18"/>
  <c r="G11" i="11"/>
  <c r="W11" i="11"/>
  <c r="AD3" i="18"/>
  <c r="O11" i="11"/>
  <c r="N3" i="18"/>
  <c r="AE3" i="11"/>
  <c r="Q6" i="23"/>
  <c r="V3" i="23"/>
  <c r="AC9" i="12"/>
  <c r="F3" i="18"/>
  <c r="V3" i="20"/>
  <c r="W3" i="11"/>
  <c r="V6" i="23"/>
  <c r="W3" i="23"/>
  <c r="W6" i="23"/>
  <c r="AD11" i="18"/>
  <c r="B6" i="18"/>
  <c r="N3" i="20"/>
  <c r="O3" i="11"/>
  <c r="X3" i="23"/>
  <c r="X6" i="23"/>
  <c r="AA6" i="18"/>
  <c r="S6" i="18"/>
  <c r="K6" i="18"/>
  <c r="C6" i="18"/>
  <c r="V11" i="18"/>
  <c r="AE11" i="20"/>
  <c r="F3" i="20"/>
  <c r="G3" i="11"/>
  <c r="F9" i="23"/>
  <c r="F3" i="23"/>
  <c r="AE3" i="23"/>
  <c r="F6" i="23"/>
  <c r="Z6" i="18"/>
  <c r="R6" i="18"/>
  <c r="J6" i="18"/>
  <c r="N11" i="18"/>
  <c r="W11" i="20"/>
  <c r="AE11" i="11"/>
  <c r="U33" i="36"/>
  <c r="T31" i="35"/>
  <c r="X31" i="35"/>
  <c r="V20" i="41" s="1"/>
  <c r="V20" i="43" s="1"/>
  <c r="I26" i="41"/>
  <c r="H26" i="43"/>
  <c r="W20" i="41"/>
  <c r="W20" i="43" s="1"/>
  <c r="W35" i="41"/>
  <c r="W35" i="43" s="1"/>
  <c r="W5" i="41"/>
  <c r="J41" i="43"/>
  <c r="R41" i="43"/>
  <c r="Z41" i="43"/>
  <c r="AH41" i="43"/>
  <c r="K41" i="43"/>
  <c r="S41" i="43"/>
  <c r="AA41" i="43"/>
  <c r="V5" i="41"/>
  <c r="V35" i="41"/>
  <c r="V35" i="43" s="1"/>
  <c r="L41" i="43"/>
  <c r="T41" i="43"/>
  <c r="AB41" i="43"/>
  <c r="W31" i="35"/>
  <c r="E41" i="43"/>
  <c r="M41" i="43"/>
  <c r="U41" i="43"/>
  <c r="AC41" i="43"/>
  <c r="V31" i="35"/>
  <c r="F41" i="43"/>
  <c r="N41" i="43"/>
  <c r="V41" i="43"/>
  <c r="AD41" i="43"/>
  <c r="U31" i="35"/>
  <c r="U32" i="35" s="1"/>
  <c r="E26" i="43"/>
  <c r="G41" i="43"/>
  <c r="O41" i="43"/>
  <c r="W41" i="43"/>
  <c r="AE41" i="43"/>
  <c r="R5" i="41"/>
  <c r="F26" i="43"/>
  <c r="H41" i="43"/>
  <c r="P41" i="43"/>
  <c r="X41" i="43"/>
  <c r="AF41" i="43"/>
  <c r="S31" i="35"/>
  <c r="G26" i="43"/>
  <c r="I41" i="43"/>
  <c r="Q41" i="43"/>
  <c r="Y41" i="43"/>
  <c r="AG41" i="43"/>
  <c r="AF11" i="12"/>
  <c r="X11" i="12"/>
  <c r="P11" i="12"/>
  <c r="H11" i="12"/>
  <c r="AF11" i="13"/>
  <c r="X11" i="13"/>
  <c r="P11" i="13"/>
  <c r="H11" i="13"/>
  <c r="AE3" i="13"/>
  <c r="W3" i="13"/>
  <c r="O3" i="13"/>
  <c r="G3" i="13"/>
  <c r="I51" i="40"/>
  <c r="N54" i="40"/>
  <c r="O55" i="40"/>
  <c r="Q56" i="40"/>
  <c r="I60" i="40"/>
  <c r="C59" i="40" s="1"/>
  <c r="L61" i="40"/>
  <c r="D62" i="40" s="1"/>
  <c r="Q5" i="15" s="1"/>
  <c r="AC11" i="18"/>
  <c r="U11" i="18"/>
  <c r="M11" i="18"/>
  <c r="E11" i="18"/>
  <c r="AC3" i="18"/>
  <c r="U3" i="18"/>
  <c r="M3" i="18"/>
  <c r="E3" i="18"/>
  <c r="AD11" i="20"/>
  <c r="V11" i="20"/>
  <c r="N11" i="20"/>
  <c r="F11" i="20"/>
  <c r="AC3" i="20"/>
  <c r="U3" i="20"/>
  <c r="M3" i="20"/>
  <c r="E3" i="20"/>
  <c r="AD11" i="11"/>
  <c r="V11" i="11"/>
  <c r="N11" i="11"/>
  <c r="F11" i="11"/>
  <c r="AD3" i="11"/>
  <c r="V3" i="11"/>
  <c r="N3" i="11"/>
  <c r="F3" i="11"/>
  <c r="AE11" i="12"/>
  <c r="W11" i="12"/>
  <c r="O11" i="12"/>
  <c r="G11" i="12"/>
  <c r="AD3" i="12"/>
  <c r="V3" i="12"/>
  <c r="N3" i="12"/>
  <c r="F3" i="12"/>
  <c r="AE11" i="13"/>
  <c r="W11" i="13"/>
  <c r="O11" i="13"/>
  <c r="G11" i="13"/>
  <c r="AD3" i="13"/>
  <c r="V3" i="13"/>
  <c r="N3" i="13"/>
  <c r="F3" i="13"/>
  <c r="O46" i="40"/>
  <c r="B52" i="40" s="1"/>
  <c r="B8" i="18" s="1"/>
  <c r="Q47" i="40"/>
  <c r="C54" i="40" s="1"/>
  <c r="B10" i="20" s="1"/>
  <c r="AF48" i="40"/>
  <c r="I50" i="40"/>
  <c r="F46" i="40" s="1"/>
  <c r="B2" i="13" s="1"/>
  <c r="K51" i="40"/>
  <c r="N53" i="40"/>
  <c r="O54" i="40"/>
  <c r="Q55" i="40"/>
  <c r="K60" i="40"/>
  <c r="C61" i="40" s="1"/>
  <c r="B4" i="14" s="1"/>
  <c r="M61" i="40"/>
  <c r="D63" i="40" s="1"/>
  <c r="U6" i="15" s="1"/>
  <c r="AF62" i="40"/>
  <c r="D9" i="23"/>
  <c r="L9" i="23"/>
  <c r="T9" i="23"/>
  <c r="AB9" i="23"/>
  <c r="AB11" i="18"/>
  <c r="T11" i="18"/>
  <c r="L11" i="18"/>
  <c r="D11" i="18"/>
  <c r="AB3" i="18"/>
  <c r="T3" i="18"/>
  <c r="L3" i="18"/>
  <c r="D3" i="18"/>
  <c r="AC11" i="20"/>
  <c r="U11" i="20"/>
  <c r="M11" i="20"/>
  <c r="E11" i="20"/>
  <c r="AB3" i="20"/>
  <c r="T3" i="20"/>
  <c r="L3" i="20"/>
  <c r="D3" i="20"/>
  <c r="AC11" i="11"/>
  <c r="U11" i="11"/>
  <c r="M11" i="11"/>
  <c r="E11" i="11"/>
  <c r="AC3" i="11"/>
  <c r="U3" i="11"/>
  <c r="M3" i="11"/>
  <c r="E3" i="11"/>
  <c r="AD11" i="12"/>
  <c r="V11" i="12"/>
  <c r="N11" i="12"/>
  <c r="F11" i="12"/>
  <c r="AC3" i="12"/>
  <c r="U3" i="12"/>
  <c r="M3" i="12"/>
  <c r="E3" i="12"/>
  <c r="AD11" i="13"/>
  <c r="V11" i="13"/>
  <c r="N11" i="13"/>
  <c r="F11" i="13"/>
  <c r="AC3" i="13"/>
  <c r="U3" i="13"/>
  <c r="M3" i="13"/>
  <c r="E3" i="13"/>
  <c r="N52" i="40"/>
  <c r="O53" i="40"/>
  <c r="Q54" i="40"/>
  <c r="I59" i="40"/>
  <c r="B59" i="40" s="1"/>
  <c r="I63" i="40"/>
  <c r="F59" i="40" s="1"/>
  <c r="AA11" i="18"/>
  <c r="S11" i="18"/>
  <c r="K11" i="18"/>
  <c r="C11" i="18"/>
  <c r="AA3" i="18"/>
  <c r="S3" i="18"/>
  <c r="K3" i="18"/>
  <c r="C3" i="18"/>
  <c r="AB11" i="20"/>
  <c r="T11" i="20"/>
  <c r="L11" i="20"/>
  <c r="D11" i="20"/>
  <c r="AA3" i="20"/>
  <c r="S3" i="20"/>
  <c r="K3" i="20"/>
  <c r="C3" i="20"/>
  <c r="AB11" i="11"/>
  <c r="T11" i="11"/>
  <c r="L11" i="11"/>
  <c r="D11" i="11"/>
  <c r="E5" i="11"/>
  <c r="AB3" i="11"/>
  <c r="T3" i="11"/>
  <c r="L3" i="11"/>
  <c r="D3" i="11"/>
  <c r="AC11" i="12"/>
  <c r="U11" i="12"/>
  <c r="M11" i="12"/>
  <c r="E11" i="12"/>
  <c r="AB3" i="12"/>
  <c r="T3" i="12"/>
  <c r="L3" i="12"/>
  <c r="D3" i="12"/>
  <c r="AC11" i="13"/>
  <c r="U11" i="13"/>
  <c r="M11" i="13"/>
  <c r="E11" i="13"/>
  <c r="AB3" i="13"/>
  <c r="T3" i="13"/>
  <c r="L3" i="13"/>
  <c r="D3" i="13"/>
  <c r="AF46" i="40"/>
  <c r="S47" i="40" s="1"/>
  <c r="M50" i="40"/>
  <c r="F50" i="40" s="1"/>
  <c r="B6" i="13" s="1"/>
  <c r="N51" i="40"/>
  <c r="O52" i="40"/>
  <c r="Q53" i="40"/>
  <c r="I56" i="40"/>
  <c r="K59" i="40"/>
  <c r="B61" i="40" s="1"/>
  <c r="AF61" i="40"/>
  <c r="Z11" i="18"/>
  <c r="R11" i="18"/>
  <c r="J11" i="18"/>
  <c r="M5" i="18"/>
  <c r="Z3" i="18"/>
  <c r="R3" i="18"/>
  <c r="J3" i="18"/>
  <c r="AA11" i="20"/>
  <c r="S11" i="20"/>
  <c r="K11" i="20"/>
  <c r="C11" i="20"/>
  <c r="Z3" i="20"/>
  <c r="R3" i="20"/>
  <c r="J3" i="20"/>
  <c r="B3" i="20"/>
  <c r="AA11" i="11"/>
  <c r="S11" i="11"/>
  <c r="K11" i="11"/>
  <c r="C11" i="11"/>
  <c r="AA3" i="11"/>
  <c r="S3" i="11"/>
  <c r="K3" i="11"/>
  <c r="C3" i="11"/>
  <c r="AB11" i="12"/>
  <c r="T11" i="12"/>
  <c r="L11" i="12"/>
  <c r="D11" i="12"/>
  <c r="AA3" i="12"/>
  <c r="S3" i="12"/>
  <c r="K3" i="12"/>
  <c r="C3" i="12"/>
  <c r="AB11" i="13"/>
  <c r="T11" i="13"/>
  <c r="L11" i="13"/>
  <c r="D11" i="13"/>
  <c r="AA3" i="13"/>
  <c r="S3" i="13"/>
  <c r="K3" i="13"/>
  <c r="C3" i="13"/>
  <c r="I47" i="40"/>
  <c r="C46" i="40" s="1"/>
  <c r="B2" i="20" s="1"/>
  <c r="K48" i="40"/>
  <c r="D48" i="40" s="1"/>
  <c r="B4" i="11" s="1"/>
  <c r="M49" i="40"/>
  <c r="E50" i="40" s="1"/>
  <c r="B6" i="12" s="1"/>
  <c r="N50" i="40"/>
  <c r="F51" i="40" s="1"/>
  <c r="B7" i="13" s="1"/>
  <c r="O51" i="40"/>
  <c r="Q52" i="40"/>
  <c r="I55" i="40"/>
  <c r="K56" i="40"/>
  <c r="T9" i="20"/>
  <c r="G9" i="24"/>
  <c r="O9" i="23"/>
  <c r="W9" i="24"/>
  <c r="S9" i="20"/>
  <c r="U5" i="11"/>
  <c r="M5" i="11"/>
  <c r="AG11" i="18"/>
  <c r="Y11" i="18"/>
  <c r="Q11" i="18"/>
  <c r="I11" i="18"/>
  <c r="AG3" i="18"/>
  <c r="Y3" i="18"/>
  <c r="Q3" i="18"/>
  <c r="I3" i="18"/>
  <c r="B3" i="18"/>
  <c r="B11" i="18"/>
  <c r="Z11" i="20"/>
  <c r="R11" i="20"/>
  <c r="J11" i="20"/>
  <c r="B11" i="20"/>
  <c r="AG3" i="20"/>
  <c r="Y3" i="20"/>
  <c r="Q3" i="20"/>
  <c r="I3" i="20"/>
  <c r="Z11" i="11"/>
  <c r="R11" i="11"/>
  <c r="J11" i="11"/>
  <c r="B11" i="11"/>
  <c r="Z3" i="11"/>
  <c r="R3" i="11"/>
  <c r="J3" i="11"/>
  <c r="B3" i="11"/>
  <c r="AA11" i="12"/>
  <c r="S11" i="12"/>
  <c r="K11" i="12"/>
  <c r="C11" i="12"/>
  <c r="Z3" i="12"/>
  <c r="R3" i="12"/>
  <c r="J3" i="12"/>
  <c r="B3" i="12"/>
  <c r="AA11" i="13"/>
  <c r="S11" i="13"/>
  <c r="K11" i="13"/>
  <c r="C11" i="13"/>
  <c r="Z3" i="13"/>
  <c r="R3" i="13"/>
  <c r="J3" i="13"/>
  <c r="B3" i="13"/>
  <c r="I46" i="40"/>
  <c r="B46" i="40" s="1"/>
  <c r="B2" i="18" s="1"/>
  <c r="K47" i="40"/>
  <c r="C48" i="40" s="1"/>
  <c r="B4" i="20" s="1"/>
  <c r="M48" i="40"/>
  <c r="D50" i="40" s="1"/>
  <c r="B6" i="11" s="1"/>
  <c r="N49" i="40"/>
  <c r="E51" i="40" s="1"/>
  <c r="B7" i="12" s="1"/>
  <c r="O50" i="40"/>
  <c r="F52" i="40" s="1"/>
  <c r="B8" i="13" s="1"/>
  <c r="Q51" i="40"/>
  <c r="I54" i="40"/>
  <c r="K55" i="40"/>
  <c r="M56" i="40"/>
  <c r="M59" i="40"/>
  <c r="B63" i="40" s="1"/>
  <c r="M6" i="21" s="1"/>
  <c r="H9" i="24"/>
  <c r="P9" i="23"/>
  <c r="X9" i="23"/>
  <c r="Z9" i="13"/>
  <c r="R9" i="18"/>
  <c r="J9" i="18"/>
  <c r="AF11" i="18"/>
  <c r="X11" i="18"/>
  <c r="P11" i="18"/>
  <c r="H11" i="18"/>
  <c r="AF3" i="18"/>
  <c r="X3" i="18"/>
  <c r="P3" i="18"/>
  <c r="H3" i="18"/>
  <c r="AG11" i="20"/>
  <c r="Y11" i="20"/>
  <c r="Q11" i="20"/>
  <c r="I11" i="20"/>
  <c r="AF3" i="20"/>
  <c r="X3" i="20"/>
  <c r="P3" i="20"/>
  <c r="H3" i="20"/>
  <c r="AG11" i="11"/>
  <c r="Y11" i="11"/>
  <c r="Q11" i="11"/>
  <c r="I11" i="11"/>
  <c r="AG3" i="11"/>
  <c r="Y3" i="11"/>
  <c r="Q3" i="11"/>
  <c r="I3" i="11"/>
  <c r="Z11" i="12"/>
  <c r="R11" i="12"/>
  <c r="J11" i="12"/>
  <c r="B11" i="12"/>
  <c r="AG3" i="12"/>
  <c r="Y3" i="12"/>
  <c r="Q3" i="12"/>
  <c r="I3" i="12"/>
  <c r="Z11" i="13"/>
  <c r="R11" i="13"/>
  <c r="J11" i="13"/>
  <c r="B11" i="13"/>
  <c r="AG3" i="13"/>
  <c r="Y3" i="13"/>
  <c r="Q3" i="13"/>
  <c r="I3" i="13"/>
  <c r="M47" i="40"/>
  <c r="C50" i="40" s="1"/>
  <c r="B6" i="20" s="1"/>
  <c r="N48" i="40"/>
  <c r="D51" i="40" s="1"/>
  <c r="B7" i="11" s="1"/>
  <c r="O49" i="40"/>
  <c r="Q50" i="40"/>
  <c r="F54" i="40" s="1"/>
  <c r="B10" i="13" s="1"/>
  <c r="I53" i="40"/>
  <c r="K54" i="40"/>
  <c r="M55" i="40"/>
  <c r="N56" i="40"/>
  <c r="AE11" i="18"/>
  <c r="W11" i="18"/>
  <c r="O11" i="18"/>
  <c r="AE3" i="18"/>
  <c r="W3" i="18"/>
  <c r="O3" i="18"/>
  <c r="AF11" i="20"/>
  <c r="X11" i="20"/>
  <c r="P11" i="20"/>
  <c r="AE3" i="20"/>
  <c r="W3" i="20"/>
  <c r="O3" i="20"/>
  <c r="AF11" i="11"/>
  <c r="X11" i="11"/>
  <c r="P11" i="11"/>
  <c r="AF3" i="11"/>
  <c r="X3" i="11"/>
  <c r="P3" i="11"/>
  <c r="AG11" i="12"/>
  <c r="Y11" i="12"/>
  <c r="Q11" i="12"/>
  <c r="AF3" i="12"/>
  <c r="X3" i="12"/>
  <c r="P3" i="12"/>
  <c r="AG11" i="13"/>
  <c r="Y11" i="13"/>
  <c r="Q11" i="13"/>
  <c r="AF3" i="13"/>
  <c r="X3" i="13"/>
  <c r="P3" i="13"/>
  <c r="N47" i="40"/>
  <c r="C51" i="40" s="1"/>
  <c r="B7" i="20" s="1"/>
  <c r="O48" i="40"/>
  <c r="D52" i="40" s="1"/>
  <c r="B8" i="11" s="1"/>
  <c r="AI11" i="43"/>
  <c r="H5" i="43"/>
  <c r="O32" i="35"/>
  <c r="G5" i="43"/>
  <c r="G2" i="11"/>
  <c r="F5" i="43"/>
  <c r="E5" i="43"/>
  <c r="G2" i="12"/>
  <c r="Z30" i="35"/>
  <c r="X32" i="35"/>
  <c r="I9" i="11"/>
  <c r="AG9" i="18"/>
  <c r="U5" i="18"/>
  <c r="AG8" i="20"/>
  <c r="AE9" i="12"/>
  <c r="AE9" i="20"/>
  <c r="AE9" i="13"/>
  <c r="AE9" i="11"/>
  <c r="W9" i="12"/>
  <c r="W9" i="20"/>
  <c r="W9" i="13"/>
  <c r="W9" i="11"/>
  <c r="O9" i="12"/>
  <c r="O9" i="20"/>
  <c r="O9" i="13"/>
  <c r="O9" i="11"/>
  <c r="G9" i="12"/>
  <c r="G9" i="20"/>
  <c r="G9" i="13"/>
  <c r="G9" i="11"/>
  <c r="AA11" i="43"/>
  <c r="S11" i="43"/>
  <c r="K11" i="43"/>
  <c r="AA5" i="12"/>
  <c r="AA5" i="20"/>
  <c r="AA5" i="11"/>
  <c r="S5" i="12"/>
  <c r="S5" i="20"/>
  <c r="S5" i="11"/>
  <c r="K5" i="12"/>
  <c r="K5" i="20"/>
  <c r="K5" i="11"/>
  <c r="C5" i="12"/>
  <c r="C5" i="20"/>
  <c r="C5" i="18"/>
  <c r="C5" i="11"/>
  <c r="Z9" i="18"/>
  <c r="AD9" i="12"/>
  <c r="AD9" i="20"/>
  <c r="AD9" i="13"/>
  <c r="AD9" i="11"/>
  <c r="V9" i="12"/>
  <c r="V9" i="20"/>
  <c r="V9" i="13"/>
  <c r="V9" i="11"/>
  <c r="N9" i="12"/>
  <c r="N9" i="20"/>
  <c r="N9" i="13"/>
  <c r="N9" i="11"/>
  <c r="F9" i="12"/>
  <c r="F9" i="20"/>
  <c r="F9" i="13"/>
  <c r="F9" i="11"/>
  <c r="AH11" i="43"/>
  <c r="Z11" i="43"/>
  <c r="R11" i="43"/>
  <c r="J11" i="43"/>
  <c r="H6" i="12"/>
  <c r="Z5" i="12"/>
  <c r="Z5" i="20"/>
  <c r="Z5" i="11"/>
  <c r="R5" i="12"/>
  <c r="R5" i="20"/>
  <c r="R5" i="11"/>
  <c r="J5" i="12"/>
  <c r="J5" i="20"/>
  <c r="J5" i="11"/>
  <c r="AC9" i="13"/>
  <c r="AC9" i="11"/>
  <c r="U9" i="13"/>
  <c r="U9" i="11"/>
  <c r="M9" i="13"/>
  <c r="M9" i="11"/>
  <c r="E9" i="13"/>
  <c r="E9" i="11"/>
  <c r="AG11" i="43"/>
  <c r="Y11" i="43"/>
  <c r="Q11" i="43"/>
  <c r="I11" i="43"/>
  <c r="W6" i="12"/>
  <c r="O6" i="13"/>
  <c r="AG5" i="11"/>
  <c r="Y5" i="11"/>
  <c r="Q5" i="11"/>
  <c r="I5" i="18"/>
  <c r="I5" i="11"/>
  <c r="AG6" i="18"/>
  <c r="Y6" i="18"/>
  <c r="Q6" i="18"/>
  <c r="I6" i="18"/>
  <c r="M9" i="20"/>
  <c r="AG5" i="20"/>
  <c r="U9" i="12"/>
  <c r="AG5" i="12"/>
  <c r="AB9" i="13"/>
  <c r="AB9" i="11"/>
  <c r="AB9" i="12"/>
  <c r="T9" i="13"/>
  <c r="T9" i="11"/>
  <c r="T9" i="12"/>
  <c r="L9" i="13"/>
  <c r="L9" i="11"/>
  <c r="L9" i="12"/>
  <c r="D9" i="13"/>
  <c r="D9" i="11"/>
  <c r="D9" i="12"/>
  <c r="AF11" i="43"/>
  <c r="X11" i="43"/>
  <c r="P11" i="43"/>
  <c r="H11" i="43"/>
  <c r="AD6" i="20"/>
  <c r="AF5" i="11"/>
  <c r="AF5" i="12"/>
  <c r="X5" i="11"/>
  <c r="X5" i="12"/>
  <c r="X5" i="20"/>
  <c r="P5" i="18"/>
  <c r="P5" i="11"/>
  <c r="P5" i="12"/>
  <c r="P5" i="20"/>
  <c r="H5" i="18"/>
  <c r="H5" i="11"/>
  <c r="H5" i="12"/>
  <c r="H5" i="20"/>
  <c r="AE9" i="18"/>
  <c r="W9" i="18"/>
  <c r="O9" i="18"/>
  <c r="G9" i="18"/>
  <c r="AF6" i="18"/>
  <c r="X6" i="18"/>
  <c r="P6" i="18"/>
  <c r="H6" i="18"/>
  <c r="L9" i="20"/>
  <c r="AF5" i="20"/>
  <c r="M9" i="12"/>
  <c r="Y5" i="12"/>
  <c r="I5" i="15"/>
  <c r="AA9" i="13"/>
  <c r="AA9" i="11"/>
  <c r="AA9" i="12"/>
  <c r="S9" i="13"/>
  <c r="S9" i="11"/>
  <c r="S9" i="12"/>
  <c r="K9" i="13"/>
  <c r="K9" i="11"/>
  <c r="K9" i="12"/>
  <c r="C9" i="13"/>
  <c r="C9" i="11"/>
  <c r="C9" i="12"/>
  <c r="AE11" i="43"/>
  <c r="W11" i="43"/>
  <c r="O11" i="43"/>
  <c r="G11" i="43"/>
  <c r="M6" i="13"/>
  <c r="AE5" i="11"/>
  <c r="AE5" i="12"/>
  <c r="AE5" i="20"/>
  <c r="W5" i="11"/>
  <c r="W5" i="12"/>
  <c r="W5" i="20"/>
  <c r="O5" i="11"/>
  <c r="O5" i="12"/>
  <c r="O5" i="20"/>
  <c r="G5" i="11"/>
  <c r="G5" i="12"/>
  <c r="G5" i="20"/>
  <c r="AD9" i="18"/>
  <c r="V9" i="18"/>
  <c r="N9" i="18"/>
  <c r="F9" i="18"/>
  <c r="AE6" i="18"/>
  <c r="W6" i="18"/>
  <c r="O6" i="18"/>
  <c r="G6" i="18"/>
  <c r="AC9" i="20"/>
  <c r="K9" i="20"/>
  <c r="Y5" i="20"/>
  <c r="E9" i="12"/>
  <c r="Q5" i="12"/>
  <c r="Z9" i="11"/>
  <c r="Z9" i="12"/>
  <c r="Z9" i="20"/>
  <c r="R9" i="11"/>
  <c r="R9" i="12"/>
  <c r="R9" i="20"/>
  <c r="J9" i="11"/>
  <c r="J9" i="12"/>
  <c r="J9" i="20"/>
  <c r="AD11" i="43"/>
  <c r="V11" i="43"/>
  <c r="N11" i="43"/>
  <c r="F11" i="43"/>
  <c r="T6" i="12"/>
  <c r="D6" i="13"/>
  <c r="AD5" i="11"/>
  <c r="AD5" i="12"/>
  <c r="AD5" i="20"/>
  <c r="V5" i="11"/>
  <c r="V5" i="12"/>
  <c r="V5" i="20"/>
  <c r="N5" i="11"/>
  <c r="N5" i="12"/>
  <c r="N5" i="20"/>
  <c r="F5" i="11"/>
  <c r="F5" i="12"/>
  <c r="F5" i="20"/>
  <c r="AC9" i="18"/>
  <c r="U9" i="18"/>
  <c r="M9" i="18"/>
  <c r="E9" i="18"/>
  <c r="AD6" i="18"/>
  <c r="V6" i="18"/>
  <c r="N6" i="18"/>
  <c r="F6" i="18"/>
  <c r="K5" i="18"/>
  <c r="AB9" i="20"/>
  <c r="E9" i="20"/>
  <c r="Q5" i="20"/>
  <c r="I5" i="12"/>
  <c r="R9" i="13"/>
  <c r="AG9" i="12"/>
  <c r="AG9" i="20"/>
  <c r="AG9" i="13"/>
  <c r="Y9" i="12"/>
  <c r="Y9" i="20"/>
  <c r="Y9" i="13"/>
  <c r="Q9" i="12"/>
  <c r="Q9" i="20"/>
  <c r="Q9" i="13"/>
  <c r="I9" i="12"/>
  <c r="I9" i="20"/>
  <c r="I9" i="13"/>
  <c r="AC11" i="43"/>
  <c r="U11" i="43"/>
  <c r="M11" i="43"/>
  <c r="E11" i="43"/>
  <c r="C6" i="20"/>
  <c r="C6" i="13"/>
  <c r="AC5" i="12"/>
  <c r="AC5" i="20"/>
  <c r="U5" i="12"/>
  <c r="U5" i="20"/>
  <c r="M5" i="12"/>
  <c r="M5" i="20"/>
  <c r="E5" i="12"/>
  <c r="E5" i="20"/>
  <c r="AB9" i="18"/>
  <c r="T9" i="18"/>
  <c r="L9" i="18"/>
  <c r="D9" i="18"/>
  <c r="AC6" i="18"/>
  <c r="U6" i="18"/>
  <c r="M6" i="18"/>
  <c r="E6" i="18"/>
  <c r="J5" i="18"/>
  <c r="AA9" i="20"/>
  <c r="D9" i="20"/>
  <c r="I5" i="20"/>
  <c r="Y9" i="11"/>
  <c r="J9" i="13"/>
  <c r="AD6" i="13"/>
  <c r="AF9" i="12"/>
  <c r="AF9" i="20"/>
  <c r="AF9" i="13"/>
  <c r="AF9" i="11"/>
  <c r="X9" i="12"/>
  <c r="X9" i="20"/>
  <c r="X9" i="13"/>
  <c r="X9" i="11"/>
  <c r="P9" i="12"/>
  <c r="P9" i="20"/>
  <c r="P9" i="13"/>
  <c r="P9" i="11"/>
  <c r="H9" i="12"/>
  <c r="H9" i="20"/>
  <c r="H9" i="13"/>
  <c r="H9" i="11"/>
  <c r="AB11" i="43"/>
  <c r="T11" i="43"/>
  <c r="L11" i="43"/>
  <c r="AB5" i="12"/>
  <c r="AB5" i="20"/>
  <c r="AB5" i="11"/>
  <c r="T5" i="12"/>
  <c r="T5" i="20"/>
  <c r="T5" i="11"/>
  <c r="L5" i="12"/>
  <c r="L5" i="20"/>
  <c r="L5" i="18"/>
  <c r="L5" i="11"/>
  <c r="D5" i="12"/>
  <c r="D5" i="20"/>
  <c r="D5" i="18"/>
  <c r="D5" i="11"/>
  <c r="AA9" i="18"/>
  <c r="S9" i="18"/>
  <c r="K9" i="18"/>
  <c r="C9" i="18"/>
  <c r="AB6" i="18"/>
  <c r="T6" i="18"/>
  <c r="L6" i="18"/>
  <c r="D6" i="18"/>
  <c r="AA5" i="18"/>
  <c r="S5" i="18"/>
  <c r="G5" i="18"/>
  <c r="U9" i="20"/>
  <c r="C9" i="20"/>
  <c r="Q9" i="11"/>
  <c r="AC5" i="11"/>
  <c r="AE5" i="17"/>
  <c r="P5" i="17"/>
  <c r="AF5" i="17"/>
  <c r="R5" i="21"/>
  <c r="G5" i="16"/>
  <c r="W5" i="14"/>
  <c r="H5" i="16"/>
  <c r="W11" i="23"/>
  <c r="O11" i="23"/>
  <c r="F11" i="23"/>
  <c r="AG8" i="16"/>
  <c r="AG8" i="17"/>
  <c r="AG8" i="14"/>
  <c r="AG8" i="21"/>
  <c r="AG8" i="15"/>
  <c r="I3" i="27"/>
  <c r="I3" i="26"/>
  <c r="I3" i="25"/>
  <c r="I3" i="24"/>
  <c r="Q3" i="27"/>
  <c r="Q3" i="26"/>
  <c r="Q3" i="25"/>
  <c r="Q3" i="24"/>
  <c r="Y3" i="27"/>
  <c r="Y3" i="26"/>
  <c r="Y3" i="25"/>
  <c r="Y3" i="24"/>
  <c r="AG3" i="27"/>
  <c r="AG3" i="26"/>
  <c r="AG3" i="25"/>
  <c r="AG3" i="24"/>
  <c r="E5" i="24"/>
  <c r="E5" i="23"/>
  <c r="E5" i="26"/>
  <c r="E5" i="25"/>
  <c r="M5" i="24"/>
  <c r="M5" i="23"/>
  <c r="M5" i="26"/>
  <c r="M5" i="25"/>
  <c r="U5" i="26"/>
  <c r="U5" i="25"/>
  <c r="U5" i="24"/>
  <c r="U5" i="23"/>
  <c r="AC5" i="26"/>
  <c r="AC5" i="25"/>
  <c r="AC5" i="24"/>
  <c r="AC5" i="23"/>
  <c r="C6" i="27"/>
  <c r="C6" i="23"/>
  <c r="K6" i="27"/>
  <c r="K6" i="23"/>
  <c r="S6" i="27"/>
  <c r="S6" i="23"/>
  <c r="AA6" i="27"/>
  <c r="AA6" i="23"/>
  <c r="AA6" i="26"/>
  <c r="E9" i="27"/>
  <c r="E9" i="24"/>
  <c r="E9" i="26"/>
  <c r="E9" i="25"/>
  <c r="M9" i="27"/>
  <c r="M9" i="24"/>
  <c r="M9" i="26"/>
  <c r="M9" i="25"/>
  <c r="U9" i="27"/>
  <c r="U9" i="26"/>
  <c r="U9" i="25"/>
  <c r="U9" i="24"/>
  <c r="AC9" i="27"/>
  <c r="AC9" i="26"/>
  <c r="AC9" i="25"/>
  <c r="AC9" i="24"/>
  <c r="I11" i="27"/>
  <c r="I11" i="26"/>
  <c r="I11" i="25"/>
  <c r="Q11" i="27"/>
  <c r="Q11" i="26"/>
  <c r="Q11" i="25"/>
  <c r="Y11" i="27"/>
  <c r="Y11" i="26"/>
  <c r="Y11" i="25"/>
  <c r="AG11" i="27"/>
  <c r="AG11" i="26"/>
  <c r="AG11" i="25"/>
  <c r="C3" i="17"/>
  <c r="C3" i="16"/>
  <c r="C3" i="15"/>
  <c r="C3" i="14"/>
  <c r="C3" i="21"/>
  <c r="K3" i="17"/>
  <c r="K3" i="16"/>
  <c r="K3" i="15"/>
  <c r="K3" i="14"/>
  <c r="K3" i="21"/>
  <c r="S3" i="17"/>
  <c r="S3" i="16"/>
  <c r="S3" i="15"/>
  <c r="S3" i="14"/>
  <c r="S3" i="21"/>
  <c r="AA3" i="17"/>
  <c r="AA3" i="16"/>
  <c r="AA3" i="15"/>
  <c r="AA3" i="14"/>
  <c r="AA3" i="21"/>
  <c r="G5" i="17"/>
  <c r="G5" i="14"/>
  <c r="AE5" i="21"/>
  <c r="AE5" i="14"/>
  <c r="E6" i="17"/>
  <c r="E6" i="16"/>
  <c r="E6" i="14"/>
  <c r="M6" i="17"/>
  <c r="M6" i="16"/>
  <c r="M6" i="14"/>
  <c r="U6" i="17"/>
  <c r="U6" i="16"/>
  <c r="U6" i="14"/>
  <c r="AC6" i="17"/>
  <c r="AC6" i="16"/>
  <c r="AC6" i="14"/>
  <c r="G9" i="17"/>
  <c r="G9" i="16"/>
  <c r="G9" i="21"/>
  <c r="G9" i="15"/>
  <c r="G9" i="14"/>
  <c r="O9" i="17"/>
  <c r="O9" i="15"/>
  <c r="O9" i="21"/>
  <c r="O9" i="16"/>
  <c r="O9" i="14"/>
  <c r="W9" i="17"/>
  <c r="W9" i="16"/>
  <c r="W9" i="21"/>
  <c r="W9" i="14"/>
  <c r="W9" i="15"/>
  <c r="AE9" i="17"/>
  <c r="AE9" i="16"/>
  <c r="AE9" i="14"/>
  <c r="AE9" i="21"/>
  <c r="AE9" i="15"/>
  <c r="C11" i="17"/>
  <c r="C11" i="16"/>
  <c r="C11" i="15"/>
  <c r="C11" i="14"/>
  <c r="C11" i="21"/>
  <c r="K11" i="17"/>
  <c r="K11" i="16"/>
  <c r="K11" i="15"/>
  <c r="K11" i="14"/>
  <c r="K11" i="21"/>
  <c r="S11" i="17"/>
  <c r="S11" i="16"/>
  <c r="S11" i="15"/>
  <c r="S11" i="14"/>
  <c r="S11" i="21"/>
  <c r="AA11" i="17"/>
  <c r="AA11" i="16"/>
  <c r="AA11" i="15"/>
  <c r="AA11" i="14"/>
  <c r="AA11" i="21"/>
  <c r="P11" i="23"/>
  <c r="X11" i="24"/>
  <c r="H11" i="24"/>
  <c r="X9" i="24"/>
  <c r="J3" i="27"/>
  <c r="J3" i="23"/>
  <c r="J3" i="26"/>
  <c r="J3" i="25"/>
  <c r="J3" i="24"/>
  <c r="Z3" i="27"/>
  <c r="Z3" i="23"/>
  <c r="Z3" i="26"/>
  <c r="Z3" i="25"/>
  <c r="Z3" i="24"/>
  <c r="F5" i="26"/>
  <c r="F5" i="25"/>
  <c r="F5" i="24"/>
  <c r="N5" i="26"/>
  <c r="N5" i="25"/>
  <c r="N5" i="24"/>
  <c r="V5" i="26"/>
  <c r="V5" i="25"/>
  <c r="V5" i="24"/>
  <c r="AD5" i="26"/>
  <c r="AD5" i="25"/>
  <c r="AD5" i="24"/>
  <c r="D6" i="27"/>
  <c r="D6" i="24"/>
  <c r="D6" i="23"/>
  <c r="D6" i="26"/>
  <c r="D6" i="25"/>
  <c r="L6" i="27"/>
  <c r="L6" i="24"/>
  <c r="L6" i="23"/>
  <c r="L6" i="26"/>
  <c r="T6" i="27"/>
  <c r="T6" i="26"/>
  <c r="T6" i="25"/>
  <c r="T6" i="24"/>
  <c r="T6" i="23"/>
  <c r="AB6" i="27"/>
  <c r="AB6" i="26"/>
  <c r="AB6" i="24"/>
  <c r="AB6" i="23"/>
  <c r="B7" i="27"/>
  <c r="B7" i="24"/>
  <c r="B7" i="23"/>
  <c r="B7" i="26"/>
  <c r="B7" i="25"/>
  <c r="F9" i="27"/>
  <c r="F9" i="26"/>
  <c r="F9" i="25"/>
  <c r="N9" i="27"/>
  <c r="N9" i="26"/>
  <c r="N9" i="25"/>
  <c r="V9" i="27"/>
  <c r="V9" i="26"/>
  <c r="V9" i="25"/>
  <c r="AD9" i="27"/>
  <c r="AD9" i="26"/>
  <c r="AD9" i="25"/>
  <c r="B11" i="24"/>
  <c r="B11" i="23"/>
  <c r="B11" i="26"/>
  <c r="B11" i="25"/>
  <c r="B11" i="27"/>
  <c r="J11" i="24"/>
  <c r="J11" i="23"/>
  <c r="J11" i="27"/>
  <c r="J11" i="26"/>
  <c r="J11" i="25"/>
  <c r="R11" i="26"/>
  <c r="R11" i="25"/>
  <c r="R11" i="24"/>
  <c r="R11" i="23"/>
  <c r="R11" i="27"/>
  <c r="Z11" i="24"/>
  <c r="Z11" i="23"/>
  <c r="Z11" i="27"/>
  <c r="Z11" i="26"/>
  <c r="Z11" i="25"/>
  <c r="D3" i="17"/>
  <c r="D3" i="16"/>
  <c r="D3" i="15"/>
  <c r="D3" i="14"/>
  <c r="D3" i="21"/>
  <c r="L3" i="17"/>
  <c r="L3" i="16"/>
  <c r="L3" i="15"/>
  <c r="L3" i="14"/>
  <c r="L3" i="21"/>
  <c r="T3" i="17"/>
  <c r="T3" i="16"/>
  <c r="T3" i="15"/>
  <c r="T3" i="14"/>
  <c r="T3" i="21"/>
  <c r="AB3" i="17"/>
  <c r="AB3" i="16"/>
  <c r="AB3" i="15"/>
  <c r="AB3" i="14"/>
  <c r="AB3" i="21"/>
  <c r="B4" i="17"/>
  <c r="B4" i="16"/>
  <c r="B4" i="15"/>
  <c r="B4" i="21"/>
  <c r="P5" i="21"/>
  <c r="X5" i="17"/>
  <c r="X5" i="16"/>
  <c r="X5" i="15"/>
  <c r="X5" i="14"/>
  <c r="X5" i="21"/>
  <c r="AF5" i="14"/>
  <c r="AF5" i="21"/>
  <c r="F6" i="17"/>
  <c r="F6" i="16"/>
  <c r="F6" i="14"/>
  <c r="N6" i="17"/>
  <c r="N6" i="14"/>
  <c r="N6" i="16"/>
  <c r="V6" i="17"/>
  <c r="V6" i="16"/>
  <c r="V6" i="14"/>
  <c r="AD6" i="17"/>
  <c r="AD6" i="16"/>
  <c r="AD6" i="14"/>
  <c r="B8" i="17"/>
  <c r="B8" i="16"/>
  <c r="B8" i="15"/>
  <c r="B8" i="14"/>
  <c r="B8" i="21"/>
  <c r="H9" i="17"/>
  <c r="H9" i="21"/>
  <c r="H9" i="16"/>
  <c r="H9" i="15"/>
  <c r="H9" i="14"/>
  <c r="P9" i="17"/>
  <c r="P9" i="16"/>
  <c r="P9" i="21"/>
  <c r="P9" i="15"/>
  <c r="P9" i="14"/>
  <c r="X9" i="17"/>
  <c r="X9" i="16"/>
  <c r="X9" i="15"/>
  <c r="X9" i="21"/>
  <c r="X9" i="14"/>
  <c r="AF9" i="17"/>
  <c r="AF9" i="16"/>
  <c r="AF9" i="14"/>
  <c r="AF9" i="21"/>
  <c r="AF9" i="15"/>
  <c r="D11" i="17"/>
  <c r="D11" i="16"/>
  <c r="D11" i="15"/>
  <c r="D11" i="14"/>
  <c r="D11" i="21"/>
  <c r="L11" i="17"/>
  <c r="L11" i="16"/>
  <c r="L11" i="15"/>
  <c r="L11" i="14"/>
  <c r="L11" i="21"/>
  <c r="T11" i="17"/>
  <c r="T11" i="16"/>
  <c r="T11" i="15"/>
  <c r="T11" i="14"/>
  <c r="T11" i="21"/>
  <c r="AB11" i="17"/>
  <c r="AB11" i="16"/>
  <c r="AB11" i="15"/>
  <c r="AB11" i="14"/>
  <c r="AB11" i="21"/>
  <c r="Y11" i="23"/>
  <c r="E9" i="23"/>
  <c r="R3" i="27"/>
  <c r="R3" i="26"/>
  <c r="R3" i="25"/>
  <c r="R3" i="24"/>
  <c r="R3" i="23"/>
  <c r="S3" i="27"/>
  <c r="S3" i="26"/>
  <c r="S3" i="25"/>
  <c r="S3" i="24"/>
  <c r="S3" i="23"/>
  <c r="O5" i="26"/>
  <c r="O5" i="25"/>
  <c r="O5" i="24"/>
  <c r="E6" i="27"/>
  <c r="E6" i="24"/>
  <c r="E6" i="23"/>
  <c r="E6" i="26"/>
  <c r="M6" i="27"/>
  <c r="M6" i="24"/>
  <c r="M6" i="23"/>
  <c r="M6" i="26"/>
  <c r="U6" i="27"/>
  <c r="U6" i="26"/>
  <c r="U6" i="24"/>
  <c r="U6" i="23"/>
  <c r="AC6" i="27"/>
  <c r="AC6" i="26"/>
  <c r="AC6" i="24"/>
  <c r="AC6" i="23"/>
  <c r="G9" i="27"/>
  <c r="G9" i="26"/>
  <c r="G9" i="25"/>
  <c r="O9" i="27"/>
  <c r="O9" i="26"/>
  <c r="O9" i="25"/>
  <c r="W9" i="27"/>
  <c r="W9" i="26"/>
  <c r="W9" i="25"/>
  <c r="AE9" i="27"/>
  <c r="AE9" i="26"/>
  <c r="AE9" i="25"/>
  <c r="C11" i="24"/>
  <c r="C11" i="23"/>
  <c r="C11" i="26"/>
  <c r="C11" i="25"/>
  <c r="C11" i="27"/>
  <c r="K11" i="24"/>
  <c r="K11" i="23"/>
  <c r="K11" i="27"/>
  <c r="K11" i="26"/>
  <c r="K11" i="25"/>
  <c r="S11" i="26"/>
  <c r="S11" i="25"/>
  <c r="S11" i="24"/>
  <c r="S11" i="23"/>
  <c r="S11" i="27"/>
  <c r="AA11" i="24"/>
  <c r="AA11" i="23"/>
  <c r="AA11" i="27"/>
  <c r="AA11" i="26"/>
  <c r="AA11" i="25"/>
  <c r="E3" i="17"/>
  <c r="E3" i="16"/>
  <c r="E3" i="15"/>
  <c r="E3" i="14"/>
  <c r="E3" i="21"/>
  <c r="M3" i="17"/>
  <c r="M3" i="16"/>
  <c r="M3" i="14"/>
  <c r="M3" i="21"/>
  <c r="M3" i="15"/>
  <c r="U3" i="17"/>
  <c r="U3" i="16"/>
  <c r="U3" i="21"/>
  <c r="U3" i="14"/>
  <c r="U3" i="15"/>
  <c r="AC3" i="17"/>
  <c r="AC3" i="16"/>
  <c r="AC3" i="15"/>
  <c r="AC3" i="14"/>
  <c r="AC3" i="21"/>
  <c r="I5" i="17"/>
  <c r="I5" i="21"/>
  <c r="I5" i="16"/>
  <c r="Q5" i="21"/>
  <c r="Q5" i="14"/>
  <c r="Y5" i="17"/>
  <c r="Y5" i="16"/>
  <c r="Y5" i="15"/>
  <c r="Y5" i="14"/>
  <c r="Y5" i="21"/>
  <c r="AG5" i="17"/>
  <c r="AG5" i="16"/>
  <c r="AG5" i="14"/>
  <c r="AG5" i="21"/>
  <c r="AG5" i="15"/>
  <c r="G6" i="17"/>
  <c r="G6" i="16"/>
  <c r="G6" i="14"/>
  <c r="O6" i="17"/>
  <c r="O6" i="14"/>
  <c r="O6" i="21"/>
  <c r="O6" i="16"/>
  <c r="W6" i="17"/>
  <c r="W6" i="16"/>
  <c r="W6" i="21"/>
  <c r="W6" i="14"/>
  <c r="AE6" i="17"/>
  <c r="AE6" i="16"/>
  <c r="AE6" i="21"/>
  <c r="AE6" i="14"/>
  <c r="AE6" i="15"/>
  <c r="I9" i="17"/>
  <c r="I9" i="14"/>
  <c r="I9" i="21"/>
  <c r="I9" i="16"/>
  <c r="I9" i="15"/>
  <c r="Q9" i="16"/>
  <c r="Q9" i="17"/>
  <c r="Q9" i="21"/>
  <c r="Q9" i="15"/>
  <c r="Q9" i="14"/>
  <c r="Y9" i="17"/>
  <c r="Y9" i="16"/>
  <c r="Y9" i="15"/>
  <c r="Y9" i="21"/>
  <c r="Y9" i="14"/>
  <c r="AG9" i="17"/>
  <c r="AG9" i="16"/>
  <c r="AG9" i="14"/>
  <c r="AG9" i="21"/>
  <c r="AG9" i="15"/>
  <c r="E11" i="17"/>
  <c r="E11" i="15"/>
  <c r="E11" i="16"/>
  <c r="E11" i="14"/>
  <c r="E11" i="21"/>
  <c r="M11" i="17"/>
  <c r="M11" i="16"/>
  <c r="M11" i="14"/>
  <c r="M11" i="21"/>
  <c r="M11" i="15"/>
  <c r="U11" i="17"/>
  <c r="U11" i="16"/>
  <c r="U11" i="14"/>
  <c r="U11" i="15"/>
  <c r="U11" i="21"/>
  <c r="AC11" i="17"/>
  <c r="AC11" i="15"/>
  <c r="AC11" i="14"/>
  <c r="AC11" i="21"/>
  <c r="AC11" i="16"/>
  <c r="N9" i="23"/>
  <c r="V5" i="23"/>
  <c r="F5" i="23"/>
  <c r="V11" i="24"/>
  <c r="V9" i="24"/>
  <c r="F9" i="24"/>
  <c r="K3" i="27"/>
  <c r="K3" i="23"/>
  <c r="K3" i="26"/>
  <c r="K3" i="25"/>
  <c r="K3" i="24"/>
  <c r="G5" i="26"/>
  <c r="G5" i="25"/>
  <c r="G5" i="24"/>
  <c r="T3" i="27"/>
  <c r="T3" i="26"/>
  <c r="T3" i="25"/>
  <c r="T3" i="24"/>
  <c r="T3" i="23"/>
  <c r="AF5" i="26"/>
  <c r="AF5" i="25"/>
  <c r="AF5" i="24"/>
  <c r="B8" i="24"/>
  <c r="B8" i="23"/>
  <c r="P9" i="27"/>
  <c r="P9" i="26"/>
  <c r="P9" i="25"/>
  <c r="AF9" i="26"/>
  <c r="AF9" i="25"/>
  <c r="AF9" i="27"/>
  <c r="D11" i="24"/>
  <c r="D11" i="26"/>
  <c r="D11" i="25"/>
  <c r="D11" i="27"/>
  <c r="L11" i="24"/>
  <c r="L11" i="27"/>
  <c r="L11" i="26"/>
  <c r="L11" i="25"/>
  <c r="AB11" i="26"/>
  <c r="AB11" i="25"/>
  <c r="AB11" i="24"/>
  <c r="AB11" i="27"/>
  <c r="F3" i="17"/>
  <c r="F3" i="16"/>
  <c r="F3" i="15"/>
  <c r="F3" i="21"/>
  <c r="F3" i="14"/>
  <c r="N3" i="17"/>
  <c r="N3" i="15"/>
  <c r="N3" i="14"/>
  <c r="N3" i="21"/>
  <c r="N3" i="16"/>
  <c r="V3" i="17"/>
  <c r="V3" i="16"/>
  <c r="V3" i="15"/>
  <c r="V3" i="21"/>
  <c r="V3" i="14"/>
  <c r="AD3" i="17"/>
  <c r="AD3" i="16"/>
  <c r="AD3" i="15"/>
  <c r="AD3" i="14"/>
  <c r="AD3" i="21"/>
  <c r="B5" i="17"/>
  <c r="B5" i="16"/>
  <c r="B5" i="15"/>
  <c r="B5" i="14"/>
  <c r="B5" i="21"/>
  <c r="J5" i="17"/>
  <c r="J5" i="16"/>
  <c r="J5" i="21"/>
  <c r="Z5" i="17"/>
  <c r="Z5" i="16"/>
  <c r="Z5" i="15"/>
  <c r="Z5" i="21"/>
  <c r="Z5" i="14"/>
  <c r="H6" i="17"/>
  <c r="H6" i="21"/>
  <c r="H6" i="16"/>
  <c r="H6" i="14"/>
  <c r="P6" i="17"/>
  <c r="P6" i="16"/>
  <c r="P6" i="14"/>
  <c r="P6" i="21"/>
  <c r="X6" i="17"/>
  <c r="X6" i="16"/>
  <c r="X6" i="15"/>
  <c r="X6" i="14"/>
  <c r="X6" i="21"/>
  <c r="AF6" i="17"/>
  <c r="AF6" i="16"/>
  <c r="AF6" i="21"/>
  <c r="AF6" i="14"/>
  <c r="B9" i="17"/>
  <c r="B9" i="16"/>
  <c r="B9" i="15"/>
  <c r="B9" i="14"/>
  <c r="B9" i="21"/>
  <c r="J9" i="17"/>
  <c r="J9" i="16"/>
  <c r="J9" i="15"/>
  <c r="J9" i="14"/>
  <c r="J9" i="21"/>
  <c r="R9" i="17"/>
  <c r="R9" i="16"/>
  <c r="R9" i="21"/>
  <c r="R9" i="15"/>
  <c r="R9" i="14"/>
  <c r="Z9" i="17"/>
  <c r="Z9" i="16"/>
  <c r="Z9" i="15"/>
  <c r="Z9" i="21"/>
  <c r="Z9" i="14"/>
  <c r="F11" i="17"/>
  <c r="F11" i="15"/>
  <c r="F11" i="16"/>
  <c r="F11" i="21"/>
  <c r="F11" i="14"/>
  <c r="N11" i="16"/>
  <c r="N11" i="15"/>
  <c r="N11" i="14"/>
  <c r="N11" i="17"/>
  <c r="N11" i="21"/>
  <c r="V11" i="16"/>
  <c r="V11" i="17"/>
  <c r="V11" i="14"/>
  <c r="V11" i="15"/>
  <c r="V11" i="21"/>
  <c r="AD11" i="17"/>
  <c r="AD11" i="16"/>
  <c r="AD11" i="15"/>
  <c r="AD11" i="14"/>
  <c r="AD11" i="21"/>
  <c r="AG11" i="23"/>
  <c r="AG9" i="23"/>
  <c r="W9" i="23"/>
  <c r="M9" i="23"/>
  <c r="AG3" i="23"/>
  <c r="Q3" i="23"/>
  <c r="AG11" i="24"/>
  <c r="Q11" i="24"/>
  <c r="B3" i="27"/>
  <c r="B3" i="23"/>
  <c r="B3" i="26"/>
  <c r="B3" i="25"/>
  <c r="B3" i="24"/>
  <c r="AA3" i="27"/>
  <c r="AA3" i="23"/>
  <c r="AA3" i="26"/>
  <c r="AA3" i="25"/>
  <c r="AA3" i="24"/>
  <c r="AE5" i="26"/>
  <c r="AE5" i="25"/>
  <c r="AE5" i="24"/>
  <c r="L3" i="27"/>
  <c r="L3" i="23"/>
  <c r="L3" i="26"/>
  <c r="L3" i="25"/>
  <c r="L3" i="24"/>
  <c r="B4" i="27"/>
  <c r="B4" i="23"/>
  <c r="B4" i="26"/>
  <c r="B4" i="25"/>
  <c r="B4" i="24"/>
  <c r="H5" i="26"/>
  <c r="H5" i="25"/>
  <c r="H5" i="24"/>
  <c r="P5" i="26"/>
  <c r="P5" i="25"/>
  <c r="P5" i="24"/>
  <c r="F6" i="27"/>
  <c r="F6" i="26"/>
  <c r="F6" i="24"/>
  <c r="N6" i="27"/>
  <c r="N6" i="26"/>
  <c r="N6" i="24"/>
  <c r="AD6" i="27"/>
  <c r="AD6" i="26"/>
  <c r="AD6" i="24"/>
  <c r="H9" i="27"/>
  <c r="H9" i="26"/>
  <c r="H9" i="25"/>
  <c r="X9" i="27"/>
  <c r="X9" i="26"/>
  <c r="X9" i="25"/>
  <c r="T11" i="26"/>
  <c r="T11" i="25"/>
  <c r="T11" i="24"/>
  <c r="T11" i="27"/>
  <c r="U3" i="27"/>
  <c r="U3" i="26"/>
  <c r="U3" i="25"/>
  <c r="U3" i="24"/>
  <c r="U3" i="23"/>
  <c r="AC3" i="27"/>
  <c r="AC3" i="26"/>
  <c r="AC3" i="25"/>
  <c r="AC3" i="24"/>
  <c r="AC3" i="23"/>
  <c r="Q5" i="26"/>
  <c r="Q5" i="25"/>
  <c r="Q5" i="24"/>
  <c r="AG5" i="26"/>
  <c r="AG5" i="25"/>
  <c r="AG5" i="24"/>
  <c r="G6" i="27"/>
  <c r="G6" i="26"/>
  <c r="G6" i="24"/>
  <c r="O6" i="27"/>
  <c r="O6" i="26"/>
  <c r="O6" i="24"/>
  <c r="W6" i="27"/>
  <c r="W6" i="26"/>
  <c r="W6" i="24"/>
  <c r="AE6" i="27"/>
  <c r="AE6" i="26"/>
  <c r="AE6" i="24"/>
  <c r="I9" i="27"/>
  <c r="I9" i="26"/>
  <c r="I9" i="25"/>
  <c r="Q9" i="27"/>
  <c r="Q9" i="26"/>
  <c r="Q9" i="25"/>
  <c r="Y9" i="27"/>
  <c r="Y9" i="26"/>
  <c r="Y9" i="25"/>
  <c r="AG9" i="27"/>
  <c r="AG9" i="26"/>
  <c r="AG9" i="25"/>
  <c r="E11" i="27"/>
  <c r="E11" i="24"/>
  <c r="E11" i="26"/>
  <c r="E11" i="25"/>
  <c r="M11" i="27"/>
  <c r="M11" i="24"/>
  <c r="M11" i="26"/>
  <c r="M11" i="25"/>
  <c r="U11" i="27"/>
  <c r="U11" i="26"/>
  <c r="U11" i="25"/>
  <c r="U11" i="24"/>
  <c r="AC11" i="27"/>
  <c r="AC11" i="26"/>
  <c r="AC11" i="25"/>
  <c r="AC11" i="24"/>
  <c r="G3" i="17"/>
  <c r="G3" i="16"/>
  <c r="G3" i="15"/>
  <c r="G3" i="21"/>
  <c r="G3" i="14"/>
  <c r="O3" i="17"/>
  <c r="O3" i="15"/>
  <c r="O3" i="14"/>
  <c r="O3" i="16"/>
  <c r="O3" i="21"/>
  <c r="W3" i="17"/>
  <c r="W3" i="16"/>
  <c r="W3" i="15"/>
  <c r="W3" i="21"/>
  <c r="W3" i="14"/>
  <c r="AE3" i="17"/>
  <c r="AE3" i="16"/>
  <c r="AE3" i="21"/>
  <c r="AE3" i="15"/>
  <c r="AE3" i="14"/>
  <c r="I6" i="17"/>
  <c r="I6" i="21"/>
  <c r="I6" i="16"/>
  <c r="I6" i="14"/>
  <c r="Q6" i="17"/>
  <c r="Q6" i="16"/>
  <c r="Q6" i="14"/>
  <c r="Q6" i="21"/>
  <c r="Y6" i="17"/>
  <c r="Y6" i="16"/>
  <c r="Y6" i="15"/>
  <c r="Y6" i="14"/>
  <c r="Y6" i="21"/>
  <c r="AG6" i="17"/>
  <c r="AG6" i="16"/>
  <c r="AG6" i="21"/>
  <c r="AG6" i="14"/>
  <c r="C9" i="17"/>
  <c r="C9" i="16"/>
  <c r="C9" i="15"/>
  <c r="C9" i="14"/>
  <c r="C9" i="21"/>
  <c r="K9" i="17"/>
  <c r="K9" i="16"/>
  <c r="K9" i="15"/>
  <c r="K9" i="14"/>
  <c r="K9" i="21"/>
  <c r="S9" i="17"/>
  <c r="S9" i="16"/>
  <c r="S9" i="15"/>
  <c r="S9" i="14"/>
  <c r="S9" i="21"/>
  <c r="AA9" i="17"/>
  <c r="AA9" i="16"/>
  <c r="AA9" i="15"/>
  <c r="AA9" i="14"/>
  <c r="AA9" i="21"/>
  <c r="G11" i="17"/>
  <c r="G11" i="21"/>
  <c r="G11" i="15"/>
  <c r="G11" i="16"/>
  <c r="G11" i="14"/>
  <c r="O11" i="16"/>
  <c r="O11" i="15"/>
  <c r="O11" i="21"/>
  <c r="O11" i="17"/>
  <c r="O11" i="14"/>
  <c r="W11" i="16"/>
  <c r="W11" i="17"/>
  <c r="W11" i="21"/>
  <c r="W11" i="14"/>
  <c r="W11" i="15"/>
  <c r="AE11" i="17"/>
  <c r="AE11" i="14"/>
  <c r="AE11" i="21"/>
  <c r="AE11" i="16"/>
  <c r="AE11" i="15"/>
  <c r="AF11" i="23"/>
  <c r="L11" i="23"/>
  <c r="AF9" i="23"/>
  <c r="V9" i="23"/>
  <c r="AF5" i="23"/>
  <c r="P5" i="23"/>
  <c r="AF9" i="24"/>
  <c r="P9" i="24"/>
  <c r="C3" i="27"/>
  <c r="C3" i="23"/>
  <c r="C3" i="26"/>
  <c r="C3" i="25"/>
  <c r="C3" i="24"/>
  <c r="W5" i="26"/>
  <c r="W5" i="25"/>
  <c r="W5" i="24"/>
  <c r="M3" i="27"/>
  <c r="M3" i="23"/>
  <c r="M3" i="26"/>
  <c r="M3" i="25"/>
  <c r="M3" i="24"/>
  <c r="Y5" i="26"/>
  <c r="Y5" i="25"/>
  <c r="Y5" i="24"/>
  <c r="F3" i="27"/>
  <c r="F3" i="26"/>
  <c r="F3" i="25"/>
  <c r="F3" i="24"/>
  <c r="N3" i="26"/>
  <c r="N3" i="25"/>
  <c r="N3" i="24"/>
  <c r="N3" i="27"/>
  <c r="V3" i="26"/>
  <c r="V3" i="25"/>
  <c r="V3" i="24"/>
  <c r="V3" i="27"/>
  <c r="AD3" i="26"/>
  <c r="AD3" i="25"/>
  <c r="AD3" i="24"/>
  <c r="AD3" i="27"/>
  <c r="B5" i="24"/>
  <c r="B5" i="23"/>
  <c r="B5" i="26"/>
  <c r="B5" i="25"/>
  <c r="J5" i="24"/>
  <c r="J5" i="23"/>
  <c r="J5" i="26"/>
  <c r="J5" i="25"/>
  <c r="R5" i="26"/>
  <c r="R5" i="25"/>
  <c r="R5" i="24"/>
  <c r="R5" i="23"/>
  <c r="Z5" i="24"/>
  <c r="Z5" i="23"/>
  <c r="Z5" i="26"/>
  <c r="Z5" i="25"/>
  <c r="H6" i="27"/>
  <c r="H6" i="26"/>
  <c r="H6" i="24"/>
  <c r="P6" i="27"/>
  <c r="P6" i="26"/>
  <c r="P6" i="24"/>
  <c r="X6" i="27"/>
  <c r="X6" i="26"/>
  <c r="X6" i="24"/>
  <c r="AF6" i="27"/>
  <c r="AF6" i="26"/>
  <c r="AF6" i="24"/>
  <c r="B9" i="27"/>
  <c r="B9" i="24"/>
  <c r="B9" i="23"/>
  <c r="B9" i="26"/>
  <c r="B9" i="25"/>
  <c r="J9" i="27"/>
  <c r="J9" i="24"/>
  <c r="J9" i="23"/>
  <c r="J9" i="26"/>
  <c r="J9" i="25"/>
  <c r="R9" i="27"/>
  <c r="R9" i="26"/>
  <c r="R9" i="25"/>
  <c r="R9" i="24"/>
  <c r="R9" i="23"/>
  <c r="Z9" i="24"/>
  <c r="Z9" i="23"/>
  <c r="Z9" i="27"/>
  <c r="Z9" i="26"/>
  <c r="Z9" i="25"/>
  <c r="F11" i="27"/>
  <c r="F11" i="26"/>
  <c r="F11" i="25"/>
  <c r="N11" i="27"/>
  <c r="N11" i="26"/>
  <c r="N11" i="25"/>
  <c r="V11" i="27"/>
  <c r="V11" i="26"/>
  <c r="V11" i="25"/>
  <c r="AD11" i="27"/>
  <c r="AD11" i="26"/>
  <c r="AD11" i="25"/>
  <c r="B2" i="17"/>
  <c r="B2" i="16"/>
  <c r="B2" i="15"/>
  <c r="B2" i="14"/>
  <c r="B2" i="21"/>
  <c r="H3" i="17"/>
  <c r="H3" i="16"/>
  <c r="H3" i="15"/>
  <c r="H3" i="21"/>
  <c r="H3" i="14"/>
  <c r="P3" i="17"/>
  <c r="P3" i="16"/>
  <c r="P3" i="15"/>
  <c r="P3" i="14"/>
  <c r="P3" i="21"/>
  <c r="X3" i="17"/>
  <c r="X3" i="16"/>
  <c r="X3" i="15"/>
  <c r="X3" i="14"/>
  <c r="X3" i="21"/>
  <c r="AF3" i="17"/>
  <c r="AF3" i="16"/>
  <c r="AF3" i="21"/>
  <c r="AF3" i="15"/>
  <c r="AF3" i="14"/>
  <c r="B6" i="17"/>
  <c r="B6" i="16"/>
  <c r="B6" i="14"/>
  <c r="B6" i="21"/>
  <c r="J6" i="17"/>
  <c r="J6" i="16"/>
  <c r="J6" i="21"/>
  <c r="J6" i="14"/>
  <c r="R6" i="17"/>
  <c r="R6" i="16"/>
  <c r="R6" i="14"/>
  <c r="R6" i="21"/>
  <c r="Z6" i="17"/>
  <c r="Z6" i="16"/>
  <c r="Z6" i="21"/>
  <c r="Z6" i="14"/>
  <c r="D9" i="17"/>
  <c r="D9" i="16"/>
  <c r="D9" i="15"/>
  <c r="D9" i="14"/>
  <c r="D9" i="21"/>
  <c r="L9" i="17"/>
  <c r="L9" i="16"/>
  <c r="L9" i="15"/>
  <c r="L9" i="14"/>
  <c r="L9" i="21"/>
  <c r="T9" i="17"/>
  <c r="T9" i="16"/>
  <c r="T9" i="15"/>
  <c r="T9" i="14"/>
  <c r="T9" i="21"/>
  <c r="AB9" i="17"/>
  <c r="AB9" i="16"/>
  <c r="AB9" i="15"/>
  <c r="AB9" i="14"/>
  <c r="AB9" i="21"/>
  <c r="B10" i="17"/>
  <c r="B10" i="16"/>
  <c r="B10" i="15"/>
  <c r="B10" i="14"/>
  <c r="B10" i="21"/>
  <c r="H11" i="16"/>
  <c r="H11" i="21"/>
  <c r="H11" i="17"/>
  <c r="H11" i="15"/>
  <c r="H11" i="14"/>
  <c r="P11" i="17"/>
  <c r="P11" i="16"/>
  <c r="P11" i="21"/>
  <c r="P11" i="14"/>
  <c r="P11" i="15"/>
  <c r="X11" i="16"/>
  <c r="X11" i="17"/>
  <c r="X11" i="15"/>
  <c r="X11" i="21"/>
  <c r="X11" i="14"/>
  <c r="AF11" i="17"/>
  <c r="AF11" i="16"/>
  <c r="AF11" i="15"/>
  <c r="AF11" i="14"/>
  <c r="AF11" i="21"/>
  <c r="AE11" i="23"/>
  <c r="U11" i="23"/>
  <c r="I11" i="23"/>
  <c r="AE9" i="23"/>
  <c r="U9" i="23"/>
  <c r="I9" i="23"/>
  <c r="AE6" i="23"/>
  <c r="O6" i="23"/>
  <c r="AE5" i="23"/>
  <c r="O5" i="23"/>
  <c r="AE9" i="24"/>
  <c r="O9" i="24"/>
  <c r="D3" i="27"/>
  <c r="D3" i="23"/>
  <c r="D3" i="26"/>
  <c r="D3" i="25"/>
  <c r="D3" i="24"/>
  <c r="AB3" i="27"/>
  <c r="AB3" i="26"/>
  <c r="AB3" i="25"/>
  <c r="AB3" i="24"/>
  <c r="AB3" i="23"/>
  <c r="X5" i="26"/>
  <c r="X5" i="25"/>
  <c r="X5" i="24"/>
  <c r="V6" i="27"/>
  <c r="V6" i="26"/>
  <c r="V6" i="24"/>
  <c r="E3" i="27"/>
  <c r="E3" i="23"/>
  <c r="E3" i="26"/>
  <c r="E3" i="25"/>
  <c r="E3" i="24"/>
  <c r="I5" i="26"/>
  <c r="I5" i="25"/>
  <c r="I5" i="24"/>
  <c r="G3" i="27"/>
  <c r="G3" i="26"/>
  <c r="G3" i="25"/>
  <c r="G3" i="24"/>
  <c r="O3" i="27"/>
  <c r="O3" i="26"/>
  <c r="O3" i="25"/>
  <c r="O3" i="24"/>
  <c r="W3" i="27"/>
  <c r="W3" i="26"/>
  <c r="W3" i="25"/>
  <c r="W3" i="24"/>
  <c r="AE3" i="27"/>
  <c r="AE3" i="26"/>
  <c r="AE3" i="25"/>
  <c r="AE3" i="24"/>
  <c r="C5" i="24"/>
  <c r="C5" i="23"/>
  <c r="C5" i="26"/>
  <c r="C5" i="25"/>
  <c r="K5" i="24"/>
  <c r="K5" i="23"/>
  <c r="K5" i="26"/>
  <c r="K5" i="25"/>
  <c r="S5" i="26"/>
  <c r="S5" i="25"/>
  <c r="S5" i="24"/>
  <c r="S5" i="23"/>
  <c r="AA5" i="24"/>
  <c r="AA5" i="23"/>
  <c r="AA5" i="26"/>
  <c r="AA5" i="25"/>
  <c r="I6" i="27"/>
  <c r="I6" i="26"/>
  <c r="I6" i="24"/>
  <c r="Q6" i="27"/>
  <c r="Q6" i="26"/>
  <c r="Q6" i="24"/>
  <c r="Y6" i="27"/>
  <c r="Y6" i="26"/>
  <c r="Y6" i="24"/>
  <c r="AG6" i="27"/>
  <c r="AG6" i="26"/>
  <c r="AG6" i="24"/>
  <c r="C9" i="27"/>
  <c r="C9" i="24"/>
  <c r="C9" i="23"/>
  <c r="C9" i="26"/>
  <c r="C9" i="25"/>
  <c r="K9" i="27"/>
  <c r="K9" i="24"/>
  <c r="K9" i="23"/>
  <c r="K9" i="26"/>
  <c r="K9" i="25"/>
  <c r="S9" i="27"/>
  <c r="S9" i="26"/>
  <c r="S9" i="25"/>
  <c r="S9" i="24"/>
  <c r="S9" i="23"/>
  <c r="AA9" i="24"/>
  <c r="AA9" i="23"/>
  <c r="AA9" i="27"/>
  <c r="AA9" i="26"/>
  <c r="AA9" i="25"/>
  <c r="G11" i="27"/>
  <c r="G11" i="26"/>
  <c r="G11" i="25"/>
  <c r="O11" i="27"/>
  <c r="O11" i="26"/>
  <c r="O11" i="25"/>
  <c r="W11" i="27"/>
  <c r="W11" i="26"/>
  <c r="W11" i="25"/>
  <c r="AE11" i="27"/>
  <c r="AE11" i="26"/>
  <c r="AE11" i="25"/>
  <c r="I3" i="17"/>
  <c r="I3" i="21"/>
  <c r="I3" i="16"/>
  <c r="I3" i="15"/>
  <c r="I3" i="14"/>
  <c r="Q3" i="17"/>
  <c r="Q3" i="16"/>
  <c r="Q3" i="15"/>
  <c r="Q3" i="14"/>
  <c r="Q3" i="21"/>
  <c r="Y3" i="17"/>
  <c r="Y3" i="16"/>
  <c r="Y3" i="15"/>
  <c r="Y3" i="14"/>
  <c r="Y3" i="21"/>
  <c r="AG3" i="17"/>
  <c r="AG3" i="16"/>
  <c r="AG3" i="21"/>
  <c r="AG3" i="15"/>
  <c r="AG3" i="14"/>
  <c r="C6" i="17"/>
  <c r="C6" i="16"/>
  <c r="C6" i="15"/>
  <c r="C6" i="14"/>
  <c r="C6" i="21"/>
  <c r="K6" i="17"/>
  <c r="K6" i="16"/>
  <c r="K6" i="14"/>
  <c r="K6" i="21"/>
  <c r="S6" i="17"/>
  <c r="S6" i="16"/>
  <c r="S6" i="14"/>
  <c r="S6" i="21"/>
  <c r="AA6" i="17"/>
  <c r="AA6" i="16"/>
  <c r="AA6" i="14"/>
  <c r="AA6" i="21"/>
  <c r="E9" i="17"/>
  <c r="E9" i="16"/>
  <c r="E9" i="15"/>
  <c r="E9" i="14"/>
  <c r="E9" i="21"/>
  <c r="M9" i="17"/>
  <c r="M9" i="16"/>
  <c r="M9" i="15"/>
  <c r="M9" i="14"/>
  <c r="M9" i="21"/>
  <c r="U9" i="17"/>
  <c r="U9" i="16"/>
  <c r="U9" i="14"/>
  <c r="U9" i="15"/>
  <c r="U9" i="21"/>
  <c r="AC9" i="17"/>
  <c r="AC9" i="16"/>
  <c r="AC9" i="15"/>
  <c r="AC9" i="14"/>
  <c r="AC9" i="21"/>
  <c r="I11" i="16"/>
  <c r="I11" i="14"/>
  <c r="I11" i="21"/>
  <c r="I11" i="17"/>
  <c r="I11" i="15"/>
  <c r="Q11" i="17"/>
  <c r="Q11" i="16"/>
  <c r="Q11" i="21"/>
  <c r="Q11" i="14"/>
  <c r="Q11" i="15"/>
  <c r="Y11" i="16"/>
  <c r="Y11" i="17"/>
  <c r="Y11" i="15"/>
  <c r="Y11" i="21"/>
  <c r="Y11" i="14"/>
  <c r="AG11" i="17"/>
  <c r="AG11" i="16"/>
  <c r="AG11" i="15"/>
  <c r="AG11" i="14"/>
  <c r="AG11" i="21"/>
  <c r="AD11" i="23"/>
  <c r="T11" i="23"/>
  <c r="AD9" i="23"/>
  <c r="H9" i="23"/>
  <c r="AD6" i="23"/>
  <c r="N6" i="23"/>
  <c r="AD5" i="23"/>
  <c r="N5" i="23"/>
  <c r="AD3" i="23"/>
  <c r="N3" i="23"/>
  <c r="AD11" i="24"/>
  <c r="N11" i="24"/>
  <c r="AD9" i="24"/>
  <c r="N9" i="24"/>
  <c r="B2" i="27"/>
  <c r="B2" i="23"/>
  <c r="B2" i="25"/>
  <c r="B2" i="26"/>
  <c r="H3" i="27"/>
  <c r="H3" i="26"/>
  <c r="H3" i="25"/>
  <c r="H3" i="24"/>
  <c r="P3" i="27"/>
  <c r="P3" i="26"/>
  <c r="P3" i="25"/>
  <c r="P3" i="24"/>
  <c r="X3" i="27"/>
  <c r="X3" i="26"/>
  <c r="X3" i="25"/>
  <c r="X3" i="24"/>
  <c r="AF3" i="27"/>
  <c r="AF3" i="26"/>
  <c r="AF3" i="25"/>
  <c r="AF3" i="24"/>
  <c r="D5" i="24"/>
  <c r="D5" i="23"/>
  <c r="D5" i="26"/>
  <c r="D5" i="25"/>
  <c r="L5" i="24"/>
  <c r="L5" i="23"/>
  <c r="L5" i="26"/>
  <c r="L5" i="25"/>
  <c r="T5" i="26"/>
  <c r="T5" i="25"/>
  <c r="T5" i="24"/>
  <c r="T5" i="23"/>
  <c r="AB5" i="26"/>
  <c r="AB5" i="25"/>
  <c r="AB5" i="24"/>
  <c r="AB5" i="23"/>
  <c r="B6" i="27"/>
  <c r="B6" i="24"/>
  <c r="B6" i="23"/>
  <c r="B6" i="26"/>
  <c r="J6" i="27"/>
  <c r="J6" i="24"/>
  <c r="J6" i="23"/>
  <c r="J6" i="26"/>
  <c r="R6" i="27"/>
  <c r="R6" i="26"/>
  <c r="R6" i="24"/>
  <c r="R6" i="23"/>
  <c r="Z6" i="27"/>
  <c r="Z6" i="24"/>
  <c r="Z6" i="23"/>
  <c r="Z6" i="26"/>
  <c r="D9" i="27"/>
  <c r="D9" i="24"/>
  <c r="D9" i="26"/>
  <c r="D9" i="25"/>
  <c r="L9" i="27"/>
  <c r="L9" i="24"/>
  <c r="L9" i="26"/>
  <c r="L9" i="25"/>
  <c r="T9" i="27"/>
  <c r="T9" i="26"/>
  <c r="T9" i="25"/>
  <c r="T9" i="24"/>
  <c r="AB9" i="26"/>
  <c r="AB9" i="25"/>
  <c r="AB9" i="24"/>
  <c r="AB9" i="27"/>
  <c r="B10" i="23"/>
  <c r="B10" i="26"/>
  <c r="B10" i="25"/>
  <c r="B10" i="27"/>
  <c r="H11" i="27"/>
  <c r="H11" i="26"/>
  <c r="H11" i="25"/>
  <c r="P11" i="27"/>
  <c r="P11" i="26"/>
  <c r="P11" i="25"/>
  <c r="X11" i="27"/>
  <c r="X11" i="26"/>
  <c r="X11" i="25"/>
  <c r="AF11" i="26"/>
  <c r="AF11" i="25"/>
  <c r="AF11" i="27"/>
  <c r="B3" i="17"/>
  <c r="B3" i="16"/>
  <c r="B3" i="15"/>
  <c r="B3" i="14"/>
  <c r="B3" i="21"/>
  <c r="J3" i="17"/>
  <c r="J3" i="16"/>
  <c r="J3" i="14"/>
  <c r="J3" i="21"/>
  <c r="J3" i="15"/>
  <c r="R3" i="17"/>
  <c r="R3" i="16"/>
  <c r="R3" i="14"/>
  <c r="R3" i="15"/>
  <c r="R3" i="21"/>
  <c r="Z3" i="17"/>
  <c r="Z3" i="16"/>
  <c r="Z3" i="15"/>
  <c r="Z3" i="14"/>
  <c r="Z3" i="21"/>
  <c r="D6" i="17"/>
  <c r="D6" i="16"/>
  <c r="D6" i="15"/>
  <c r="D6" i="14"/>
  <c r="D6" i="21"/>
  <c r="L6" i="17"/>
  <c r="L6" i="16"/>
  <c r="L6" i="15"/>
  <c r="L6" i="14"/>
  <c r="L6" i="21"/>
  <c r="T6" i="17"/>
  <c r="T6" i="16"/>
  <c r="T6" i="15"/>
  <c r="T6" i="14"/>
  <c r="T6" i="21"/>
  <c r="AB6" i="17"/>
  <c r="AB6" i="16"/>
  <c r="AB6" i="15"/>
  <c r="AB6" i="14"/>
  <c r="AB6" i="21"/>
  <c r="B7" i="17"/>
  <c r="B7" i="16"/>
  <c r="B7" i="15"/>
  <c r="B7" i="14"/>
  <c r="B7" i="21"/>
  <c r="F9" i="17"/>
  <c r="F9" i="16"/>
  <c r="F9" i="15"/>
  <c r="F9" i="14"/>
  <c r="F9" i="21"/>
  <c r="N9" i="17"/>
  <c r="N9" i="15"/>
  <c r="N9" i="14"/>
  <c r="N9" i="16"/>
  <c r="N9" i="21"/>
  <c r="V9" i="17"/>
  <c r="V9" i="16"/>
  <c r="V9" i="14"/>
  <c r="V9" i="15"/>
  <c r="V9" i="21"/>
  <c r="AD9" i="17"/>
  <c r="AD9" i="16"/>
  <c r="AD9" i="15"/>
  <c r="AD9" i="14"/>
  <c r="AD9" i="21"/>
  <c r="B11" i="17"/>
  <c r="B11" i="16"/>
  <c r="B11" i="15"/>
  <c r="B11" i="14"/>
  <c r="B11" i="21"/>
  <c r="J11" i="17"/>
  <c r="J11" i="16"/>
  <c r="J11" i="14"/>
  <c r="J11" i="21"/>
  <c r="J11" i="15"/>
  <c r="R11" i="17"/>
  <c r="R11" i="16"/>
  <c r="R11" i="15"/>
  <c r="R11" i="21"/>
  <c r="R11" i="14"/>
  <c r="Z11" i="17"/>
  <c r="Z11" i="15"/>
  <c r="Z11" i="14"/>
  <c r="Z11" i="21"/>
  <c r="Z11" i="16"/>
  <c r="AC11" i="23"/>
  <c r="Q11" i="23"/>
  <c r="G11" i="23"/>
  <c r="AC9" i="23"/>
  <c r="Q9" i="23"/>
  <c r="G9" i="23"/>
  <c r="Y6" i="23"/>
  <c r="I6" i="23"/>
  <c r="Y5" i="23"/>
  <c r="I5" i="23"/>
  <c r="Y3" i="23"/>
  <c r="I3" i="23"/>
  <c r="Y11" i="24"/>
  <c r="I11" i="24"/>
  <c r="Y9" i="24"/>
  <c r="I9" i="24"/>
  <c r="F49" i="40"/>
  <c r="B5" i="13" s="1"/>
  <c r="E52" i="40"/>
  <c r="B8" i="12" s="1"/>
  <c r="K5" i="43"/>
  <c r="C5" i="43"/>
  <c r="J5" i="43"/>
  <c r="AC6" i="20" l="1"/>
  <c r="S61" i="40"/>
  <c r="G6" i="21"/>
  <c r="N6" i="21"/>
  <c r="AD6" i="21"/>
  <c r="E6" i="21"/>
  <c r="O5" i="15"/>
  <c r="V6" i="21"/>
  <c r="F6" i="21"/>
  <c r="U6" i="21"/>
  <c r="J5" i="15"/>
  <c r="N6" i="15"/>
  <c r="AC6" i="21"/>
  <c r="AE5" i="15"/>
  <c r="B6" i="15"/>
  <c r="AG6" i="15"/>
  <c r="AF6" i="15"/>
  <c r="S6" i="15"/>
  <c r="Z6" i="15"/>
  <c r="V6" i="15"/>
  <c r="E6" i="15"/>
  <c r="Q6" i="15"/>
  <c r="I6" i="15"/>
  <c r="P6" i="15"/>
  <c r="H6" i="15"/>
  <c r="AD6" i="15"/>
  <c r="F6" i="15"/>
  <c r="AC6" i="15"/>
  <c r="J6" i="15"/>
  <c r="AA6" i="15"/>
  <c r="R6" i="15"/>
  <c r="O6" i="15"/>
  <c r="M6" i="15"/>
  <c r="W6" i="15"/>
  <c r="K6" i="15"/>
  <c r="G6" i="15"/>
  <c r="I6" i="20"/>
  <c r="C6" i="12"/>
  <c r="AA6" i="25"/>
  <c r="C6" i="26"/>
  <c r="B10" i="24"/>
  <c r="B8" i="27"/>
  <c r="K6" i="13"/>
  <c r="J6" i="13"/>
  <c r="K6" i="26"/>
  <c r="Q6" i="12"/>
  <c r="J6" i="12"/>
  <c r="R6" i="13"/>
  <c r="AG6" i="12"/>
  <c r="R6" i="20"/>
  <c r="R6" i="12"/>
  <c r="T6" i="11"/>
  <c r="S6" i="24"/>
  <c r="C6" i="24"/>
  <c r="Z6" i="13"/>
  <c r="K6" i="12"/>
  <c r="AB6" i="13"/>
  <c r="M6" i="12"/>
  <c r="S6" i="26"/>
  <c r="Z6" i="20"/>
  <c r="AA6" i="13"/>
  <c r="AC6" i="13"/>
  <c r="G2" i="20"/>
  <c r="AD6" i="12"/>
  <c r="W6" i="13"/>
  <c r="P6" i="12"/>
  <c r="B8" i="25"/>
  <c r="AE6" i="12"/>
  <c r="P6" i="13"/>
  <c r="B2" i="24"/>
  <c r="Z6" i="12"/>
  <c r="S6" i="13"/>
  <c r="D6" i="12"/>
  <c r="AF6" i="13"/>
  <c r="S6" i="12"/>
  <c r="L6" i="12"/>
  <c r="F6" i="13"/>
  <c r="AA6" i="24"/>
  <c r="AA6" i="12"/>
  <c r="T6" i="13"/>
  <c r="F6" i="12"/>
  <c r="G6" i="12"/>
  <c r="AG6" i="13"/>
  <c r="U6" i="13"/>
  <c r="N6" i="13"/>
  <c r="J6" i="20"/>
  <c r="S6" i="20"/>
  <c r="Q6" i="20"/>
  <c r="U6" i="12"/>
  <c r="V6" i="12"/>
  <c r="G6" i="20"/>
  <c r="R6" i="25"/>
  <c r="B6" i="25"/>
  <c r="AF6" i="25"/>
  <c r="P6" i="25"/>
  <c r="W6" i="25"/>
  <c r="G6" i="25"/>
  <c r="AC6" i="25"/>
  <c r="M6" i="25"/>
  <c r="V6" i="11"/>
  <c r="W6" i="11"/>
  <c r="Z6" i="25"/>
  <c r="AG6" i="25"/>
  <c r="Q6" i="25"/>
  <c r="V6" i="25"/>
  <c r="K6" i="25"/>
  <c r="E6" i="11"/>
  <c r="N6" i="25"/>
  <c r="AB6" i="25"/>
  <c r="L6" i="25"/>
  <c r="AA6" i="11"/>
  <c r="AB6" i="11"/>
  <c r="P6" i="11"/>
  <c r="J6" i="25"/>
  <c r="K6" i="11"/>
  <c r="D6" i="11"/>
  <c r="AD6" i="11"/>
  <c r="G6" i="11"/>
  <c r="I6" i="11"/>
  <c r="X6" i="25"/>
  <c r="H6" i="25"/>
  <c r="AE6" i="25"/>
  <c r="O6" i="25"/>
  <c r="P6" i="20"/>
  <c r="AA6" i="20"/>
  <c r="F6" i="11"/>
  <c r="G6" i="13"/>
  <c r="X6" i="12"/>
  <c r="I6" i="12"/>
  <c r="I6" i="13"/>
  <c r="Y6" i="25"/>
  <c r="I6" i="25"/>
  <c r="U6" i="25"/>
  <c r="E6" i="25"/>
  <c r="C6" i="25"/>
  <c r="K6" i="20"/>
  <c r="X6" i="11"/>
  <c r="Y6" i="13"/>
  <c r="AD6" i="25"/>
  <c r="F6" i="25"/>
  <c r="S6" i="25"/>
  <c r="R6" i="11"/>
  <c r="N6" i="12"/>
  <c r="W6" i="20"/>
  <c r="X6" i="13"/>
  <c r="AG6" i="11"/>
  <c r="K6" i="24"/>
  <c r="J6" i="11"/>
  <c r="Z6" i="11"/>
  <c r="C6" i="11"/>
  <c r="S6" i="11"/>
  <c r="L6" i="11"/>
  <c r="AB6" i="12"/>
  <c r="M6" i="11"/>
  <c r="E6" i="13"/>
  <c r="AC6" i="12"/>
  <c r="N6" i="11"/>
  <c r="O6" i="12"/>
  <c r="AE6" i="11"/>
  <c r="H6" i="11"/>
  <c r="AF6" i="12"/>
  <c r="Q6" i="11"/>
  <c r="Y6" i="12"/>
  <c r="L6" i="13"/>
  <c r="E6" i="12"/>
  <c r="V6" i="13"/>
  <c r="O6" i="11"/>
  <c r="AE6" i="13"/>
  <c r="H6" i="13"/>
  <c r="AF6" i="11"/>
  <c r="Q6" i="13"/>
  <c r="Y6" i="11"/>
  <c r="G2" i="13"/>
  <c r="AG8" i="13"/>
  <c r="D6" i="20"/>
  <c r="M6" i="20"/>
  <c r="N6" i="20"/>
  <c r="U6" i="11"/>
  <c r="AC6" i="11"/>
  <c r="AB6" i="20"/>
  <c r="U6" i="20"/>
  <c r="O6" i="20"/>
  <c r="AE6" i="20"/>
  <c r="AG6" i="20"/>
  <c r="L6" i="20"/>
  <c r="Y6" i="20"/>
  <c r="F6" i="20"/>
  <c r="V6" i="20"/>
  <c r="E6" i="20"/>
  <c r="V33" i="36"/>
  <c r="R35" i="41"/>
  <c r="R35" i="43" s="1"/>
  <c r="R20" i="41"/>
  <c r="R20" i="43" s="1"/>
  <c r="Q20" i="41"/>
  <c r="Q20" i="43" s="1"/>
  <c r="Q5" i="41"/>
  <c r="Q35" i="41"/>
  <c r="Q35" i="43" s="1"/>
  <c r="T5" i="41"/>
  <c r="T20" i="41"/>
  <c r="T20" i="43" s="1"/>
  <c r="T35" i="41"/>
  <c r="T35" i="43" s="1"/>
  <c r="S35" i="41"/>
  <c r="S35" i="43" s="1"/>
  <c r="S5" i="41"/>
  <c r="S20" i="41"/>
  <c r="S20" i="43" s="1"/>
  <c r="AG8" i="11"/>
  <c r="S32" i="35"/>
  <c r="U20" i="41"/>
  <c r="U20" i="43" s="1"/>
  <c r="U5" i="41"/>
  <c r="U35" i="41"/>
  <c r="U35" i="43" s="1"/>
  <c r="AA30" i="35"/>
  <c r="Z31" i="35"/>
  <c r="J26" i="41"/>
  <c r="I26" i="43"/>
  <c r="AB5" i="27"/>
  <c r="AA5" i="27"/>
  <c r="J5" i="27"/>
  <c r="AG5" i="27"/>
  <c r="AE5" i="27"/>
  <c r="AF5" i="27"/>
  <c r="AC5" i="27"/>
  <c r="C5" i="13"/>
  <c r="H6" i="20"/>
  <c r="H5" i="27"/>
  <c r="B8" i="26"/>
  <c r="G5" i="27"/>
  <c r="M5" i="13"/>
  <c r="Y5" i="13"/>
  <c r="S5" i="13"/>
  <c r="L5" i="27"/>
  <c r="K5" i="27"/>
  <c r="X5" i="27"/>
  <c r="Y5" i="27"/>
  <c r="AD5" i="27"/>
  <c r="N5" i="27"/>
  <c r="M5" i="27"/>
  <c r="L5" i="13"/>
  <c r="P5" i="13"/>
  <c r="AF5" i="13"/>
  <c r="J5" i="13"/>
  <c r="Z5" i="13"/>
  <c r="R5" i="27"/>
  <c r="W5" i="27"/>
  <c r="AB5" i="13"/>
  <c r="F5" i="13"/>
  <c r="V5" i="13"/>
  <c r="G5" i="13"/>
  <c r="W5" i="13"/>
  <c r="AG5" i="13"/>
  <c r="I5" i="27"/>
  <c r="Q5" i="27"/>
  <c r="F5" i="27"/>
  <c r="U5" i="13"/>
  <c r="I5" i="13"/>
  <c r="G2" i="18"/>
  <c r="S59" i="40"/>
  <c r="T5" i="27"/>
  <c r="S5" i="27"/>
  <c r="B5" i="27"/>
  <c r="P5" i="27"/>
  <c r="O5" i="27"/>
  <c r="U5" i="27"/>
  <c r="D5" i="13"/>
  <c r="T6" i="20"/>
  <c r="X6" i="20"/>
  <c r="H5" i="13"/>
  <c r="AF6" i="20"/>
  <c r="K5" i="13"/>
  <c r="AA5" i="13"/>
  <c r="S62" i="40"/>
  <c r="S48" i="40"/>
  <c r="S60" i="40"/>
  <c r="Z5" i="27"/>
  <c r="V5" i="27"/>
  <c r="E5" i="13"/>
  <c r="R5" i="13"/>
  <c r="AG8" i="12"/>
  <c r="S63" i="40"/>
  <c r="D5" i="27"/>
  <c r="C5" i="27"/>
  <c r="E5" i="27"/>
  <c r="T5" i="13"/>
  <c r="AC5" i="13"/>
  <c r="N5" i="13"/>
  <c r="AD5" i="13"/>
  <c r="O5" i="13"/>
  <c r="AE5" i="13"/>
  <c r="X5" i="13"/>
  <c r="Q5" i="13"/>
  <c r="S51" i="40"/>
  <c r="S52" i="40"/>
  <c r="S53" i="40"/>
  <c r="S54" i="40"/>
  <c r="S46" i="40"/>
  <c r="S55" i="40"/>
  <c r="S56" i="40"/>
  <c r="S49" i="40"/>
  <c r="S50" i="40"/>
  <c r="H5" i="14"/>
  <c r="W5" i="15"/>
  <c r="W5" i="21"/>
  <c r="W5" i="16"/>
  <c r="W5" i="17"/>
  <c r="H5" i="21"/>
  <c r="O5" i="16"/>
  <c r="H5" i="17"/>
  <c r="O5" i="21"/>
  <c r="O5" i="17"/>
  <c r="AG8" i="18"/>
  <c r="H2" i="13"/>
  <c r="H2" i="11"/>
  <c r="H2" i="18"/>
  <c r="H2" i="12"/>
  <c r="H2" i="20"/>
  <c r="D2" i="12"/>
  <c r="D2" i="20"/>
  <c r="D2" i="13"/>
  <c r="D2" i="11"/>
  <c r="D2" i="18"/>
  <c r="I2" i="13"/>
  <c r="I2" i="11"/>
  <c r="I2" i="18"/>
  <c r="I2" i="12"/>
  <c r="I2" i="20"/>
  <c r="E2" i="12"/>
  <c r="E2" i="20"/>
  <c r="E2" i="13"/>
  <c r="E2" i="11"/>
  <c r="E2" i="18"/>
  <c r="L5" i="43"/>
  <c r="F2" i="18"/>
  <c r="F2" i="12"/>
  <c r="F2" i="20"/>
  <c r="F2" i="13"/>
  <c r="F2" i="11"/>
  <c r="C2" i="20"/>
  <c r="C2" i="13"/>
  <c r="C2" i="11"/>
  <c r="C2" i="12"/>
  <c r="C2" i="18"/>
  <c r="V32" i="35"/>
  <c r="W32" i="35"/>
  <c r="T32" i="35"/>
  <c r="Y32" i="35"/>
  <c r="AF5" i="15"/>
  <c r="P5" i="14"/>
  <c r="AF5" i="16"/>
  <c r="R5" i="14"/>
  <c r="Q5" i="17"/>
  <c r="P5" i="15"/>
  <c r="G5" i="21"/>
  <c r="Q5" i="16"/>
  <c r="J5" i="14"/>
  <c r="I5" i="14"/>
  <c r="G5" i="15"/>
  <c r="J8" i="11"/>
  <c r="J8" i="12"/>
  <c r="J8" i="20"/>
  <c r="J8" i="18"/>
  <c r="J8" i="13"/>
  <c r="AA8" i="13"/>
  <c r="AA8" i="11"/>
  <c r="AA8" i="12"/>
  <c r="AA8" i="18"/>
  <c r="AA8" i="20"/>
  <c r="AD8" i="12"/>
  <c r="AD8" i="20"/>
  <c r="AD8" i="13"/>
  <c r="AD8" i="11"/>
  <c r="AD8" i="18"/>
  <c r="X8" i="12"/>
  <c r="X8" i="20"/>
  <c r="X8" i="13"/>
  <c r="X8" i="11"/>
  <c r="X8" i="18"/>
  <c r="R8" i="11"/>
  <c r="R8" i="12"/>
  <c r="R8" i="20"/>
  <c r="R8" i="18"/>
  <c r="R8" i="13"/>
  <c r="AF8" i="12"/>
  <c r="AF8" i="20"/>
  <c r="AF8" i="13"/>
  <c r="AF8" i="11"/>
  <c r="AF8" i="18"/>
  <c r="Z8" i="11"/>
  <c r="Z8" i="12"/>
  <c r="Z8" i="20"/>
  <c r="Z8" i="18"/>
  <c r="Z8" i="13"/>
  <c r="D8" i="13"/>
  <c r="D8" i="11"/>
  <c r="D8" i="12"/>
  <c r="D8" i="18"/>
  <c r="D8" i="20"/>
  <c r="E8" i="13"/>
  <c r="E8" i="11"/>
  <c r="E8" i="18"/>
  <c r="E8" i="20"/>
  <c r="E8" i="12"/>
  <c r="G8" i="12"/>
  <c r="G8" i="20"/>
  <c r="G8" i="13"/>
  <c r="G8" i="11"/>
  <c r="G8" i="18"/>
  <c r="L8" i="13"/>
  <c r="L8" i="11"/>
  <c r="L8" i="12"/>
  <c r="L8" i="18"/>
  <c r="L8" i="20"/>
  <c r="M8" i="13"/>
  <c r="M8" i="11"/>
  <c r="M8" i="20"/>
  <c r="M8" i="18"/>
  <c r="M8" i="12"/>
  <c r="O8" i="12"/>
  <c r="O8" i="20"/>
  <c r="O8" i="13"/>
  <c r="O8" i="11"/>
  <c r="O8" i="18"/>
  <c r="I8" i="12"/>
  <c r="I8" i="20"/>
  <c r="I8" i="13"/>
  <c r="I8" i="11"/>
  <c r="I8" i="18"/>
  <c r="H5" i="15"/>
  <c r="O5" i="14"/>
  <c r="C8" i="13"/>
  <c r="C8" i="11"/>
  <c r="C8" i="12"/>
  <c r="C8" i="18"/>
  <c r="C8" i="20"/>
  <c r="T8" i="13"/>
  <c r="T8" i="11"/>
  <c r="T8" i="12"/>
  <c r="T8" i="20"/>
  <c r="T8" i="18"/>
  <c r="U8" i="13"/>
  <c r="U8" i="11"/>
  <c r="U8" i="12"/>
  <c r="U8" i="20"/>
  <c r="U8" i="18"/>
  <c r="F8" i="12"/>
  <c r="F8" i="20"/>
  <c r="F8" i="13"/>
  <c r="F8" i="11"/>
  <c r="F8" i="18"/>
  <c r="W8" i="12"/>
  <c r="W8" i="20"/>
  <c r="W8" i="13"/>
  <c r="W8" i="11"/>
  <c r="W8" i="18"/>
  <c r="Q8" i="12"/>
  <c r="Q8" i="20"/>
  <c r="Q8" i="13"/>
  <c r="Q8" i="11"/>
  <c r="Q8" i="18"/>
  <c r="K8" i="13"/>
  <c r="K8" i="11"/>
  <c r="K8" i="12"/>
  <c r="K8" i="18"/>
  <c r="K8" i="20"/>
  <c r="AB8" i="13"/>
  <c r="AB8" i="11"/>
  <c r="AB8" i="12"/>
  <c r="AB8" i="18"/>
  <c r="AB8" i="20"/>
  <c r="AC8" i="13"/>
  <c r="AC8" i="11"/>
  <c r="AC8" i="12"/>
  <c r="AC8" i="18"/>
  <c r="AC8" i="20"/>
  <c r="N8" i="12"/>
  <c r="N8" i="20"/>
  <c r="N8" i="13"/>
  <c r="N8" i="11"/>
  <c r="N8" i="18"/>
  <c r="AE8" i="12"/>
  <c r="AE8" i="20"/>
  <c r="AE8" i="13"/>
  <c r="AE8" i="11"/>
  <c r="AE8" i="18"/>
  <c r="H8" i="12"/>
  <c r="H8" i="20"/>
  <c r="H8" i="13"/>
  <c r="H8" i="11"/>
  <c r="H8" i="18"/>
  <c r="Y8" i="12"/>
  <c r="Y8" i="20"/>
  <c r="Y8" i="13"/>
  <c r="Y8" i="11"/>
  <c r="Y8" i="18"/>
  <c r="S8" i="13"/>
  <c r="S8" i="11"/>
  <c r="S8" i="12"/>
  <c r="S8" i="20"/>
  <c r="S8" i="18"/>
  <c r="V8" i="12"/>
  <c r="V8" i="20"/>
  <c r="V8" i="13"/>
  <c r="V8" i="11"/>
  <c r="V8" i="18"/>
  <c r="P8" i="12"/>
  <c r="P8" i="20"/>
  <c r="P8" i="13"/>
  <c r="P8" i="11"/>
  <c r="P8" i="18"/>
  <c r="R5" i="16"/>
  <c r="R5" i="17"/>
  <c r="P5" i="16"/>
  <c r="AE5" i="16"/>
  <c r="R5" i="15"/>
  <c r="J2" i="27"/>
  <c r="J2" i="23"/>
  <c r="J2" i="26"/>
  <c r="J2" i="25"/>
  <c r="J2" i="24"/>
  <c r="M5" i="17"/>
  <c r="M5" i="16"/>
  <c r="M5" i="15"/>
  <c r="M5" i="14"/>
  <c r="M5" i="21"/>
  <c r="D5" i="17"/>
  <c r="D5" i="16"/>
  <c r="D5" i="15"/>
  <c r="D5" i="14"/>
  <c r="D5" i="21"/>
  <c r="D8" i="27"/>
  <c r="D8" i="24"/>
  <c r="D8" i="26"/>
  <c r="D8" i="25"/>
  <c r="D8" i="23"/>
  <c r="H2" i="27"/>
  <c r="H2" i="26"/>
  <c r="H2" i="25"/>
  <c r="H2" i="24"/>
  <c r="H2" i="23"/>
  <c r="AA5" i="17"/>
  <c r="AA5" i="16"/>
  <c r="AA5" i="15"/>
  <c r="AA5" i="14"/>
  <c r="AA5" i="21"/>
  <c r="G2" i="27"/>
  <c r="G2" i="26"/>
  <c r="G2" i="25"/>
  <c r="G2" i="24"/>
  <c r="G2" i="23"/>
  <c r="T8" i="17"/>
  <c r="T8" i="16"/>
  <c r="T8" i="15"/>
  <c r="T8" i="14"/>
  <c r="T8" i="21"/>
  <c r="H2" i="17"/>
  <c r="H2" i="15"/>
  <c r="H2" i="16"/>
  <c r="H2" i="14"/>
  <c r="H2" i="21"/>
  <c r="R8" i="17"/>
  <c r="R8" i="16"/>
  <c r="R8" i="15"/>
  <c r="R8" i="21"/>
  <c r="R8" i="14"/>
  <c r="Y8" i="17"/>
  <c r="Y8" i="16"/>
  <c r="Y8" i="15"/>
  <c r="Y8" i="21"/>
  <c r="Y8" i="14"/>
  <c r="M2" i="17"/>
  <c r="M2" i="16"/>
  <c r="M2" i="15"/>
  <c r="M2" i="21"/>
  <c r="M2" i="14"/>
  <c r="E5" i="17"/>
  <c r="E5" i="16"/>
  <c r="E5" i="15"/>
  <c r="E5" i="14"/>
  <c r="E5" i="21"/>
  <c r="F2" i="26"/>
  <c r="F2" i="25"/>
  <c r="F2" i="24"/>
  <c r="F2" i="27"/>
  <c r="F2" i="23"/>
  <c r="AD8" i="17"/>
  <c r="AD8" i="16"/>
  <c r="AD8" i="15"/>
  <c r="AD8" i="21"/>
  <c r="AD8" i="14"/>
  <c r="S5" i="17"/>
  <c r="S5" i="16"/>
  <c r="S5" i="15"/>
  <c r="S5" i="14"/>
  <c r="S5" i="21"/>
  <c r="L8" i="17"/>
  <c r="L8" i="16"/>
  <c r="L8" i="15"/>
  <c r="L8" i="14"/>
  <c r="L8" i="21"/>
  <c r="J8" i="17"/>
  <c r="J8" i="16"/>
  <c r="J8" i="14"/>
  <c r="J8" i="21"/>
  <c r="J8" i="15"/>
  <c r="N2" i="17"/>
  <c r="N2" i="15"/>
  <c r="N2" i="14"/>
  <c r="N2" i="16"/>
  <c r="N2" i="21"/>
  <c r="Q8" i="16"/>
  <c r="Q8" i="17"/>
  <c r="Q8" i="15"/>
  <c r="Q8" i="21"/>
  <c r="Q8" i="14"/>
  <c r="E2" i="17"/>
  <c r="E2" i="16"/>
  <c r="E2" i="15"/>
  <c r="E2" i="14"/>
  <c r="E2" i="21"/>
  <c r="G8" i="27"/>
  <c r="G8" i="26"/>
  <c r="G8" i="25"/>
  <c r="G8" i="23"/>
  <c r="G8" i="24"/>
  <c r="K2" i="27"/>
  <c r="K2" i="23"/>
  <c r="K2" i="26"/>
  <c r="K2" i="25"/>
  <c r="K2" i="24"/>
  <c r="H8" i="17"/>
  <c r="H8" i="21"/>
  <c r="H8" i="15"/>
  <c r="H8" i="16"/>
  <c r="H8" i="14"/>
  <c r="V8" i="17"/>
  <c r="V8" i="16"/>
  <c r="V8" i="14"/>
  <c r="V8" i="15"/>
  <c r="V8" i="21"/>
  <c r="K5" i="17"/>
  <c r="K5" i="16"/>
  <c r="K5" i="15"/>
  <c r="K5" i="14"/>
  <c r="K5" i="21"/>
  <c r="C8" i="27"/>
  <c r="C8" i="24"/>
  <c r="C8" i="23"/>
  <c r="C8" i="26"/>
  <c r="C8" i="25"/>
  <c r="D8" i="17"/>
  <c r="D8" i="16"/>
  <c r="D8" i="15"/>
  <c r="D8" i="14"/>
  <c r="D8" i="21"/>
  <c r="AA8" i="17"/>
  <c r="AA8" i="16"/>
  <c r="AA8" i="15"/>
  <c r="AA8" i="14"/>
  <c r="AA8" i="21"/>
  <c r="F2" i="17"/>
  <c r="F2" i="16"/>
  <c r="F2" i="15"/>
  <c r="F2" i="14"/>
  <c r="F2" i="21"/>
  <c r="I8" i="17"/>
  <c r="I8" i="14"/>
  <c r="I8" i="21"/>
  <c r="I8" i="15"/>
  <c r="I8" i="16"/>
  <c r="C2" i="27"/>
  <c r="C2" i="23"/>
  <c r="C2" i="25"/>
  <c r="C2" i="24"/>
  <c r="C2" i="26"/>
  <c r="F5" i="17"/>
  <c r="F5" i="16"/>
  <c r="F5" i="15"/>
  <c r="F5" i="14"/>
  <c r="F5" i="21"/>
  <c r="L2" i="17"/>
  <c r="L2" i="16"/>
  <c r="L2" i="15"/>
  <c r="L2" i="14"/>
  <c r="L2" i="21"/>
  <c r="AE8" i="17"/>
  <c r="AE8" i="16"/>
  <c r="AE8" i="14"/>
  <c r="AE8" i="21"/>
  <c r="AE8" i="15"/>
  <c r="I2" i="27"/>
  <c r="I2" i="26"/>
  <c r="I2" i="25"/>
  <c r="I2" i="24"/>
  <c r="I2" i="23"/>
  <c r="N8" i="17"/>
  <c r="N8" i="15"/>
  <c r="N8" i="16"/>
  <c r="N8" i="14"/>
  <c r="N8" i="21"/>
  <c r="J2" i="17"/>
  <c r="J2" i="16"/>
  <c r="J2" i="21"/>
  <c r="J2" i="15"/>
  <c r="J2" i="14"/>
  <c r="C5" i="17"/>
  <c r="C5" i="16"/>
  <c r="C5" i="15"/>
  <c r="C5" i="14"/>
  <c r="C5" i="21"/>
  <c r="S8" i="17"/>
  <c r="S8" i="16"/>
  <c r="S8" i="15"/>
  <c r="S8" i="14"/>
  <c r="S8" i="21"/>
  <c r="W8" i="17"/>
  <c r="W8" i="16"/>
  <c r="W8" i="21"/>
  <c r="W8" i="14"/>
  <c r="W8" i="15"/>
  <c r="K2" i="17"/>
  <c r="K2" i="16"/>
  <c r="K2" i="15"/>
  <c r="K2" i="14"/>
  <c r="K2" i="21"/>
  <c r="E8" i="27"/>
  <c r="E8" i="24"/>
  <c r="E8" i="26"/>
  <c r="E8" i="25"/>
  <c r="E8" i="23"/>
  <c r="F8" i="17"/>
  <c r="F8" i="16"/>
  <c r="F8" i="15"/>
  <c r="F8" i="14"/>
  <c r="F8" i="21"/>
  <c r="AC8" i="17"/>
  <c r="AC8" i="16"/>
  <c r="AC8" i="21"/>
  <c r="AC8" i="14"/>
  <c r="AC8" i="15"/>
  <c r="K8" i="17"/>
  <c r="K8" i="16"/>
  <c r="K8" i="15"/>
  <c r="K8" i="14"/>
  <c r="K8" i="21"/>
  <c r="AB5" i="17"/>
  <c r="AB5" i="16"/>
  <c r="AB5" i="15"/>
  <c r="AB5" i="14"/>
  <c r="AB5" i="21"/>
  <c r="U8" i="17"/>
  <c r="U8" i="16"/>
  <c r="U8" i="14"/>
  <c r="U8" i="15"/>
  <c r="U8" i="21"/>
  <c r="C8" i="17"/>
  <c r="C8" i="16"/>
  <c r="C8" i="15"/>
  <c r="C8" i="14"/>
  <c r="C8" i="21"/>
  <c r="G2" i="17"/>
  <c r="G2" i="16"/>
  <c r="G2" i="15"/>
  <c r="G2" i="14"/>
  <c r="G2" i="21"/>
  <c r="F8" i="27"/>
  <c r="F8" i="26"/>
  <c r="F8" i="25"/>
  <c r="F8" i="24"/>
  <c r="F8" i="23"/>
  <c r="AF8" i="17"/>
  <c r="AF8" i="16"/>
  <c r="AF8" i="14"/>
  <c r="AF8" i="21"/>
  <c r="AF8" i="15"/>
  <c r="O8" i="17"/>
  <c r="O8" i="15"/>
  <c r="O8" i="21"/>
  <c r="O8" i="16"/>
  <c r="O8" i="14"/>
  <c r="X8" i="17"/>
  <c r="X8" i="16"/>
  <c r="X8" i="15"/>
  <c r="X8" i="21"/>
  <c r="X8" i="14"/>
  <c r="V5" i="17"/>
  <c r="V5" i="16"/>
  <c r="V5" i="15"/>
  <c r="V5" i="14"/>
  <c r="V5" i="21"/>
  <c r="G8" i="17"/>
  <c r="G8" i="16"/>
  <c r="G8" i="21"/>
  <c r="G8" i="15"/>
  <c r="G8" i="14"/>
  <c r="AC5" i="17"/>
  <c r="AC5" i="16"/>
  <c r="AC5" i="15"/>
  <c r="AC5" i="21"/>
  <c r="AC5" i="14"/>
  <c r="T5" i="17"/>
  <c r="T5" i="16"/>
  <c r="T5" i="15"/>
  <c r="T5" i="14"/>
  <c r="T5" i="21"/>
  <c r="E2" i="26"/>
  <c r="E2" i="27"/>
  <c r="E2" i="23"/>
  <c r="E2" i="25"/>
  <c r="E2" i="24"/>
  <c r="M8" i="17"/>
  <c r="M8" i="16"/>
  <c r="M8" i="14"/>
  <c r="M8" i="21"/>
  <c r="M8" i="15"/>
  <c r="I2" i="17"/>
  <c r="I2" i="15"/>
  <c r="I2" i="21"/>
  <c r="I2" i="16"/>
  <c r="I2" i="14"/>
  <c r="M2" i="27"/>
  <c r="M2" i="23"/>
  <c r="M2" i="26"/>
  <c r="M2" i="25"/>
  <c r="M2" i="24"/>
  <c r="D2" i="27"/>
  <c r="D2" i="23"/>
  <c r="D2" i="25"/>
  <c r="D2" i="24"/>
  <c r="D2" i="26"/>
  <c r="D2" i="17"/>
  <c r="D2" i="16"/>
  <c r="D2" i="15"/>
  <c r="D2" i="14"/>
  <c r="D2" i="21"/>
  <c r="AD5" i="17"/>
  <c r="AD5" i="16"/>
  <c r="AD5" i="15"/>
  <c r="AD5" i="21"/>
  <c r="AD5" i="14"/>
  <c r="C2" i="17"/>
  <c r="C2" i="16"/>
  <c r="C2" i="15"/>
  <c r="C2" i="14"/>
  <c r="C2" i="21"/>
  <c r="P8" i="17"/>
  <c r="P8" i="16"/>
  <c r="P8" i="15"/>
  <c r="P8" i="21"/>
  <c r="P8" i="14"/>
  <c r="N5" i="17"/>
  <c r="N5" i="15"/>
  <c r="N5" i="14"/>
  <c r="N5" i="16"/>
  <c r="N5" i="21"/>
  <c r="U5" i="17"/>
  <c r="U5" i="16"/>
  <c r="U5" i="14"/>
  <c r="U5" i="15"/>
  <c r="U5" i="21"/>
  <c r="L5" i="17"/>
  <c r="L5" i="16"/>
  <c r="L5" i="15"/>
  <c r="L5" i="14"/>
  <c r="L5" i="21"/>
  <c r="L2" i="27"/>
  <c r="L2" i="23"/>
  <c r="L2" i="26"/>
  <c r="L2" i="25"/>
  <c r="L2" i="24"/>
  <c r="E8" i="17"/>
  <c r="E8" i="16"/>
  <c r="E8" i="15"/>
  <c r="E8" i="14"/>
  <c r="E8" i="21"/>
  <c r="N2" i="27"/>
  <c r="N2" i="26"/>
  <c r="N2" i="25"/>
  <c r="N2" i="24"/>
  <c r="N2" i="23"/>
  <c r="AB8" i="17"/>
  <c r="AB8" i="16"/>
  <c r="AB8" i="15"/>
  <c r="AB8" i="14"/>
  <c r="AB8" i="21"/>
  <c r="Z8" i="17"/>
  <c r="Z8" i="16"/>
  <c r="Z8" i="21"/>
  <c r="Z8" i="14"/>
  <c r="Z8" i="15"/>
  <c r="J41" i="40"/>
  <c r="I41" i="40"/>
  <c r="G41" i="40"/>
  <c r="J40" i="40"/>
  <c r="I40" i="40"/>
  <c r="G40" i="40"/>
  <c r="J39" i="40"/>
  <c r="I39" i="40"/>
  <c r="G39" i="40"/>
  <c r="J38" i="40"/>
  <c r="I38" i="40"/>
  <c r="G38" i="40"/>
  <c r="I37" i="40"/>
  <c r="H37" i="40" s="1"/>
  <c r="G37" i="40"/>
  <c r="B4" i="40"/>
  <c r="K74" i="38"/>
  <c r="J74" i="38"/>
  <c r="I74" i="38"/>
  <c r="H74" i="38"/>
  <c r="F74" i="38"/>
  <c r="L73" i="38" s="1"/>
  <c r="M73" i="38" s="1"/>
  <c r="N73" i="38" s="1"/>
  <c r="O73" i="38" s="1"/>
  <c r="P73" i="38" s="1"/>
  <c r="Q73" i="38" s="1"/>
  <c r="R73" i="38" s="1"/>
  <c r="S73" i="38" s="1"/>
  <c r="T73" i="38" s="1"/>
  <c r="U73" i="38" s="1"/>
  <c r="V73" i="38" s="1"/>
  <c r="W73" i="38" s="1"/>
  <c r="K71" i="38"/>
  <c r="E36" i="38"/>
  <c r="E5" i="38"/>
  <c r="T36" i="37"/>
  <c r="R36" i="37"/>
  <c r="Q36" i="37"/>
  <c r="P36" i="37"/>
  <c r="O36" i="37"/>
  <c r="N36" i="37"/>
  <c r="M36" i="37"/>
  <c r="L36" i="37"/>
  <c r="K36" i="37"/>
  <c r="V36" i="37" s="1"/>
  <c r="J36" i="37"/>
  <c r="I36" i="37"/>
  <c r="H36" i="37"/>
  <c r="G36" i="37"/>
  <c r="F36" i="37"/>
  <c r="E36" i="37"/>
  <c r="D36" i="37"/>
  <c r="C36" i="37"/>
  <c r="W36" i="37" s="1"/>
  <c r="B36" i="37"/>
  <c r="W34" i="37"/>
  <c r="V34" i="37"/>
  <c r="U34" i="37"/>
  <c r="T34" i="37"/>
  <c r="W33" i="37"/>
  <c r="V33" i="37"/>
  <c r="U33" i="37"/>
  <c r="T33" i="37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2" i="33"/>
  <c r="D18" i="33"/>
  <c r="D17" i="33"/>
  <c r="B21" i="33" s="1"/>
  <c r="B11" i="33"/>
  <c r="B10" i="33"/>
  <c r="B9" i="33" s="1"/>
  <c r="E7" i="33"/>
  <c r="B7" i="33" s="1"/>
  <c r="E6" i="33"/>
  <c r="B5" i="33" s="1"/>
  <c r="E5" i="33" s="1"/>
  <c r="B6" i="33"/>
  <c r="W33" i="36" l="1"/>
  <c r="X20" i="41"/>
  <c r="X20" i="43" s="1"/>
  <c r="X35" i="41"/>
  <c r="X35" i="43" s="1"/>
  <c r="X5" i="41"/>
  <c r="H10" i="41"/>
  <c r="H25" i="41"/>
  <c r="H25" i="43" s="1"/>
  <c r="H40" i="41"/>
  <c r="H40" i="43" s="1"/>
  <c r="AB30" i="35"/>
  <c r="AA31" i="35"/>
  <c r="H7" i="41"/>
  <c r="H22" i="41"/>
  <c r="H22" i="43" s="1"/>
  <c r="H37" i="41"/>
  <c r="H37" i="43" s="1"/>
  <c r="H28" i="41"/>
  <c r="H28" i="43" s="1"/>
  <c r="H43" i="41"/>
  <c r="H43" i="43" s="1"/>
  <c r="Z32" i="35"/>
  <c r="G43" i="41"/>
  <c r="G43" i="43" s="1"/>
  <c r="G22" i="41"/>
  <c r="G22" i="43" s="1"/>
  <c r="G37" i="41"/>
  <c r="G37" i="43" s="1"/>
  <c r="G28" i="41"/>
  <c r="G28" i="43" s="1"/>
  <c r="G7" i="41"/>
  <c r="G10" i="41"/>
  <c r="G25" i="41"/>
  <c r="G25" i="43" s="1"/>
  <c r="G40" i="41"/>
  <c r="G40" i="43" s="1"/>
  <c r="K26" i="41"/>
  <c r="J26" i="43"/>
  <c r="J2" i="13"/>
  <c r="J2" i="11"/>
  <c r="J2" i="18"/>
  <c r="J2" i="20"/>
  <c r="J2" i="12"/>
  <c r="M5" i="43"/>
  <c r="AA32" i="35"/>
  <c r="S28" i="36"/>
  <c r="S29" i="36" s="1"/>
  <c r="S30" i="36"/>
  <c r="B73" i="40"/>
  <c r="B74" i="40"/>
  <c r="H39" i="40"/>
  <c r="H38" i="40"/>
  <c r="B75" i="40"/>
  <c r="I42" i="40"/>
  <c r="H40" i="40"/>
  <c r="J42" i="40"/>
  <c r="H41" i="40"/>
  <c r="G42" i="40"/>
  <c r="B76" i="40"/>
  <c r="U36" i="37"/>
  <c r="B77" i="40"/>
  <c r="D6" i="33"/>
  <c r="D11" i="33"/>
  <c r="D7" i="33"/>
  <c r="D10" i="33"/>
  <c r="X33" i="36" l="1"/>
  <c r="N25" i="41"/>
  <c r="N25" i="43" s="1"/>
  <c r="N40" i="41"/>
  <c r="N40" i="43" s="1"/>
  <c r="N10" i="41"/>
  <c r="O43" i="41"/>
  <c r="O43" i="43" s="1"/>
  <c r="O22" i="41"/>
  <c r="O22" i="43" s="1"/>
  <c r="O37" i="41"/>
  <c r="O37" i="43" s="1"/>
  <c r="O28" i="41"/>
  <c r="O28" i="43" s="1"/>
  <c r="O7" i="41"/>
  <c r="I25" i="41"/>
  <c r="I25" i="43" s="1"/>
  <c r="I10" i="41"/>
  <c r="I40" i="41"/>
  <c r="I40" i="43" s="1"/>
  <c r="F10" i="24"/>
  <c r="F10" i="27"/>
  <c r="F10" i="25"/>
  <c r="F10" i="26"/>
  <c r="F10" i="23"/>
  <c r="AC30" i="35"/>
  <c r="AB31" i="35"/>
  <c r="H8" i="26"/>
  <c r="H8" i="25"/>
  <c r="H8" i="23"/>
  <c r="H8" i="24"/>
  <c r="H8" i="27"/>
  <c r="F25" i="41"/>
  <c r="F25" i="43" s="1"/>
  <c r="F40" i="41"/>
  <c r="F40" i="43" s="1"/>
  <c r="F10" i="41"/>
  <c r="N28" i="41"/>
  <c r="N28" i="43" s="1"/>
  <c r="N43" i="41"/>
  <c r="N43" i="43" s="1"/>
  <c r="N22" i="41"/>
  <c r="N22" i="43" s="1"/>
  <c r="N37" i="41"/>
  <c r="N37" i="43" s="1"/>
  <c r="N7" i="41"/>
  <c r="J22" i="41"/>
  <c r="J22" i="43" s="1"/>
  <c r="J37" i="41"/>
  <c r="J37" i="43" s="1"/>
  <c r="J7" i="41"/>
  <c r="J28" i="41"/>
  <c r="J28" i="43" s="1"/>
  <c r="J43" i="41"/>
  <c r="J43" i="43" s="1"/>
  <c r="E10" i="23"/>
  <c r="E10" i="27"/>
  <c r="E10" i="26"/>
  <c r="E10" i="24"/>
  <c r="E10" i="25"/>
  <c r="E28" i="41"/>
  <c r="E28" i="43" s="1"/>
  <c r="E43" i="41"/>
  <c r="E43" i="43" s="1"/>
  <c r="E22" i="41"/>
  <c r="E22" i="43" s="1"/>
  <c r="E7" i="41"/>
  <c r="E37" i="41"/>
  <c r="E37" i="43" s="1"/>
  <c r="L26" i="41"/>
  <c r="K26" i="43"/>
  <c r="I22" i="41"/>
  <c r="I22" i="43" s="1"/>
  <c r="I7" i="41"/>
  <c r="I37" i="41"/>
  <c r="I37" i="43" s="1"/>
  <c r="I28" i="41"/>
  <c r="I28" i="43" s="1"/>
  <c r="I43" i="41"/>
  <c r="I43" i="43" s="1"/>
  <c r="O10" i="41"/>
  <c r="O25" i="41"/>
  <c r="O25" i="43" s="1"/>
  <c r="O40" i="41"/>
  <c r="O40" i="43" s="1"/>
  <c r="L37" i="41"/>
  <c r="L37" i="43" s="1"/>
  <c r="L28" i="41"/>
  <c r="L28" i="43" s="1"/>
  <c r="L43" i="41"/>
  <c r="L43" i="43" s="1"/>
  <c r="L7" i="41"/>
  <c r="L22" i="41"/>
  <c r="L22" i="43" s="1"/>
  <c r="K37" i="41"/>
  <c r="K37" i="43" s="1"/>
  <c r="K28" i="41"/>
  <c r="K28" i="43" s="1"/>
  <c r="K7" i="41"/>
  <c r="K43" i="41"/>
  <c r="K43" i="43" s="1"/>
  <c r="K22" i="41"/>
  <c r="K22" i="43" s="1"/>
  <c r="M28" i="41"/>
  <c r="M28" i="43" s="1"/>
  <c r="M43" i="41"/>
  <c r="M43" i="43" s="1"/>
  <c r="M7" i="41"/>
  <c r="M22" i="41"/>
  <c r="M22" i="43" s="1"/>
  <c r="M37" i="41"/>
  <c r="M37" i="43" s="1"/>
  <c r="K25" i="41"/>
  <c r="K25" i="43" s="1"/>
  <c r="K40" i="41"/>
  <c r="K40" i="43" s="1"/>
  <c r="K10" i="41"/>
  <c r="M40" i="41"/>
  <c r="M40" i="43" s="1"/>
  <c r="M25" i="41"/>
  <c r="M25" i="43" s="1"/>
  <c r="M10" i="41"/>
  <c r="E40" i="41"/>
  <c r="E40" i="43" s="1"/>
  <c r="E25" i="41"/>
  <c r="E25" i="43" s="1"/>
  <c r="E10" i="41"/>
  <c r="F28" i="41"/>
  <c r="F28" i="43" s="1"/>
  <c r="F43" i="41"/>
  <c r="F43" i="43" s="1"/>
  <c r="F22" i="41"/>
  <c r="F22" i="43" s="1"/>
  <c r="F37" i="41"/>
  <c r="F37" i="43" s="1"/>
  <c r="F7" i="41"/>
  <c r="L40" i="41"/>
  <c r="L40" i="43" s="1"/>
  <c r="L10" i="41"/>
  <c r="L25" i="41"/>
  <c r="L25" i="43" s="1"/>
  <c r="P10" i="41"/>
  <c r="P25" i="41"/>
  <c r="P25" i="43" s="1"/>
  <c r="P40" i="41"/>
  <c r="P40" i="43" s="1"/>
  <c r="J25" i="41"/>
  <c r="J25" i="43" s="1"/>
  <c r="J40" i="41"/>
  <c r="J40" i="43" s="1"/>
  <c r="J10" i="41"/>
  <c r="P7" i="41"/>
  <c r="P22" i="41"/>
  <c r="P22" i="43" s="1"/>
  <c r="P37" i="41"/>
  <c r="P37" i="43" s="1"/>
  <c r="P28" i="41"/>
  <c r="P28" i="43" s="1"/>
  <c r="P43" i="41"/>
  <c r="P43" i="43" s="1"/>
  <c r="Y20" i="41"/>
  <c r="Y20" i="43" s="1"/>
  <c r="Y5" i="41"/>
  <c r="Y35" i="41"/>
  <c r="Y35" i="43" s="1"/>
  <c r="N5" i="43"/>
  <c r="K2" i="20"/>
  <c r="K2" i="12"/>
  <c r="K2" i="13"/>
  <c r="K2" i="11"/>
  <c r="K2" i="18"/>
  <c r="O2" i="27"/>
  <c r="O2" i="24"/>
  <c r="O2" i="26"/>
  <c r="O2" i="25"/>
  <c r="O2" i="23"/>
  <c r="O2" i="17"/>
  <c r="O2" i="14"/>
  <c r="O2" i="16"/>
  <c r="O2" i="15"/>
  <c r="O2" i="21"/>
  <c r="T30" i="36"/>
  <c r="T28" i="36"/>
  <c r="T29" i="36" s="1"/>
  <c r="B78" i="40"/>
  <c r="H42" i="40"/>
  <c r="Y33" i="36" l="1"/>
  <c r="M10" i="27"/>
  <c r="M10" i="26"/>
  <c r="M10" i="23"/>
  <c r="M10" i="24"/>
  <c r="M10" i="25"/>
  <c r="J10" i="27"/>
  <c r="J10" i="24"/>
  <c r="J10" i="23"/>
  <c r="J10" i="26"/>
  <c r="J10" i="25"/>
  <c r="Q22" i="41"/>
  <c r="Q22" i="43" s="1"/>
  <c r="Q7" i="41"/>
  <c r="Q37" i="41"/>
  <c r="Q37" i="43" s="1"/>
  <c r="Q28" i="41"/>
  <c r="Q28" i="43" s="1"/>
  <c r="Q43" i="41"/>
  <c r="Q43" i="43" s="1"/>
  <c r="I10" i="27"/>
  <c r="I10" i="26"/>
  <c r="I10" i="24"/>
  <c r="I10" i="25"/>
  <c r="I10" i="23"/>
  <c r="G10" i="23"/>
  <c r="G10" i="24"/>
  <c r="G10" i="27"/>
  <c r="G10" i="26"/>
  <c r="G10" i="25"/>
  <c r="C10" i="25"/>
  <c r="C10" i="26"/>
  <c r="C10" i="23"/>
  <c r="C10" i="27"/>
  <c r="C10" i="24"/>
  <c r="H10" i="23"/>
  <c r="H10" i="24"/>
  <c r="H10" i="27"/>
  <c r="H10" i="26"/>
  <c r="H10" i="25"/>
  <c r="N10" i="24"/>
  <c r="N10" i="23"/>
  <c r="N10" i="27"/>
  <c r="N10" i="26"/>
  <c r="N10" i="25"/>
  <c r="I8" i="26"/>
  <c r="I8" i="25"/>
  <c r="I8" i="24"/>
  <c r="I8" i="23"/>
  <c r="I8" i="27"/>
  <c r="L10" i="24"/>
  <c r="L10" i="23"/>
  <c r="L10" i="25"/>
  <c r="L10" i="26"/>
  <c r="L10" i="27"/>
  <c r="M26" i="41"/>
  <c r="L26" i="43"/>
  <c r="Z35" i="41"/>
  <c r="Z35" i="43" s="1"/>
  <c r="Z5" i="41"/>
  <c r="Z20" i="41"/>
  <c r="Z20" i="43" s="1"/>
  <c r="AB32" i="35"/>
  <c r="K10" i="25"/>
  <c r="K10" i="24"/>
  <c r="K10" i="26"/>
  <c r="K10" i="27"/>
  <c r="K10" i="23"/>
  <c r="AD30" i="35"/>
  <c r="AC31" i="35"/>
  <c r="Q25" i="41"/>
  <c r="Q25" i="43" s="1"/>
  <c r="Q10" i="41"/>
  <c r="Q40" i="41"/>
  <c r="Q40" i="43" s="1"/>
  <c r="D10" i="24"/>
  <c r="D10" i="26"/>
  <c r="D10" i="27"/>
  <c r="D10" i="25"/>
  <c r="D10" i="23"/>
  <c r="L2" i="12"/>
  <c r="L2" i="20"/>
  <c r="L2" i="13"/>
  <c r="L2" i="11"/>
  <c r="L2" i="18"/>
  <c r="O5" i="43"/>
  <c r="P2" i="23"/>
  <c r="P2" i="26"/>
  <c r="P2" i="27"/>
  <c r="P2" i="25"/>
  <c r="P2" i="24"/>
  <c r="P2" i="17"/>
  <c r="P2" i="16"/>
  <c r="P2" i="14"/>
  <c r="P2" i="15"/>
  <c r="P2" i="21"/>
  <c r="E7" i="43"/>
  <c r="E10" i="43"/>
  <c r="U28" i="36"/>
  <c r="U29" i="36" s="1"/>
  <c r="E13" i="43"/>
  <c r="U30" i="36"/>
  <c r="B62" i="1"/>
  <c r="Z33" i="36" l="1"/>
  <c r="R22" i="41"/>
  <c r="R22" i="43" s="1"/>
  <c r="R37" i="41"/>
  <c r="R37" i="43" s="1"/>
  <c r="R7" i="41"/>
  <c r="R28" i="41"/>
  <c r="R28" i="43" s="1"/>
  <c r="R43" i="41"/>
  <c r="R43" i="43" s="1"/>
  <c r="J8" i="27"/>
  <c r="J8" i="24"/>
  <c r="J8" i="23"/>
  <c r="J8" i="26"/>
  <c r="J8" i="25"/>
  <c r="AE30" i="35"/>
  <c r="AD31" i="35"/>
  <c r="N26" i="41"/>
  <c r="M26" i="43"/>
  <c r="AA35" i="41"/>
  <c r="AA35" i="43" s="1"/>
  <c r="AA5" i="41"/>
  <c r="AA20" i="41"/>
  <c r="AA20" i="43" s="1"/>
  <c r="AC32" i="35"/>
  <c r="R25" i="41"/>
  <c r="R25" i="43" s="1"/>
  <c r="R40" i="41"/>
  <c r="R40" i="43" s="1"/>
  <c r="R10" i="41"/>
  <c r="M2" i="12"/>
  <c r="M2" i="20"/>
  <c r="M2" i="18"/>
  <c r="M2" i="13"/>
  <c r="M2" i="11"/>
  <c r="P5" i="43"/>
  <c r="Q2" i="27"/>
  <c r="Q2" i="25"/>
  <c r="Q2" i="23"/>
  <c r="Q2" i="26"/>
  <c r="Q2" i="24"/>
  <c r="O10" i="24"/>
  <c r="O10" i="27"/>
  <c r="O10" i="26"/>
  <c r="O10" i="25"/>
  <c r="O10" i="23"/>
  <c r="Q2" i="17"/>
  <c r="Q2" i="14"/>
  <c r="Q2" i="16"/>
  <c r="Q2" i="15"/>
  <c r="Q2" i="21"/>
  <c r="C7" i="12"/>
  <c r="C7" i="20"/>
  <c r="C7" i="13"/>
  <c r="C7" i="11"/>
  <c r="C7" i="18"/>
  <c r="C7" i="24"/>
  <c r="C7" i="23"/>
  <c r="C7" i="26"/>
  <c r="C7" i="25"/>
  <c r="C7" i="27"/>
  <c r="V28" i="36"/>
  <c r="V29" i="36" s="1"/>
  <c r="C4" i="11"/>
  <c r="C4" i="12"/>
  <c r="C4" i="20"/>
  <c r="C4" i="13"/>
  <c r="C4" i="18"/>
  <c r="C4" i="17"/>
  <c r="C4" i="16"/>
  <c r="C4" i="15"/>
  <c r="C4" i="14"/>
  <c r="C4" i="21"/>
  <c r="F10" i="43"/>
  <c r="C10" i="18"/>
  <c r="C10" i="13"/>
  <c r="C10" i="11"/>
  <c r="C10" i="12"/>
  <c r="C10" i="20"/>
  <c r="F13" i="43"/>
  <c r="V30" i="36"/>
  <c r="C4" i="27"/>
  <c r="C4" i="23"/>
  <c r="C4" i="26"/>
  <c r="C4" i="25"/>
  <c r="C4" i="24"/>
  <c r="C10" i="14"/>
  <c r="C10" i="21"/>
  <c r="C10" i="17"/>
  <c r="C10" i="16"/>
  <c r="C10" i="15"/>
  <c r="C7" i="17"/>
  <c r="C7" i="21"/>
  <c r="C7" i="16"/>
  <c r="C7" i="15"/>
  <c r="C7" i="14"/>
  <c r="F7" i="43"/>
  <c r="AA33" i="36" l="1"/>
  <c r="K8" i="25"/>
  <c r="K8" i="27"/>
  <c r="K8" i="24"/>
  <c r="K8" i="23"/>
  <c r="K8" i="26"/>
  <c r="O26" i="41"/>
  <c r="N26" i="43"/>
  <c r="AB5" i="41"/>
  <c r="AB20" i="41"/>
  <c r="AB20" i="43" s="1"/>
  <c r="AB35" i="41"/>
  <c r="AB35" i="43" s="1"/>
  <c r="AD32" i="35"/>
  <c r="AF30" i="35"/>
  <c r="AE31" i="35"/>
  <c r="S37" i="41"/>
  <c r="S37" i="43" s="1"/>
  <c r="S28" i="41"/>
  <c r="S28" i="43" s="1"/>
  <c r="S7" i="41"/>
  <c r="S43" i="41"/>
  <c r="S43" i="43" s="1"/>
  <c r="S22" i="41"/>
  <c r="S22" i="43" s="1"/>
  <c r="S25" i="41"/>
  <c r="S25" i="43" s="1"/>
  <c r="S40" i="41"/>
  <c r="S40" i="43" s="1"/>
  <c r="S10" i="41"/>
  <c r="N2" i="18"/>
  <c r="N2" i="12"/>
  <c r="N2" i="20"/>
  <c r="N2" i="13"/>
  <c r="N2" i="11"/>
  <c r="Q5" i="43"/>
  <c r="R2" i="26"/>
  <c r="R2" i="25"/>
  <c r="R2" i="24"/>
  <c r="R2" i="27"/>
  <c r="R2" i="23"/>
  <c r="P10" i="27"/>
  <c r="P10" i="25"/>
  <c r="P10" i="23"/>
  <c r="P10" i="26"/>
  <c r="P10" i="24"/>
  <c r="R2" i="17"/>
  <c r="R2" i="16"/>
  <c r="R2" i="15"/>
  <c r="R2" i="14"/>
  <c r="R2" i="21"/>
  <c r="D7" i="12"/>
  <c r="D7" i="20"/>
  <c r="D7" i="13"/>
  <c r="D7" i="11"/>
  <c r="D7" i="18"/>
  <c r="G7" i="43"/>
  <c r="D10" i="13"/>
  <c r="D10" i="11"/>
  <c r="D10" i="12"/>
  <c r="D10" i="18"/>
  <c r="D10" i="20"/>
  <c r="G10" i="43"/>
  <c r="D7" i="23"/>
  <c r="D7" i="26"/>
  <c r="D7" i="27"/>
  <c r="D7" i="25"/>
  <c r="D7" i="24"/>
  <c r="D4" i="13"/>
  <c r="D4" i="18"/>
  <c r="D4" i="11"/>
  <c r="D4" i="12"/>
  <c r="D4" i="20"/>
  <c r="D4" i="27"/>
  <c r="D4" i="23"/>
  <c r="D4" i="26"/>
  <c r="D4" i="25"/>
  <c r="D4" i="24"/>
  <c r="D7" i="15"/>
  <c r="D7" i="14"/>
  <c r="D7" i="21"/>
  <c r="D7" i="17"/>
  <c r="D7" i="16"/>
  <c r="G13" i="43"/>
  <c r="W28" i="36"/>
  <c r="W29" i="36" s="1"/>
  <c r="D4" i="14"/>
  <c r="D4" i="21"/>
  <c r="D4" i="17"/>
  <c r="D4" i="16"/>
  <c r="D4" i="15"/>
  <c r="W30" i="36"/>
  <c r="D10" i="17"/>
  <c r="D10" i="16"/>
  <c r="D10" i="15"/>
  <c r="D10" i="14"/>
  <c r="D10" i="21"/>
  <c r="AB33" i="36" l="1"/>
  <c r="L8" i="23"/>
  <c r="L8" i="27"/>
  <c r="L8" i="24"/>
  <c r="L8" i="25"/>
  <c r="L8" i="26"/>
  <c r="AG30" i="35"/>
  <c r="AF31" i="35"/>
  <c r="P26" i="41"/>
  <c r="O26" i="43"/>
  <c r="AC20" i="41"/>
  <c r="AC20" i="43" s="1"/>
  <c r="AC5" i="41"/>
  <c r="AC35" i="41"/>
  <c r="AC35" i="43" s="1"/>
  <c r="AE32" i="35"/>
  <c r="T40" i="41"/>
  <c r="T40" i="43" s="1"/>
  <c r="T10" i="41"/>
  <c r="T25" i="41"/>
  <c r="T25" i="43" s="1"/>
  <c r="T37" i="41"/>
  <c r="T37" i="43" s="1"/>
  <c r="T28" i="41"/>
  <c r="T28" i="43" s="1"/>
  <c r="T43" i="41"/>
  <c r="T43" i="43" s="1"/>
  <c r="T7" i="41"/>
  <c r="T22" i="41"/>
  <c r="T22" i="43" s="1"/>
  <c r="O2" i="13"/>
  <c r="O2" i="18"/>
  <c r="O2" i="11"/>
  <c r="O2" i="20"/>
  <c r="O2" i="12"/>
  <c r="R5" i="43"/>
  <c r="Q10" i="27"/>
  <c r="Q10" i="26"/>
  <c r="Q10" i="25"/>
  <c r="Q10" i="24"/>
  <c r="Q10" i="23"/>
  <c r="S2" i="27"/>
  <c r="S2" i="25"/>
  <c r="S2" i="24"/>
  <c r="S2" i="23"/>
  <c r="S2" i="26"/>
  <c r="S2" i="17"/>
  <c r="S2" i="16"/>
  <c r="S2" i="14"/>
  <c r="S2" i="15"/>
  <c r="S2" i="21"/>
  <c r="X28" i="36"/>
  <c r="X29" i="36" s="1"/>
  <c r="E4" i="25"/>
  <c r="E4" i="24"/>
  <c r="E4" i="27"/>
  <c r="E4" i="23"/>
  <c r="E4" i="26"/>
  <c r="E10" i="12"/>
  <c r="E10" i="18"/>
  <c r="E10" i="20"/>
  <c r="E10" i="13"/>
  <c r="E10" i="11"/>
  <c r="E7" i="12"/>
  <c r="E7" i="20"/>
  <c r="E7" i="13"/>
  <c r="E7" i="18"/>
  <c r="E7" i="11"/>
  <c r="E7" i="23"/>
  <c r="E7" i="27"/>
  <c r="E7" i="26"/>
  <c r="E7" i="24"/>
  <c r="E7" i="25"/>
  <c r="X30" i="36"/>
  <c r="H13" i="43"/>
  <c r="E4" i="14"/>
  <c r="E4" i="21"/>
  <c r="E4" i="16"/>
  <c r="E4" i="17"/>
  <c r="E4" i="15"/>
  <c r="H10" i="43"/>
  <c r="E4" i="13"/>
  <c r="E4" i="18"/>
  <c r="E4" i="11"/>
  <c r="E4" i="20"/>
  <c r="E4" i="12"/>
  <c r="E10" i="15"/>
  <c r="E10" i="14"/>
  <c r="E10" i="21"/>
  <c r="E10" i="17"/>
  <c r="E10" i="16"/>
  <c r="E7" i="17"/>
  <c r="E7" i="16"/>
  <c r="E7" i="15"/>
  <c r="E7" i="14"/>
  <c r="E7" i="21"/>
  <c r="H7" i="43"/>
  <c r="AC33" i="36" l="1"/>
  <c r="AD20" i="41"/>
  <c r="AD20" i="43" s="1"/>
  <c r="AD35" i="41"/>
  <c r="AD35" i="43" s="1"/>
  <c r="AD5" i="41"/>
  <c r="AF32" i="35"/>
  <c r="Q26" i="41"/>
  <c r="P26" i="43"/>
  <c r="AG31" i="35"/>
  <c r="AH30" i="35"/>
  <c r="U28" i="41"/>
  <c r="U28" i="43" s="1"/>
  <c r="U43" i="41"/>
  <c r="U43" i="43" s="1"/>
  <c r="U22" i="41"/>
  <c r="U22" i="43" s="1"/>
  <c r="U7" i="41"/>
  <c r="U37" i="41"/>
  <c r="U37" i="43" s="1"/>
  <c r="U40" i="41"/>
  <c r="U40" i="43" s="1"/>
  <c r="U25" i="41"/>
  <c r="U25" i="43" s="1"/>
  <c r="U10" i="41"/>
  <c r="M8" i="23"/>
  <c r="M8" i="27"/>
  <c r="M8" i="24"/>
  <c r="M8" i="26"/>
  <c r="M8" i="25"/>
  <c r="P2" i="13"/>
  <c r="P2" i="20"/>
  <c r="P2" i="18"/>
  <c r="P2" i="11"/>
  <c r="P2" i="12"/>
  <c r="S5" i="43"/>
  <c r="T2" i="26"/>
  <c r="T2" i="24"/>
  <c r="T2" i="27"/>
  <c r="T2" i="25"/>
  <c r="T2" i="23"/>
  <c r="R10" i="27"/>
  <c r="R10" i="24"/>
  <c r="R10" i="26"/>
  <c r="R10" i="25"/>
  <c r="R10" i="23"/>
  <c r="T2" i="16"/>
  <c r="T2" i="15"/>
  <c r="T2" i="14"/>
  <c r="T2" i="21"/>
  <c r="T2" i="17"/>
  <c r="F4" i="17"/>
  <c r="F4" i="16"/>
  <c r="F4" i="15"/>
  <c r="F4" i="14"/>
  <c r="F4" i="21"/>
  <c r="F10" i="11"/>
  <c r="F10" i="18"/>
  <c r="F10" i="12"/>
  <c r="F10" i="20"/>
  <c r="F10" i="13"/>
  <c r="F7" i="11"/>
  <c r="F7" i="12"/>
  <c r="F7" i="13"/>
  <c r="F7" i="20"/>
  <c r="F7" i="18"/>
  <c r="I13" i="43"/>
  <c r="F4" i="23"/>
  <c r="F4" i="26"/>
  <c r="F4" i="25"/>
  <c r="F4" i="24"/>
  <c r="F4" i="27"/>
  <c r="F7" i="24"/>
  <c r="F7" i="23"/>
  <c r="F7" i="27"/>
  <c r="F7" i="26"/>
  <c r="F7" i="25"/>
  <c r="I10" i="43"/>
  <c r="Y28" i="36"/>
  <c r="Y29" i="36" s="1"/>
  <c r="F10" i="17"/>
  <c r="F10" i="16"/>
  <c r="F10" i="15"/>
  <c r="F10" i="14"/>
  <c r="F10" i="21"/>
  <c r="Y30" i="36"/>
  <c r="F4" i="12"/>
  <c r="F4" i="20"/>
  <c r="F4" i="13"/>
  <c r="F4" i="18"/>
  <c r="F4" i="11"/>
  <c r="F7" i="17"/>
  <c r="F7" i="16"/>
  <c r="F7" i="15"/>
  <c r="F7" i="14"/>
  <c r="F7" i="21"/>
  <c r="I7" i="43"/>
  <c r="AD33" i="36" l="1"/>
  <c r="V28" i="41"/>
  <c r="V28" i="43" s="1"/>
  <c r="V43" i="41"/>
  <c r="V43" i="43" s="1"/>
  <c r="V22" i="41"/>
  <c r="V22" i="43" s="1"/>
  <c r="V37" i="41"/>
  <c r="V37" i="43" s="1"/>
  <c r="V7" i="41"/>
  <c r="AE20" i="41"/>
  <c r="AE20" i="43" s="1"/>
  <c r="AE35" i="41"/>
  <c r="AE35" i="43" s="1"/>
  <c r="AE5" i="41"/>
  <c r="AG32" i="35"/>
  <c r="R26" i="41"/>
  <c r="Q26" i="43"/>
  <c r="AH31" i="35"/>
  <c r="AI30" i="35"/>
  <c r="V25" i="41"/>
  <c r="V25" i="43" s="1"/>
  <c r="V40" i="41"/>
  <c r="V40" i="43" s="1"/>
  <c r="V10" i="41"/>
  <c r="N8" i="23"/>
  <c r="N8" i="27"/>
  <c r="N8" i="26"/>
  <c r="N8" i="24"/>
  <c r="N8" i="25"/>
  <c r="Q2" i="18"/>
  <c r="Q2" i="20"/>
  <c r="Q2" i="12"/>
  <c r="Q2" i="13"/>
  <c r="Q2" i="11"/>
  <c r="T5" i="43"/>
  <c r="U2" i="25"/>
  <c r="U2" i="26"/>
  <c r="U2" i="24"/>
  <c r="U2" i="23"/>
  <c r="U2" i="27"/>
  <c r="S10" i="25"/>
  <c r="S10" i="27"/>
  <c r="S10" i="23"/>
  <c r="S10" i="26"/>
  <c r="S10" i="24"/>
  <c r="U2" i="21"/>
  <c r="U2" i="17"/>
  <c r="U2" i="16"/>
  <c r="U2" i="15"/>
  <c r="U2" i="14"/>
  <c r="G7" i="13"/>
  <c r="G7" i="20"/>
  <c r="G7" i="12"/>
  <c r="G7" i="11"/>
  <c r="G7" i="18"/>
  <c r="G4" i="16"/>
  <c r="G4" i="15"/>
  <c r="G4" i="21"/>
  <c r="G4" i="14"/>
  <c r="G4" i="17"/>
  <c r="Z30" i="36"/>
  <c r="J10" i="43"/>
  <c r="G7" i="17"/>
  <c r="G7" i="16"/>
  <c r="G7" i="21"/>
  <c r="G7" i="15"/>
  <c r="G7" i="14"/>
  <c r="G7" i="27"/>
  <c r="G7" i="26"/>
  <c r="G7" i="25"/>
  <c r="G7" i="24"/>
  <c r="G7" i="23"/>
  <c r="G4" i="12"/>
  <c r="G4" i="20"/>
  <c r="G4" i="13"/>
  <c r="G4" i="18"/>
  <c r="G4" i="11"/>
  <c r="G10" i="17"/>
  <c r="G10" i="16"/>
  <c r="G10" i="21"/>
  <c r="G10" i="15"/>
  <c r="G10" i="14"/>
  <c r="Z28" i="36"/>
  <c r="Z29" i="36" s="1"/>
  <c r="G10" i="11"/>
  <c r="G10" i="18"/>
  <c r="G10" i="12"/>
  <c r="G10" i="20"/>
  <c r="G10" i="13"/>
  <c r="J7" i="43"/>
  <c r="J13" i="43"/>
  <c r="G4" i="24"/>
  <c r="G4" i="27"/>
  <c r="G4" i="26"/>
  <c r="G4" i="23"/>
  <c r="G4" i="25"/>
  <c r="AE33" i="36" l="1"/>
  <c r="AF20" i="41"/>
  <c r="AF20" i="43" s="1"/>
  <c r="AF35" i="41"/>
  <c r="AF35" i="43" s="1"/>
  <c r="AF5" i="41"/>
  <c r="AH32" i="35"/>
  <c r="W10" i="41"/>
  <c r="W25" i="41"/>
  <c r="W25" i="43" s="1"/>
  <c r="W40" i="41"/>
  <c r="W40" i="43" s="1"/>
  <c r="O8" i="27"/>
  <c r="O8" i="26"/>
  <c r="O8" i="25"/>
  <c r="O8" i="24"/>
  <c r="O8" i="23"/>
  <c r="W43" i="41"/>
  <c r="W43" i="43" s="1"/>
  <c r="W22" i="41"/>
  <c r="W22" i="43" s="1"/>
  <c r="W37" i="41"/>
  <c r="W37" i="43" s="1"/>
  <c r="W28" i="41"/>
  <c r="W28" i="43" s="1"/>
  <c r="W7" i="41"/>
  <c r="AI31" i="35"/>
  <c r="AJ30" i="35"/>
  <c r="S26" i="41"/>
  <c r="R26" i="43"/>
  <c r="R2" i="12"/>
  <c r="R2" i="13"/>
  <c r="R2" i="20"/>
  <c r="R2" i="11"/>
  <c r="R2" i="18"/>
  <c r="U5" i="43"/>
  <c r="V2" i="26"/>
  <c r="V2" i="24"/>
  <c r="V2" i="27"/>
  <c r="V2" i="23"/>
  <c r="V2" i="25"/>
  <c r="T10" i="25"/>
  <c r="T10" i="23"/>
  <c r="T10" i="26"/>
  <c r="T10" i="24"/>
  <c r="T10" i="27"/>
  <c r="V2" i="17"/>
  <c r="V2" i="16"/>
  <c r="V2" i="15"/>
  <c r="V2" i="21"/>
  <c r="V2" i="14"/>
  <c r="H10" i="12"/>
  <c r="H10" i="20"/>
  <c r="H10" i="13"/>
  <c r="H10" i="11"/>
  <c r="H10" i="18"/>
  <c r="H7" i="13"/>
  <c r="H7" i="11"/>
  <c r="H7" i="12"/>
  <c r="H7" i="20"/>
  <c r="H7" i="18"/>
  <c r="K10" i="43"/>
  <c r="H10" i="17"/>
  <c r="H10" i="15"/>
  <c r="H10" i="21"/>
  <c r="H10" i="16"/>
  <c r="H10" i="14"/>
  <c r="H7" i="23"/>
  <c r="H7" i="27"/>
  <c r="H7" i="26"/>
  <c r="H7" i="25"/>
  <c r="H7" i="24"/>
  <c r="AA30" i="36"/>
  <c r="H7" i="14"/>
  <c r="H7" i="17"/>
  <c r="H7" i="21"/>
  <c r="H7" i="16"/>
  <c r="H7" i="15"/>
  <c r="H4" i="20"/>
  <c r="H4" i="13"/>
  <c r="H4" i="11"/>
  <c r="H4" i="18"/>
  <c r="H4" i="12"/>
  <c r="AA28" i="36"/>
  <c r="AA29" i="36" s="1"/>
  <c r="H4" i="16"/>
  <c r="H4" i="15"/>
  <c r="H4" i="17"/>
  <c r="H4" i="14"/>
  <c r="H4" i="21"/>
  <c r="H4" i="23"/>
  <c r="H4" i="27"/>
  <c r="H4" i="26"/>
  <c r="H4" i="25"/>
  <c r="H4" i="24"/>
  <c r="K13" i="43"/>
  <c r="K7" i="43"/>
  <c r="AF33" i="36" l="1"/>
  <c r="X7" i="41"/>
  <c r="X22" i="41"/>
  <c r="X22" i="43" s="1"/>
  <c r="X37" i="41"/>
  <c r="X37" i="43" s="1"/>
  <c r="X28" i="41"/>
  <c r="X28" i="43" s="1"/>
  <c r="X43" i="41"/>
  <c r="X43" i="43" s="1"/>
  <c r="P8" i="25"/>
  <c r="P8" i="24"/>
  <c r="P8" i="23"/>
  <c r="P8" i="26"/>
  <c r="P8" i="27"/>
  <c r="T26" i="41"/>
  <c r="S26" i="43"/>
  <c r="AJ31" i="35"/>
  <c r="AK30" i="35"/>
  <c r="X10" i="41"/>
  <c r="X25" i="41"/>
  <c r="X25" i="43" s="1"/>
  <c r="X40" i="41"/>
  <c r="X40" i="43" s="1"/>
  <c r="AG20" i="41"/>
  <c r="AG20" i="43" s="1"/>
  <c r="AG5" i="41"/>
  <c r="AG35" i="41"/>
  <c r="AG35" i="43" s="1"/>
  <c r="AI32" i="35"/>
  <c r="V5" i="43"/>
  <c r="S2" i="18"/>
  <c r="S2" i="12"/>
  <c r="S2" i="11"/>
  <c r="S2" i="20"/>
  <c r="S2" i="13"/>
  <c r="W2" i="25"/>
  <c r="W2" i="24"/>
  <c r="W2" i="23"/>
  <c r="W2" i="26"/>
  <c r="W2" i="27"/>
  <c r="U10" i="26"/>
  <c r="U10" i="24"/>
  <c r="U10" i="25"/>
  <c r="U10" i="23"/>
  <c r="U10" i="27"/>
  <c r="W2" i="21"/>
  <c r="W2" i="14"/>
  <c r="W2" i="17"/>
  <c r="W2" i="15"/>
  <c r="W2" i="16"/>
  <c r="I7" i="17"/>
  <c r="I7" i="14"/>
  <c r="I7" i="21"/>
  <c r="I7" i="16"/>
  <c r="I7" i="15"/>
  <c r="I4" i="27"/>
  <c r="I4" i="26"/>
  <c r="I4" i="25"/>
  <c r="I4" i="24"/>
  <c r="I4" i="23"/>
  <c r="I10" i="18"/>
  <c r="I10" i="12"/>
  <c r="I10" i="20"/>
  <c r="I10" i="13"/>
  <c r="I10" i="11"/>
  <c r="I7" i="13"/>
  <c r="I7" i="11"/>
  <c r="I7" i="20"/>
  <c r="I7" i="12"/>
  <c r="I7" i="18"/>
  <c r="L7" i="43"/>
  <c r="L13" i="43"/>
  <c r="AB30" i="36"/>
  <c r="L10" i="43"/>
  <c r="I4" i="12"/>
  <c r="I4" i="20"/>
  <c r="I4" i="13"/>
  <c r="I4" i="11"/>
  <c r="I4" i="18"/>
  <c r="I10" i="14"/>
  <c r="I10" i="17"/>
  <c r="I10" i="15"/>
  <c r="I10" i="21"/>
  <c r="I10" i="16"/>
  <c r="AB28" i="36"/>
  <c r="AB29" i="36" s="1"/>
  <c r="I4" i="17"/>
  <c r="I4" i="14"/>
  <c r="I4" i="21"/>
  <c r="I4" i="16"/>
  <c r="I4" i="15"/>
  <c r="I7" i="27"/>
  <c r="I7" i="23"/>
  <c r="I7" i="26"/>
  <c r="I7" i="25"/>
  <c r="I7" i="24"/>
  <c r="AG33" i="36" l="1"/>
  <c r="Y22" i="41"/>
  <c r="Y22" i="43" s="1"/>
  <c r="Y7" i="41"/>
  <c r="Y37" i="41"/>
  <c r="Y37" i="43" s="1"/>
  <c r="Y28" i="41"/>
  <c r="Y28" i="43" s="1"/>
  <c r="Y43" i="41"/>
  <c r="Y43" i="43" s="1"/>
  <c r="Q8" i="27"/>
  <c r="Q8" i="26"/>
  <c r="Q8" i="25"/>
  <c r="Q8" i="23"/>
  <c r="Q8" i="24"/>
  <c r="Y25" i="41"/>
  <c r="Y25" i="43" s="1"/>
  <c r="Y10" i="41"/>
  <c r="Y40" i="41"/>
  <c r="Y40" i="43" s="1"/>
  <c r="AK31" i="35"/>
  <c r="AH35" i="41"/>
  <c r="AH35" i="43" s="1"/>
  <c r="AH5" i="41"/>
  <c r="AH20" i="41"/>
  <c r="AH20" i="43" s="1"/>
  <c r="AJ32" i="35"/>
  <c r="U26" i="41"/>
  <c r="T26" i="43"/>
  <c r="T2" i="11"/>
  <c r="T2" i="18"/>
  <c r="T2" i="12"/>
  <c r="T2" i="20"/>
  <c r="T2" i="13"/>
  <c r="W5" i="43"/>
  <c r="X2" i="26"/>
  <c r="X2" i="24"/>
  <c r="X2" i="23"/>
  <c r="X2" i="25"/>
  <c r="X2" i="27"/>
  <c r="V10" i="27"/>
  <c r="V10" i="26"/>
  <c r="V10" i="25"/>
  <c r="V10" i="23"/>
  <c r="V10" i="24"/>
  <c r="X2" i="16"/>
  <c r="X2" i="17"/>
  <c r="X2" i="15"/>
  <c r="X2" i="14"/>
  <c r="X2" i="21"/>
  <c r="J4" i="24"/>
  <c r="J4" i="27"/>
  <c r="J4" i="23"/>
  <c r="J4" i="26"/>
  <c r="J4" i="25"/>
  <c r="M7" i="43"/>
  <c r="J7" i="20"/>
  <c r="J7" i="13"/>
  <c r="J7" i="11"/>
  <c r="J7" i="18"/>
  <c r="J7" i="12"/>
  <c r="J7" i="17"/>
  <c r="J7" i="16"/>
  <c r="J7" i="14"/>
  <c r="J7" i="21"/>
  <c r="J7" i="15"/>
  <c r="J7" i="27"/>
  <c r="J7" i="25"/>
  <c r="J7" i="26"/>
  <c r="J7" i="24"/>
  <c r="J7" i="23"/>
  <c r="J10" i="21"/>
  <c r="J10" i="17"/>
  <c r="J10" i="16"/>
  <c r="J10" i="14"/>
  <c r="J10" i="15"/>
  <c r="M10" i="43"/>
  <c r="AC30" i="36"/>
  <c r="AC28" i="36"/>
  <c r="AC29" i="36" s="1"/>
  <c r="J4" i="17"/>
  <c r="J4" i="16"/>
  <c r="J4" i="15"/>
  <c r="J4" i="14"/>
  <c r="J4" i="21"/>
  <c r="J10" i="11"/>
  <c r="J10" i="12"/>
  <c r="J10" i="20"/>
  <c r="J10" i="13"/>
  <c r="J10" i="18"/>
  <c r="M13" i="43"/>
  <c r="J4" i="18"/>
  <c r="J4" i="11"/>
  <c r="J4" i="12"/>
  <c r="J4" i="20"/>
  <c r="J4" i="13"/>
  <c r="AH33" i="36" l="1"/>
  <c r="R8" i="27"/>
  <c r="R8" i="24"/>
  <c r="R8" i="26"/>
  <c r="R8" i="25"/>
  <c r="R8" i="23"/>
  <c r="V26" i="41"/>
  <c r="U26" i="43"/>
  <c r="Z25" i="41"/>
  <c r="Z25" i="43" s="1"/>
  <c r="Z40" i="41"/>
  <c r="Z40" i="43" s="1"/>
  <c r="Z10" i="41"/>
  <c r="AI35" i="41"/>
  <c r="AI35" i="43" s="1"/>
  <c r="AI5" i="41"/>
  <c r="AI20" i="41"/>
  <c r="AI20" i="43" s="1"/>
  <c r="AK32" i="35"/>
  <c r="Z22" i="41"/>
  <c r="Z22" i="43" s="1"/>
  <c r="Z37" i="41"/>
  <c r="Z37" i="43" s="1"/>
  <c r="Z7" i="41"/>
  <c r="Z28" i="41"/>
  <c r="Z28" i="43" s="1"/>
  <c r="Z43" i="41"/>
  <c r="Z43" i="43" s="1"/>
  <c r="X5" i="43"/>
  <c r="U2" i="13"/>
  <c r="U2" i="11"/>
  <c r="U2" i="20"/>
  <c r="U2" i="12"/>
  <c r="U2" i="18"/>
  <c r="W10" i="25"/>
  <c r="W10" i="23"/>
  <c r="W10" i="24"/>
  <c r="W10" i="27"/>
  <c r="W10" i="26"/>
  <c r="Y2" i="25"/>
  <c r="Y2" i="27"/>
  <c r="Y2" i="26"/>
  <c r="Y2" i="24"/>
  <c r="Y2" i="23"/>
  <c r="Y2" i="17"/>
  <c r="Y2" i="14"/>
  <c r="Y2" i="15"/>
  <c r="Y2" i="16"/>
  <c r="Y2" i="21"/>
  <c r="K10" i="13"/>
  <c r="K10" i="11"/>
  <c r="K10" i="12"/>
  <c r="K10" i="20"/>
  <c r="K10" i="18"/>
  <c r="K10" i="17"/>
  <c r="K10" i="16"/>
  <c r="K10" i="15"/>
  <c r="K10" i="14"/>
  <c r="K10" i="21"/>
  <c r="N13" i="43"/>
  <c r="K7" i="18"/>
  <c r="K7" i="12"/>
  <c r="K7" i="20"/>
  <c r="K7" i="13"/>
  <c r="K7" i="11"/>
  <c r="K4" i="20"/>
  <c r="K4" i="13"/>
  <c r="K4" i="18"/>
  <c r="K4" i="11"/>
  <c r="K4" i="12"/>
  <c r="N10" i="43"/>
  <c r="N7" i="43"/>
  <c r="AD30" i="36"/>
  <c r="K7" i="27"/>
  <c r="K7" i="24"/>
  <c r="K7" i="23"/>
  <c r="K7" i="26"/>
  <c r="K7" i="25"/>
  <c r="AD28" i="36"/>
  <c r="AD29" i="36" s="1"/>
  <c r="K4" i="27"/>
  <c r="K4" i="23"/>
  <c r="K4" i="26"/>
  <c r="K4" i="25"/>
  <c r="K4" i="24"/>
  <c r="K4" i="17"/>
  <c r="K4" i="16"/>
  <c r="K4" i="15"/>
  <c r="K4" i="14"/>
  <c r="K4" i="21"/>
  <c r="K7" i="21"/>
  <c r="K7" i="17"/>
  <c r="K7" i="16"/>
  <c r="K7" i="15"/>
  <c r="K7" i="14"/>
  <c r="AI33" i="36" l="1"/>
  <c r="AA37" i="41"/>
  <c r="AA37" i="43" s="1"/>
  <c r="AA28" i="41"/>
  <c r="AA28" i="43" s="1"/>
  <c r="AA7" i="41"/>
  <c r="AA43" i="41"/>
  <c r="AA43" i="43" s="1"/>
  <c r="AA22" i="41"/>
  <c r="AA22" i="43" s="1"/>
  <c r="S8" i="27"/>
  <c r="S8" i="26"/>
  <c r="S8" i="25"/>
  <c r="S8" i="24"/>
  <c r="S8" i="23"/>
  <c r="W26" i="41"/>
  <c r="V26" i="43"/>
  <c r="AA25" i="41"/>
  <c r="AA25" i="43" s="1"/>
  <c r="AA40" i="41"/>
  <c r="AA40" i="43" s="1"/>
  <c r="AA10" i="41"/>
  <c r="V2" i="20"/>
  <c r="V2" i="18"/>
  <c r="V2" i="12"/>
  <c r="V2" i="11"/>
  <c r="V2" i="13"/>
  <c r="Y5" i="43"/>
  <c r="Z2" i="24"/>
  <c r="Z2" i="25"/>
  <c r="Z2" i="27"/>
  <c r="Z2" i="23"/>
  <c r="Z2" i="26"/>
  <c r="X10" i="27"/>
  <c r="X10" i="23"/>
  <c r="X10" i="26"/>
  <c r="X10" i="25"/>
  <c r="X10" i="24"/>
  <c r="Z2" i="21"/>
  <c r="Z2" i="17"/>
  <c r="Z2" i="16"/>
  <c r="Z2" i="15"/>
  <c r="Z2" i="14"/>
  <c r="AE30" i="36"/>
  <c r="L10" i="21"/>
  <c r="L10" i="17"/>
  <c r="L10" i="16"/>
  <c r="L10" i="15"/>
  <c r="L10" i="14"/>
  <c r="AE28" i="36"/>
  <c r="AE29" i="36" s="1"/>
  <c r="L4" i="13"/>
  <c r="L4" i="18"/>
  <c r="L4" i="11"/>
  <c r="L4" i="12"/>
  <c r="L4" i="20"/>
  <c r="L4" i="27"/>
  <c r="L4" i="23"/>
  <c r="L4" i="26"/>
  <c r="L4" i="25"/>
  <c r="L4" i="24"/>
  <c r="O7" i="43"/>
  <c r="L10" i="13"/>
  <c r="L10" i="11"/>
  <c r="L10" i="12"/>
  <c r="L10" i="18"/>
  <c r="L10" i="20"/>
  <c r="O10" i="43"/>
  <c r="L7" i="16"/>
  <c r="L7" i="15"/>
  <c r="L7" i="14"/>
  <c r="L7" i="21"/>
  <c r="L7" i="17"/>
  <c r="O13" i="43"/>
  <c r="L7" i="23"/>
  <c r="L7" i="27"/>
  <c r="L7" i="26"/>
  <c r="L7" i="25"/>
  <c r="L7" i="24"/>
  <c r="L7" i="18"/>
  <c r="L7" i="12"/>
  <c r="L7" i="20"/>
  <c r="L7" i="13"/>
  <c r="L7" i="11"/>
  <c r="L4" i="15"/>
  <c r="L4" i="14"/>
  <c r="L4" i="21"/>
  <c r="L4" i="17"/>
  <c r="L4" i="16"/>
  <c r="AK33" i="36" l="1"/>
  <c r="AJ33" i="36"/>
  <c r="T8" i="23"/>
  <c r="T8" i="27"/>
  <c r="T8" i="26"/>
  <c r="T8" i="24"/>
  <c r="T8" i="25"/>
  <c r="AB40" i="41"/>
  <c r="AB40" i="43" s="1"/>
  <c r="AB10" i="41"/>
  <c r="AB25" i="41"/>
  <c r="AB25" i="43" s="1"/>
  <c r="AB37" i="41"/>
  <c r="AB37" i="43" s="1"/>
  <c r="AB28" i="41"/>
  <c r="AB28" i="43" s="1"/>
  <c r="AB43" i="41"/>
  <c r="AB43" i="43" s="1"/>
  <c r="AB7" i="41"/>
  <c r="AB22" i="41"/>
  <c r="AB22" i="43" s="1"/>
  <c r="X26" i="41"/>
  <c r="W26" i="43"/>
  <c r="W2" i="20"/>
  <c r="W2" i="18"/>
  <c r="W2" i="12"/>
  <c r="W2" i="13"/>
  <c r="W2" i="11"/>
  <c r="Z5" i="43"/>
  <c r="Y10" i="27"/>
  <c r="Y10" i="23"/>
  <c r="Y10" i="26"/>
  <c r="Y10" i="25"/>
  <c r="Y10" i="24"/>
  <c r="AA2" i="25"/>
  <c r="AA2" i="24"/>
  <c r="AA2" i="27"/>
  <c r="AA2" i="23"/>
  <c r="AA2" i="26"/>
  <c r="AA2" i="17"/>
  <c r="AA2" i="16"/>
  <c r="AA2" i="15"/>
  <c r="AA2" i="14"/>
  <c r="AA2" i="21"/>
  <c r="M7" i="23"/>
  <c r="M7" i="25"/>
  <c r="M7" i="27"/>
  <c r="M7" i="24"/>
  <c r="M7" i="26"/>
  <c r="M7" i="17"/>
  <c r="M7" i="16"/>
  <c r="M7" i="14"/>
  <c r="M7" i="15"/>
  <c r="M7" i="21"/>
  <c r="M4" i="26"/>
  <c r="M4" i="27"/>
  <c r="M4" i="23"/>
  <c r="M4" i="25"/>
  <c r="M4" i="24"/>
  <c r="M10" i="20"/>
  <c r="M10" i="13"/>
  <c r="M10" i="11"/>
  <c r="M10" i="12"/>
  <c r="M10" i="18"/>
  <c r="M4" i="11"/>
  <c r="M4" i="12"/>
  <c r="M4" i="20"/>
  <c r="M4" i="13"/>
  <c r="M4" i="18"/>
  <c r="AF30" i="36"/>
  <c r="P10" i="43"/>
  <c r="M4" i="16"/>
  <c r="M4" i="15"/>
  <c r="M4" i="14"/>
  <c r="M4" i="21"/>
  <c r="M4" i="17"/>
  <c r="P13" i="43"/>
  <c r="M7" i="13"/>
  <c r="M7" i="11"/>
  <c r="M7" i="18"/>
  <c r="M7" i="12"/>
  <c r="M7" i="20"/>
  <c r="P7" i="43"/>
  <c r="M10" i="15"/>
  <c r="M10" i="21"/>
  <c r="M10" i="17"/>
  <c r="M10" i="16"/>
  <c r="M10" i="14"/>
  <c r="AF28" i="36"/>
  <c r="AF29" i="36" s="1"/>
  <c r="AC40" i="41" l="1"/>
  <c r="AC40" i="43" s="1"/>
  <c r="AC25" i="41"/>
  <c r="AC25" i="43" s="1"/>
  <c r="AC10" i="41"/>
  <c r="U8" i="25"/>
  <c r="U8" i="24"/>
  <c r="U8" i="23"/>
  <c r="U8" i="27"/>
  <c r="U8" i="26"/>
  <c r="Y26" i="41"/>
  <c r="X26" i="43"/>
  <c r="AC28" i="41"/>
  <c r="AC28" i="43" s="1"/>
  <c r="AC43" i="41"/>
  <c r="AC43" i="43" s="1"/>
  <c r="AC7" i="41"/>
  <c r="AC22" i="41"/>
  <c r="AC22" i="43" s="1"/>
  <c r="AC37" i="41"/>
  <c r="AC37" i="43" s="1"/>
  <c r="AA5" i="43"/>
  <c r="X2" i="12"/>
  <c r="X2" i="11"/>
  <c r="X2" i="13"/>
  <c r="X2" i="20"/>
  <c r="X2" i="18"/>
  <c r="AB2" i="27"/>
  <c r="AB2" i="23"/>
  <c r="AB2" i="25"/>
  <c r="AB2" i="26"/>
  <c r="AB2" i="24"/>
  <c r="Z10" i="23"/>
  <c r="Z10" i="27"/>
  <c r="Z10" i="26"/>
  <c r="Z10" i="25"/>
  <c r="Z10" i="24"/>
  <c r="AB2" i="21"/>
  <c r="AB2" i="17"/>
  <c r="AB2" i="16"/>
  <c r="AB2" i="15"/>
  <c r="AB2" i="14"/>
  <c r="Q13" i="43"/>
  <c r="N4" i="26"/>
  <c r="N4" i="25"/>
  <c r="N4" i="24"/>
  <c r="N4" i="27"/>
  <c r="N4" i="23"/>
  <c r="N10" i="14"/>
  <c r="N10" i="21"/>
  <c r="N10" i="15"/>
  <c r="N10" i="17"/>
  <c r="N10" i="16"/>
  <c r="Q7" i="43"/>
  <c r="N10" i="12"/>
  <c r="N10" i="11"/>
  <c r="N10" i="18"/>
  <c r="N10" i="20"/>
  <c r="N10" i="13"/>
  <c r="N7" i="12"/>
  <c r="N7" i="13"/>
  <c r="N7" i="20"/>
  <c r="N7" i="18"/>
  <c r="N7" i="11"/>
  <c r="N7" i="23"/>
  <c r="N7" i="27"/>
  <c r="N7" i="26"/>
  <c r="N7" i="25"/>
  <c r="N7" i="24"/>
  <c r="N4" i="18"/>
  <c r="N4" i="12"/>
  <c r="N4" i="13"/>
  <c r="N4" i="11"/>
  <c r="N4" i="20"/>
  <c r="Q10" i="43"/>
  <c r="AG28" i="36"/>
  <c r="AG29" i="36" s="1"/>
  <c r="AG30" i="36"/>
  <c r="N7" i="17"/>
  <c r="N7" i="15"/>
  <c r="N7" i="14"/>
  <c r="N7" i="16"/>
  <c r="N7" i="21"/>
  <c r="N4" i="17"/>
  <c r="N4" i="15"/>
  <c r="N4" i="14"/>
  <c r="N4" i="16"/>
  <c r="N4" i="21"/>
  <c r="AD28" i="41" l="1"/>
  <c r="AD28" i="43" s="1"/>
  <c r="AD43" i="41"/>
  <c r="AD43" i="43" s="1"/>
  <c r="AD22" i="41"/>
  <c r="AD22" i="43" s="1"/>
  <c r="AD37" i="41"/>
  <c r="AD37" i="43" s="1"/>
  <c r="AD7" i="41"/>
  <c r="AD25" i="41"/>
  <c r="AD25" i="43" s="1"/>
  <c r="AD40" i="41"/>
  <c r="AD40" i="43" s="1"/>
  <c r="AD10" i="41"/>
  <c r="V8" i="26"/>
  <c r="V8" i="25"/>
  <c r="V8" i="23"/>
  <c r="V8" i="24"/>
  <c r="V8" i="27"/>
  <c r="Z26" i="41"/>
  <c r="Y26" i="43"/>
  <c r="Y2" i="18"/>
  <c r="Y2" i="11"/>
  <c r="Y2" i="20"/>
  <c r="Y2" i="13"/>
  <c r="Y2" i="12"/>
  <c r="AB5" i="43"/>
  <c r="AA10" i="25"/>
  <c r="AA10" i="24"/>
  <c r="AA10" i="27"/>
  <c r="AA10" i="23"/>
  <c r="AA10" i="26"/>
  <c r="AC2" i="26"/>
  <c r="AC2" i="25"/>
  <c r="AC2" i="24"/>
  <c r="AC2" i="23"/>
  <c r="AC2" i="27"/>
  <c r="AC2" i="17"/>
  <c r="AC2" i="21"/>
  <c r="AC2" i="16"/>
  <c r="AC2" i="14"/>
  <c r="AC2" i="15"/>
  <c r="O4" i="15"/>
  <c r="O4" i="21"/>
  <c r="O4" i="17"/>
  <c r="O4" i="14"/>
  <c r="O4" i="16"/>
  <c r="AH30" i="36"/>
  <c r="O4" i="23"/>
  <c r="O4" i="27"/>
  <c r="O4" i="26"/>
  <c r="O4" i="25"/>
  <c r="O4" i="24"/>
  <c r="AH28" i="36"/>
  <c r="AH29" i="36" s="1"/>
  <c r="R13" i="43"/>
  <c r="O7" i="15"/>
  <c r="O7" i="21"/>
  <c r="O7" i="16"/>
  <c r="O7" i="14"/>
  <c r="O7" i="17"/>
  <c r="O10" i="20"/>
  <c r="O10" i="12"/>
  <c r="O10" i="11"/>
  <c r="O10" i="18"/>
  <c r="O10" i="13"/>
  <c r="O7" i="24"/>
  <c r="O7" i="23"/>
  <c r="O7" i="27"/>
  <c r="O7" i="26"/>
  <c r="O7" i="25"/>
  <c r="R7" i="43"/>
  <c r="O10" i="16"/>
  <c r="O10" i="21"/>
  <c r="O10" i="15"/>
  <c r="O10" i="14"/>
  <c r="O10" i="17"/>
  <c r="O7" i="18"/>
  <c r="O7" i="11"/>
  <c r="O7" i="12"/>
  <c r="O7" i="13"/>
  <c r="O7" i="20"/>
  <c r="R10" i="43"/>
  <c r="O4" i="11"/>
  <c r="O4" i="18"/>
  <c r="O4" i="20"/>
  <c r="O4" i="12"/>
  <c r="O4" i="13"/>
  <c r="AA26" i="41" l="1"/>
  <c r="Z26" i="43"/>
  <c r="W8" i="27"/>
  <c r="W8" i="26"/>
  <c r="W8" i="25"/>
  <c r="W8" i="23"/>
  <c r="W8" i="24"/>
  <c r="AE10" i="41"/>
  <c r="AE25" i="41"/>
  <c r="AE25" i="43" s="1"/>
  <c r="AE40" i="41"/>
  <c r="AE40" i="43" s="1"/>
  <c r="AE43" i="41"/>
  <c r="AE43" i="43" s="1"/>
  <c r="AE22" i="41"/>
  <c r="AE22" i="43" s="1"/>
  <c r="AE37" i="41"/>
  <c r="AE37" i="43" s="1"/>
  <c r="AE28" i="41"/>
  <c r="AE28" i="43" s="1"/>
  <c r="AE7" i="41"/>
  <c r="Z2" i="11"/>
  <c r="Z2" i="12"/>
  <c r="Z2" i="18"/>
  <c r="Z2" i="20"/>
  <c r="Z2" i="13"/>
  <c r="AC5" i="43"/>
  <c r="AD2" i="26"/>
  <c r="AD2" i="24"/>
  <c r="AD2" i="23"/>
  <c r="AD2" i="27"/>
  <c r="AD2" i="25"/>
  <c r="AB10" i="24"/>
  <c r="AB10" i="27"/>
  <c r="AB10" i="26"/>
  <c r="AB10" i="23"/>
  <c r="AB10" i="25"/>
  <c r="AD2" i="17"/>
  <c r="AD2" i="16"/>
  <c r="AD2" i="15"/>
  <c r="AD2" i="14"/>
  <c r="AD2" i="21"/>
  <c r="S7" i="43"/>
  <c r="P4" i="17"/>
  <c r="P4" i="16"/>
  <c r="P4" i="15"/>
  <c r="P4" i="21"/>
  <c r="P4" i="14"/>
  <c r="AI30" i="36"/>
  <c r="P4" i="11"/>
  <c r="P4" i="20"/>
  <c r="P4" i="18"/>
  <c r="P4" i="13"/>
  <c r="P4" i="12"/>
  <c r="P7" i="13"/>
  <c r="P7" i="12"/>
  <c r="P7" i="20"/>
  <c r="P7" i="11"/>
  <c r="P7" i="18"/>
  <c r="P10" i="15"/>
  <c r="P10" i="17"/>
  <c r="P10" i="21"/>
  <c r="P10" i="14"/>
  <c r="P10" i="16"/>
  <c r="P10" i="18"/>
  <c r="P10" i="13"/>
  <c r="P10" i="20"/>
  <c r="P10" i="12"/>
  <c r="P10" i="11"/>
  <c r="P7" i="16"/>
  <c r="P7" i="14"/>
  <c r="P7" i="15"/>
  <c r="P7" i="17"/>
  <c r="P7" i="21"/>
  <c r="S13" i="43"/>
  <c r="S10" i="43"/>
  <c r="P7" i="26"/>
  <c r="P7" i="23"/>
  <c r="P7" i="24"/>
  <c r="P7" i="25"/>
  <c r="P7" i="27"/>
  <c r="AI28" i="36"/>
  <c r="AI29" i="36" s="1"/>
  <c r="P4" i="27"/>
  <c r="P4" i="23"/>
  <c r="P4" i="26"/>
  <c r="P4" i="25"/>
  <c r="P4" i="24"/>
  <c r="AF7" i="41" l="1"/>
  <c r="AF22" i="41"/>
  <c r="AF22" i="43" s="1"/>
  <c r="AF37" i="41"/>
  <c r="AF37" i="43" s="1"/>
  <c r="AF28" i="41"/>
  <c r="AF28" i="43" s="1"/>
  <c r="AF43" i="41"/>
  <c r="AF43" i="43" s="1"/>
  <c r="AF10" i="41"/>
  <c r="AF25" i="41"/>
  <c r="AF25" i="43" s="1"/>
  <c r="AF40" i="41"/>
  <c r="AF40" i="43" s="1"/>
  <c r="X8" i="27"/>
  <c r="X8" i="26"/>
  <c r="X8" i="25"/>
  <c r="X8" i="23"/>
  <c r="X8" i="24"/>
  <c r="AB26" i="41"/>
  <c r="AA26" i="43"/>
  <c r="AA2" i="18"/>
  <c r="AA2" i="12"/>
  <c r="AA2" i="13"/>
  <c r="AA2" i="11"/>
  <c r="AA2" i="20"/>
  <c r="AD5" i="43"/>
  <c r="AE2" i="25"/>
  <c r="AE2" i="23"/>
  <c r="AE2" i="24"/>
  <c r="AE2" i="26"/>
  <c r="AE2" i="27"/>
  <c r="AC10" i="24"/>
  <c r="AC10" i="23"/>
  <c r="AC10" i="27"/>
  <c r="AC10" i="26"/>
  <c r="AC10" i="25"/>
  <c r="AE2" i="17"/>
  <c r="AE2" i="16"/>
  <c r="AE2" i="21"/>
  <c r="AE2" i="14"/>
  <c r="AE2" i="15"/>
  <c r="AJ30" i="36"/>
  <c r="AJ28" i="36"/>
  <c r="AJ29" i="36" s="1"/>
  <c r="Q4" i="21"/>
  <c r="Q4" i="14"/>
  <c r="Q4" i="16"/>
  <c r="Q4" i="17"/>
  <c r="Q4" i="15"/>
  <c r="T10" i="43"/>
  <c r="Q4" i="26"/>
  <c r="Q4" i="27"/>
  <c r="Q4" i="24"/>
  <c r="Q4" i="25"/>
  <c r="Q4" i="23"/>
  <c r="Q7" i="13"/>
  <c r="Q7" i="12"/>
  <c r="Q7" i="18"/>
  <c r="Q7" i="20"/>
  <c r="Q7" i="11"/>
  <c r="Q7" i="15"/>
  <c r="Q7" i="16"/>
  <c r="Q7" i="21"/>
  <c r="Q7" i="17"/>
  <c r="Q7" i="14"/>
  <c r="Q10" i="15"/>
  <c r="Q10" i="14"/>
  <c r="Q10" i="17"/>
  <c r="Q10" i="16"/>
  <c r="Q10" i="21"/>
  <c r="T13" i="43"/>
  <c r="Q4" i="13"/>
  <c r="Q4" i="20"/>
  <c r="Q4" i="12"/>
  <c r="Q4" i="11"/>
  <c r="Q4" i="18"/>
  <c r="Q10" i="20"/>
  <c r="Q10" i="11"/>
  <c r="Q10" i="12"/>
  <c r="Q10" i="18"/>
  <c r="Q10" i="13"/>
  <c r="Q7" i="25"/>
  <c r="Q7" i="24"/>
  <c r="Q7" i="26"/>
  <c r="Q7" i="27"/>
  <c r="Q7" i="23"/>
  <c r="T7" i="43"/>
  <c r="Y8" i="26" l="1"/>
  <c r="Y8" i="27"/>
  <c r="Y8" i="25"/>
  <c r="Y8" i="24"/>
  <c r="Y8" i="23"/>
  <c r="AC26" i="41"/>
  <c r="AB26" i="43"/>
  <c r="AG25" i="41"/>
  <c r="AG25" i="43" s="1"/>
  <c r="AG10" i="41"/>
  <c r="AG40" i="41"/>
  <c r="AG40" i="43" s="1"/>
  <c r="AG22" i="41"/>
  <c r="AG22" i="43" s="1"/>
  <c r="AG7" i="41"/>
  <c r="AG37" i="41"/>
  <c r="AG37" i="43" s="1"/>
  <c r="AG28" i="41"/>
  <c r="AG28" i="43" s="1"/>
  <c r="AG43" i="41"/>
  <c r="AG43" i="43" s="1"/>
  <c r="AB2" i="11"/>
  <c r="AB2" i="18"/>
  <c r="AB2" i="13"/>
  <c r="AB2" i="12"/>
  <c r="AB2" i="20"/>
  <c r="AE5" i="43"/>
  <c r="AF2" i="24"/>
  <c r="AF2" i="23"/>
  <c r="AF2" i="26"/>
  <c r="AF2" i="25"/>
  <c r="AF2" i="27"/>
  <c r="AG2" i="25"/>
  <c r="AG2" i="24"/>
  <c r="AG2" i="23"/>
  <c r="AG2" i="27"/>
  <c r="AG2" i="26"/>
  <c r="AD10" i="27"/>
  <c r="AD10" i="26"/>
  <c r="AD10" i="24"/>
  <c r="AD10" i="25"/>
  <c r="AD10" i="23"/>
  <c r="AF2" i="17"/>
  <c r="AF2" i="15"/>
  <c r="AF2" i="14"/>
  <c r="AF2" i="16"/>
  <c r="AF2" i="21"/>
  <c r="AG2" i="21"/>
  <c r="AG2" i="14"/>
  <c r="AG2" i="17"/>
  <c r="AG2" i="16"/>
  <c r="AG2" i="15"/>
  <c r="R7" i="20"/>
  <c r="R7" i="12"/>
  <c r="R7" i="11"/>
  <c r="R7" i="18"/>
  <c r="R7" i="13"/>
  <c r="U10" i="43"/>
  <c r="AK28" i="36"/>
  <c r="AK29" i="36" s="1"/>
  <c r="R4" i="27"/>
  <c r="R4" i="25"/>
  <c r="R4" i="24"/>
  <c r="R4" i="26"/>
  <c r="R4" i="23"/>
  <c r="AK30" i="36"/>
  <c r="U13" i="43"/>
  <c r="R4" i="11"/>
  <c r="R4" i="20"/>
  <c r="R4" i="13"/>
  <c r="R4" i="18"/>
  <c r="R4" i="12"/>
  <c r="R7" i="24"/>
  <c r="R7" i="23"/>
  <c r="R7" i="27"/>
  <c r="R7" i="26"/>
  <c r="R7" i="25"/>
  <c r="R7" i="21"/>
  <c r="R7" i="16"/>
  <c r="R7" i="15"/>
  <c r="R7" i="14"/>
  <c r="R7" i="17"/>
  <c r="R4" i="15"/>
  <c r="R4" i="21"/>
  <c r="R4" i="17"/>
  <c r="R4" i="14"/>
  <c r="R4" i="16"/>
  <c r="R10" i="18"/>
  <c r="R10" i="20"/>
  <c r="R10" i="11"/>
  <c r="R10" i="13"/>
  <c r="R10" i="12"/>
  <c r="U7" i="43"/>
  <c r="R10" i="15"/>
  <c r="R10" i="17"/>
  <c r="R10" i="16"/>
  <c r="R10" i="21"/>
  <c r="R10" i="14"/>
  <c r="Z8" i="24" l="1"/>
  <c r="Z8" i="23"/>
  <c r="Z8" i="26"/>
  <c r="Z8" i="25"/>
  <c r="Z8" i="27"/>
  <c r="AD26" i="41"/>
  <c r="AC26" i="43"/>
  <c r="AH22" i="41"/>
  <c r="AH22" i="43" s="1"/>
  <c r="AH37" i="41"/>
  <c r="AH37" i="43" s="1"/>
  <c r="AH7" i="41"/>
  <c r="AH28" i="41"/>
  <c r="AH28" i="43" s="1"/>
  <c r="AH43" i="41"/>
  <c r="AH43" i="43" s="1"/>
  <c r="AI25" i="41"/>
  <c r="AI25" i="43" s="1"/>
  <c r="AI40" i="41"/>
  <c r="AI40" i="43" s="1"/>
  <c r="AI10" i="41"/>
  <c r="AH25" i="41"/>
  <c r="AH25" i="43" s="1"/>
  <c r="AH40" i="41"/>
  <c r="AH40" i="43" s="1"/>
  <c r="AH10" i="41"/>
  <c r="AI37" i="41"/>
  <c r="AI37" i="43" s="1"/>
  <c r="AI28" i="41"/>
  <c r="AI28" i="43" s="1"/>
  <c r="AI7" i="41"/>
  <c r="AI43" i="41"/>
  <c r="AI43" i="43" s="1"/>
  <c r="AI22" i="41"/>
  <c r="AI22" i="43" s="1"/>
  <c r="AC2" i="13"/>
  <c r="AC2" i="11"/>
  <c r="AC2" i="12"/>
  <c r="AC2" i="18"/>
  <c r="AC2" i="20"/>
  <c r="AF5" i="43"/>
  <c r="AE10" i="26"/>
  <c r="AE10" i="27"/>
  <c r="AE10" i="23"/>
  <c r="AE10" i="25"/>
  <c r="AE10" i="24"/>
  <c r="V7" i="43"/>
  <c r="S7" i="18"/>
  <c r="S7" i="12"/>
  <c r="S7" i="20"/>
  <c r="S7" i="13"/>
  <c r="S7" i="11"/>
  <c r="S4" i="12"/>
  <c r="S4" i="11"/>
  <c r="S4" i="20"/>
  <c r="S4" i="18"/>
  <c r="S4" i="13"/>
  <c r="S10" i="17"/>
  <c r="S10" i="16"/>
  <c r="S10" i="15"/>
  <c r="S10" i="14"/>
  <c r="S10" i="21"/>
  <c r="V13" i="43"/>
  <c r="V10" i="43"/>
  <c r="S7" i="14"/>
  <c r="S7" i="17"/>
  <c r="S7" i="16"/>
  <c r="S7" i="21"/>
  <c r="S7" i="15"/>
  <c r="S10" i="11"/>
  <c r="S10" i="20"/>
  <c r="S10" i="18"/>
  <c r="S10" i="13"/>
  <c r="S10" i="12"/>
  <c r="S7" i="26"/>
  <c r="S7" i="25"/>
  <c r="S7" i="23"/>
  <c r="S7" i="24"/>
  <c r="S7" i="27"/>
  <c r="S4" i="15"/>
  <c r="S4" i="14"/>
  <c r="S4" i="17"/>
  <c r="S4" i="21"/>
  <c r="S4" i="16"/>
  <c r="S4" i="25"/>
  <c r="S4" i="24"/>
  <c r="S4" i="23"/>
  <c r="S4" i="27"/>
  <c r="S4" i="26"/>
  <c r="AA8" i="27" l="1"/>
  <c r="AA8" i="24"/>
  <c r="AA8" i="23"/>
  <c r="AA8" i="26"/>
  <c r="AA8" i="25"/>
  <c r="AE26" i="41"/>
  <c r="AD26" i="43"/>
  <c r="AG5" i="43"/>
  <c r="AD2" i="18"/>
  <c r="AD2" i="12"/>
  <c r="AD2" i="20"/>
  <c r="AD2" i="13"/>
  <c r="AD2" i="11"/>
  <c r="AF10" i="23"/>
  <c r="AF10" i="26"/>
  <c r="AF10" i="24"/>
  <c r="AF10" i="27"/>
  <c r="AF10" i="25"/>
  <c r="AG10" i="26"/>
  <c r="AG10" i="25"/>
  <c r="AG10" i="24"/>
  <c r="AG10" i="23"/>
  <c r="AG10" i="27"/>
  <c r="T7" i="21"/>
  <c r="T7" i="17"/>
  <c r="T7" i="16"/>
  <c r="T7" i="15"/>
  <c r="T7" i="14"/>
  <c r="T10" i="16"/>
  <c r="T10" i="14"/>
  <c r="T10" i="21"/>
  <c r="T10" i="15"/>
  <c r="T10" i="17"/>
  <c r="T4" i="16"/>
  <c r="T4" i="15"/>
  <c r="T4" i="17"/>
  <c r="T4" i="21"/>
  <c r="T4" i="14"/>
  <c r="T10" i="18"/>
  <c r="T10" i="12"/>
  <c r="T10" i="11"/>
  <c r="T10" i="13"/>
  <c r="T10" i="20"/>
  <c r="T7" i="24"/>
  <c r="T7" i="23"/>
  <c r="T7" i="25"/>
  <c r="T7" i="26"/>
  <c r="T7" i="27"/>
  <c r="T7" i="11"/>
  <c r="T7" i="12"/>
  <c r="T7" i="18"/>
  <c r="T7" i="20"/>
  <c r="T7" i="13"/>
  <c r="W7" i="43"/>
  <c r="W10" i="43"/>
  <c r="W13" i="43"/>
  <c r="T4" i="27"/>
  <c r="T4" i="26"/>
  <c r="T4" i="25"/>
  <c r="T4" i="24"/>
  <c r="T4" i="23"/>
  <c r="T4" i="12"/>
  <c r="T4" i="20"/>
  <c r="T4" i="11"/>
  <c r="T4" i="18"/>
  <c r="T4" i="13"/>
  <c r="AB8" i="27" l="1"/>
  <c r="AB8" i="26"/>
  <c r="AB8" i="25"/>
  <c r="AB8" i="24"/>
  <c r="AB8" i="23"/>
  <c r="AF26" i="41"/>
  <c r="AE26" i="43"/>
  <c r="AE2" i="12"/>
  <c r="AE2" i="11"/>
  <c r="AE2" i="13"/>
  <c r="AE2" i="18"/>
  <c r="AE2" i="20"/>
  <c r="AI5" i="43"/>
  <c r="AH5" i="43"/>
  <c r="U10" i="18"/>
  <c r="U10" i="13"/>
  <c r="U10" i="12"/>
  <c r="U10" i="11"/>
  <c r="U10" i="20"/>
  <c r="U4" i="17"/>
  <c r="U4" i="16"/>
  <c r="U4" i="21"/>
  <c r="U4" i="15"/>
  <c r="U4" i="14"/>
  <c r="U7" i="12"/>
  <c r="U7" i="11"/>
  <c r="U7" i="18"/>
  <c r="U7" i="20"/>
  <c r="U7" i="13"/>
  <c r="X10" i="43"/>
  <c r="U4" i="13"/>
  <c r="U4" i="18"/>
  <c r="U4" i="12"/>
  <c r="U4" i="11"/>
  <c r="U4" i="20"/>
  <c r="U4" i="27"/>
  <c r="U4" i="26"/>
  <c r="U4" i="25"/>
  <c r="U4" i="24"/>
  <c r="U4" i="23"/>
  <c r="X13" i="43"/>
  <c r="U7" i="17"/>
  <c r="U7" i="16"/>
  <c r="U7" i="15"/>
  <c r="U7" i="14"/>
  <c r="U7" i="21"/>
  <c r="X7" i="43"/>
  <c r="U7" i="25"/>
  <c r="U7" i="23"/>
  <c r="U7" i="24"/>
  <c r="U7" i="27"/>
  <c r="U7" i="26"/>
  <c r="U10" i="21"/>
  <c r="U10" i="14"/>
  <c r="U10" i="17"/>
  <c r="U10" i="16"/>
  <c r="U10" i="15"/>
  <c r="AC8" i="27" l="1"/>
  <c r="AC8" i="26"/>
  <c r="AC8" i="25"/>
  <c r="AC8" i="24"/>
  <c r="AC8" i="23"/>
  <c r="AG26" i="41"/>
  <c r="AF26" i="43"/>
  <c r="AG2" i="20"/>
  <c r="AG2" i="12"/>
  <c r="AG2" i="13"/>
  <c r="AG2" i="11"/>
  <c r="AG2" i="18"/>
  <c r="AF2" i="13"/>
  <c r="AF2" i="20"/>
  <c r="AF2" i="12"/>
  <c r="AF2" i="11"/>
  <c r="AF2" i="18"/>
  <c r="V10" i="13"/>
  <c r="V10" i="11"/>
  <c r="V10" i="20"/>
  <c r="V10" i="18"/>
  <c r="V10" i="12"/>
  <c r="V4" i="13"/>
  <c r="V4" i="12"/>
  <c r="V4" i="11"/>
  <c r="V4" i="20"/>
  <c r="V4" i="18"/>
  <c r="V10" i="17"/>
  <c r="V10" i="15"/>
  <c r="V10" i="21"/>
  <c r="V10" i="14"/>
  <c r="V10" i="16"/>
  <c r="Y7" i="43"/>
  <c r="V7" i="25"/>
  <c r="V7" i="23"/>
  <c r="V7" i="24"/>
  <c r="V7" i="26"/>
  <c r="V7" i="27"/>
  <c r="Y10" i="43"/>
  <c r="V4" i="21"/>
  <c r="V4" i="16"/>
  <c r="V4" i="14"/>
  <c r="V4" i="17"/>
  <c r="V4" i="15"/>
  <c r="V7" i="12"/>
  <c r="V7" i="11"/>
  <c r="V7" i="18"/>
  <c r="V7" i="20"/>
  <c r="V7" i="13"/>
  <c r="V4" i="24"/>
  <c r="V4" i="27"/>
  <c r="V4" i="23"/>
  <c r="V4" i="26"/>
  <c r="V4" i="25"/>
  <c r="V7" i="15"/>
  <c r="V7" i="21"/>
  <c r="V7" i="14"/>
  <c r="V7" i="17"/>
  <c r="V7" i="16"/>
  <c r="Y13" i="43"/>
  <c r="AD8" i="23" l="1"/>
  <c r="AD8" i="27"/>
  <c r="AD8" i="24"/>
  <c r="AD8" i="26"/>
  <c r="AD8" i="25"/>
  <c r="AH26" i="41"/>
  <c r="AG26" i="43"/>
  <c r="W7" i="21"/>
  <c r="W7" i="14"/>
  <c r="W7" i="15"/>
  <c r="W7" i="17"/>
  <c r="W7" i="16"/>
  <c r="W10" i="13"/>
  <c r="W10" i="12"/>
  <c r="W10" i="20"/>
  <c r="W10" i="11"/>
  <c r="W10" i="18"/>
  <c r="W7" i="11"/>
  <c r="W7" i="20"/>
  <c r="W7" i="13"/>
  <c r="W7" i="12"/>
  <c r="W7" i="18"/>
  <c r="W10" i="16"/>
  <c r="W10" i="21"/>
  <c r="W10" i="15"/>
  <c r="W10" i="14"/>
  <c r="W10" i="17"/>
  <c r="W4" i="27"/>
  <c r="W4" i="26"/>
  <c r="W4" i="24"/>
  <c r="W4" i="23"/>
  <c r="W4" i="25"/>
  <c r="Z7" i="43"/>
  <c r="W7" i="23"/>
  <c r="W7" i="26"/>
  <c r="W7" i="25"/>
  <c r="W7" i="24"/>
  <c r="W7" i="27"/>
  <c r="W4" i="13"/>
  <c r="W4" i="12"/>
  <c r="W4" i="11"/>
  <c r="W4" i="20"/>
  <c r="W4" i="18"/>
  <c r="Z13" i="43"/>
  <c r="Z10" i="43"/>
  <c r="W4" i="15"/>
  <c r="W4" i="14"/>
  <c r="W4" i="16"/>
  <c r="W4" i="17"/>
  <c r="W4" i="21"/>
  <c r="AE8" i="27" l="1"/>
  <c r="AE8" i="26"/>
  <c r="AE8" i="25"/>
  <c r="AE8" i="24"/>
  <c r="AE8" i="23"/>
  <c r="AI26" i="41"/>
  <c r="AI26" i="43" s="1"/>
  <c r="AH26" i="43"/>
  <c r="AA10" i="43"/>
  <c r="X7" i="24"/>
  <c r="X7" i="23"/>
  <c r="X7" i="26"/>
  <c r="X7" i="25"/>
  <c r="X7" i="27"/>
  <c r="X4" i="21"/>
  <c r="X4" i="15"/>
  <c r="X4" i="17"/>
  <c r="X4" i="14"/>
  <c r="X4" i="16"/>
  <c r="AA13" i="43"/>
  <c r="X10" i="15"/>
  <c r="X10" i="17"/>
  <c r="X10" i="14"/>
  <c r="X10" i="16"/>
  <c r="X10" i="21"/>
  <c r="X4" i="18"/>
  <c r="X4" i="13"/>
  <c r="X4" i="20"/>
  <c r="X4" i="12"/>
  <c r="X4" i="11"/>
  <c r="X10" i="18"/>
  <c r="X10" i="11"/>
  <c r="X10" i="13"/>
  <c r="X10" i="12"/>
  <c r="X10" i="20"/>
  <c r="X7" i="11"/>
  <c r="X7" i="18"/>
  <c r="X7" i="20"/>
  <c r="X7" i="13"/>
  <c r="X7" i="12"/>
  <c r="AA7" i="43"/>
  <c r="X7" i="16"/>
  <c r="X7" i="21"/>
  <c r="X7" i="14"/>
  <c r="X7" i="15"/>
  <c r="X7" i="17"/>
  <c r="X4" i="27"/>
  <c r="X4" i="26"/>
  <c r="X4" i="24"/>
  <c r="X4" i="25"/>
  <c r="X4" i="23"/>
  <c r="AG8" i="27" l="1"/>
  <c r="AG8" i="25"/>
  <c r="AG8" i="24"/>
  <c r="AG8" i="23"/>
  <c r="AG8" i="26"/>
  <c r="AF8" i="27"/>
  <c r="AF8" i="26"/>
  <c r="AF8" i="25"/>
  <c r="AF8" i="24"/>
  <c r="AF8" i="23"/>
  <c r="Y4" i="21"/>
  <c r="Y4" i="17"/>
  <c r="Y4" i="16"/>
  <c r="Y4" i="15"/>
  <c r="Y4" i="14"/>
  <c r="Y10" i="11"/>
  <c r="Y10" i="20"/>
  <c r="Y10" i="18"/>
  <c r="Y10" i="12"/>
  <c r="Y10" i="13"/>
  <c r="Y7" i="26"/>
  <c r="Y7" i="25"/>
  <c r="Y7" i="27"/>
  <c r="Y7" i="24"/>
  <c r="Y7" i="23"/>
  <c r="Y10" i="17"/>
  <c r="Y10" i="15"/>
  <c r="Y10" i="16"/>
  <c r="Y10" i="21"/>
  <c r="Y10" i="14"/>
  <c r="Y4" i="18"/>
  <c r="Y4" i="13"/>
  <c r="Y4" i="12"/>
  <c r="Y4" i="11"/>
  <c r="Y4" i="20"/>
  <c r="AB10" i="43"/>
  <c r="AB13" i="43"/>
  <c r="AB7" i="43"/>
  <c r="Y4" i="26"/>
  <c r="Y4" i="27"/>
  <c r="Y4" i="24"/>
  <c r="Y4" i="25"/>
  <c r="Y4" i="23"/>
  <c r="Y7" i="15"/>
  <c r="Y7" i="21"/>
  <c r="Y7" i="17"/>
  <c r="Y7" i="16"/>
  <c r="Y7" i="14"/>
  <c r="Y7" i="13"/>
  <c r="Y7" i="12"/>
  <c r="Y7" i="18"/>
  <c r="Y7" i="11"/>
  <c r="Y7" i="20"/>
  <c r="Z4" i="13" l="1"/>
  <c r="Z4" i="12"/>
  <c r="Z4" i="20"/>
  <c r="Z4" i="11"/>
  <c r="Z4" i="18"/>
  <c r="Z10" i="16"/>
  <c r="Z10" i="21"/>
  <c r="Z10" i="15"/>
  <c r="Z10" i="14"/>
  <c r="Z10" i="17"/>
  <c r="Z10" i="12"/>
  <c r="Z10" i="18"/>
  <c r="Z10" i="20"/>
  <c r="Z10" i="13"/>
  <c r="Z10" i="11"/>
  <c r="AC13" i="43"/>
  <c r="Z7" i="20"/>
  <c r="Z7" i="12"/>
  <c r="Z7" i="13"/>
  <c r="Z7" i="11"/>
  <c r="Z7" i="18"/>
  <c r="Z7" i="15"/>
  <c r="Z7" i="17"/>
  <c r="Z7" i="21"/>
  <c r="Z7" i="16"/>
  <c r="Z7" i="14"/>
  <c r="Z7" i="27"/>
  <c r="Z7" i="24"/>
  <c r="Z7" i="26"/>
  <c r="Z7" i="23"/>
  <c r="Z7" i="25"/>
  <c r="AC10" i="43"/>
  <c r="Z4" i="15"/>
  <c r="Z4" i="17"/>
  <c r="Z4" i="16"/>
  <c r="Z4" i="21"/>
  <c r="Z4" i="14"/>
  <c r="AC7" i="43"/>
  <c r="Z4" i="25"/>
  <c r="Z4" i="26"/>
  <c r="Z4" i="23"/>
  <c r="Z4" i="24"/>
  <c r="Z4" i="27"/>
  <c r="AD13" i="43" l="1"/>
  <c r="AD7" i="43"/>
  <c r="AA4" i="21"/>
  <c r="AA4" i="14"/>
  <c r="AA4" i="16"/>
  <c r="AA4" i="17"/>
  <c r="AA4" i="15"/>
  <c r="AA7" i="11"/>
  <c r="AA7" i="20"/>
  <c r="AA7" i="13"/>
  <c r="AA7" i="12"/>
  <c r="AA7" i="18"/>
  <c r="AA10" i="21"/>
  <c r="AA10" i="17"/>
  <c r="AA10" i="15"/>
  <c r="AA10" i="16"/>
  <c r="AA10" i="14"/>
  <c r="AD10" i="43"/>
  <c r="AA7" i="15"/>
  <c r="AA7" i="14"/>
  <c r="AA7" i="21"/>
  <c r="AA7" i="17"/>
  <c r="AA7" i="16"/>
  <c r="AA4" i="23"/>
  <c r="AA4" i="26"/>
  <c r="AA4" i="24"/>
  <c r="AA4" i="25"/>
  <c r="AA4" i="27"/>
  <c r="AA10" i="20"/>
  <c r="AA10" i="11"/>
  <c r="AA10" i="13"/>
  <c r="AA10" i="12"/>
  <c r="AA10" i="18"/>
  <c r="AA7" i="27"/>
  <c r="AA7" i="24"/>
  <c r="AA7" i="23"/>
  <c r="AA7" i="25"/>
  <c r="AA7" i="26"/>
  <c r="AA4" i="18"/>
  <c r="AA4" i="13"/>
  <c r="AA4" i="12"/>
  <c r="AA4" i="11"/>
  <c r="AA4" i="20"/>
  <c r="AB4" i="26" l="1"/>
  <c r="AB4" i="23"/>
  <c r="AB4" i="25"/>
  <c r="AB4" i="24"/>
  <c r="AB4" i="27"/>
  <c r="AE7" i="43"/>
  <c r="AB10" i="16"/>
  <c r="AB10" i="15"/>
  <c r="AB10" i="14"/>
  <c r="AB10" i="21"/>
  <c r="AB10" i="17"/>
  <c r="AB7" i="11"/>
  <c r="AB7" i="13"/>
  <c r="AB7" i="12"/>
  <c r="AB7" i="18"/>
  <c r="AB7" i="20"/>
  <c r="AB4" i="15"/>
  <c r="AB4" i="16"/>
  <c r="AB4" i="17"/>
  <c r="AB4" i="21"/>
  <c r="AB4" i="14"/>
  <c r="AB4" i="18"/>
  <c r="AB4" i="13"/>
  <c r="AB4" i="11"/>
  <c r="AB4" i="20"/>
  <c r="AB4" i="12"/>
  <c r="AE10" i="43"/>
  <c r="AE13" i="43"/>
  <c r="AB7" i="17"/>
  <c r="AB7" i="21"/>
  <c r="AB7" i="15"/>
  <c r="AB7" i="14"/>
  <c r="AB7" i="16"/>
  <c r="AB7" i="26"/>
  <c r="AB7" i="23"/>
  <c r="AB7" i="25"/>
  <c r="AB7" i="27"/>
  <c r="AB7" i="24"/>
  <c r="AB10" i="20"/>
  <c r="AB10" i="18"/>
  <c r="AB10" i="13"/>
  <c r="AB10" i="12"/>
  <c r="AB10" i="11"/>
  <c r="AC10" i="17" l="1"/>
  <c r="AC10" i="14"/>
  <c r="AC10" i="15"/>
  <c r="AC10" i="16"/>
  <c r="AC10" i="21"/>
  <c r="AC7" i="15"/>
  <c r="AC7" i="17"/>
  <c r="AC7" i="21"/>
  <c r="AC7" i="16"/>
  <c r="AC7" i="14"/>
  <c r="AC4" i="26"/>
  <c r="AC4" i="24"/>
  <c r="AC4" i="25"/>
  <c r="AC4" i="27"/>
  <c r="AC4" i="23"/>
  <c r="AC4" i="15"/>
  <c r="AC4" i="14"/>
  <c r="AC4" i="17"/>
  <c r="AC4" i="21"/>
  <c r="AC4" i="16"/>
  <c r="AC7" i="11"/>
  <c r="AC7" i="12"/>
  <c r="AC7" i="18"/>
  <c r="AC7" i="20"/>
  <c r="AC7" i="13"/>
  <c r="AC7" i="27"/>
  <c r="AC7" i="23"/>
  <c r="AC7" i="24"/>
  <c r="AC7" i="26"/>
  <c r="AC7" i="25"/>
  <c r="AF7" i="43"/>
  <c r="AC10" i="18"/>
  <c r="AC10" i="20"/>
  <c r="AC10" i="13"/>
  <c r="AC10" i="11"/>
  <c r="AC10" i="12"/>
  <c r="AC4" i="18"/>
  <c r="AC4" i="12"/>
  <c r="AC4" i="20"/>
  <c r="AC4" i="13"/>
  <c r="AC4" i="11"/>
  <c r="AF10" i="43"/>
  <c r="AF13" i="43"/>
  <c r="AD7" i="15" l="1"/>
  <c r="AD7" i="14"/>
  <c r="AD7" i="16"/>
  <c r="AD7" i="17"/>
  <c r="AD7" i="21"/>
  <c r="AD4" i="27"/>
  <c r="AD4" i="25"/>
  <c r="AD4" i="23"/>
  <c r="AD4" i="24"/>
  <c r="AD4" i="26"/>
  <c r="AG7" i="43"/>
  <c r="AD4" i="11"/>
  <c r="AD4" i="20"/>
  <c r="AD4" i="18"/>
  <c r="AD4" i="13"/>
  <c r="AD4" i="12"/>
  <c r="AD10" i="21"/>
  <c r="AD10" i="17"/>
  <c r="AD10" i="15"/>
  <c r="AD10" i="14"/>
  <c r="AD10" i="16"/>
  <c r="AD10" i="11"/>
  <c r="AD10" i="12"/>
  <c r="AD10" i="20"/>
  <c r="AD10" i="18"/>
  <c r="AD10" i="13"/>
  <c r="AG13" i="43"/>
  <c r="AG10" i="43"/>
  <c r="AD7" i="26"/>
  <c r="AD7" i="25"/>
  <c r="AD7" i="23"/>
  <c r="AD7" i="24"/>
  <c r="AD7" i="27"/>
  <c r="AD4" i="15"/>
  <c r="AD4" i="21"/>
  <c r="AD4" i="14"/>
  <c r="AD4" i="17"/>
  <c r="AD4" i="16"/>
  <c r="AD7" i="12"/>
  <c r="AD7" i="13"/>
  <c r="AD7" i="18"/>
  <c r="AD7" i="11"/>
  <c r="AD7" i="20"/>
  <c r="AE7" i="12" l="1"/>
  <c r="AE7" i="18"/>
  <c r="AE7" i="11"/>
  <c r="AE7" i="20"/>
  <c r="AE7" i="13"/>
  <c r="AH10" i="43"/>
  <c r="AI10" i="43"/>
  <c r="AI7" i="43"/>
  <c r="AH7" i="43"/>
  <c r="AH13" i="43"/>
  <c r="AI13" i="43"/>
  <c r="AE4" i="17"/>
  <c r="AE4" i="16"/>
  <c r="AE4" i="21"/>
  <c r="AE4" i="14"/>
  <c r="AE4" i="15"/>
  <c r="AE4" i="18"/>
  <c r="AE4" i="12"/>
  <c r="AE4" i="13"/>
  <c r="AE4" i="20"/>
  <c r="AE4" i="11"/>
  <c r="AE7" i="27"/>
  <c r="AE7" i="26"/>
  <c r="AE7" i="25"/>
  <c r="AE7" i="24"/>
  <c r="AE7" i="23"/>
  <c r="AE4" i="24"/>
  <c r="AE4" i="23"/>
  <c r="AE4" i="27"/>
  <c r="AE4" i="25"/>
  <c r="AE4" i="26"/>
  <c r="AE10" i="15"/>
  <c r="AE10" i="21"/>
  <c r="AE10" i="17"/>
  <c r="AE10" i="14"/>
  <c r="AE10" i="16"/>
  <c r="AE10" i="20"/>
  <c r="AE10" i="11"/>
  <c r="AE10" i="12"/>
  <c r="AE10" i="13"/>
  <c r="AE10" i="18"/>
  <c r="AE7" i="21"/>
  <c r="AE7" i="15"/>
  <c r="AE7" i="17"/>
  <c r="AE7" i="14"/>
  <c r="AE7" i="16"/>
  <c r="AG7" i="13" l="1"/>
  <c r="AG7" i="12"/>
  <c r="AG7" i="11"/>
  <c r="AG7" i="18"/>
  <c r="AG7" i="20"/>
  <c r="AG4" i="27"/>
  <c r="AG4" i="25"/>
  <c r="AG4" i="26"/>
  <c r="AG4" i="24"/>
  <c r="AG4" i="23"/>
  <c r="AF7" i="20"/>
  <c r="AF7" i="18"/>
  <c r="AF7" i="12"/>
  <c r="AF7" i="11"/>
  <c r="AF7" i="13"/>
  <c r="AG7" i="21"/>
  <c r="AG7" i="17"/>
  <c r="AG7" i="15"/>
  <c r="AG7" i="14"/>
  <c r="AG7" i="16"/>
  <c r="AF4" i="15"/>
  <c r="AF4" i="21"/>
  <c r="AF4" i="14"/>
  <c r="AF4" i="16"/>
  <c r="AF4" i="17"/>
  <c r="AG4" i="18"/>
  <c r="AG4" i="13"/>
  <c r="AG4" i="12"/>
  <c r="AG4" i="11"/>
  <c r="AG4" i="20"/>
  <c r="AF7" i="17"/>
  <c r="AF7" i="16"/>
  <c r="AF7" i="15"/>
  <c r="AF7" i="14"/>
  <c r="AF7" i="21"/>
  <c r="AG10" i="17"/>
  <c r="AG10" i="21"/>
  <c r="AG10" i="16"/>
  <c r="AG10" i="15"/>
  <c r="AG10" i="14"/>
  <c r="AG10" i="12"/>
  <c r="AG10" i="13"/>
  <c r="AG10" i="20"/>
  <c r="AG10" i="18"/>
  <c r="AG10" i="11"/>
  <c r="AG4" i="17"/>
  <c r="AG4" i="14"/>
  <c r="AG4" i="16"/>
  <c r="AG4" i="15"/>
  <c r="AG4" i="21"/>
  <c r="AG7" i="24"/>
  <c r="AG7" i="25"/>
  <c r="AG7" i="23"/>
  <c r="AG7" i="27"/>
  <c r="AG7" i="26"/>
  <c r="AF10" i="20"/>
  <c r="AF10" i="11"/>
  <c r="AF10" i="18"/>
  <c r="AF10" i="13"/>
  <c r="AF10" i="12"/>
  <c r="AF10" i="15"/>
  <c r="AF10" i="17"/>
  <c r="AF10" i="16"/>
  <c r="AF10" i="14"/>
  <c r="AF10" i="21"/>
  <c r="AF7" i="25"/>
  <c r="AF7" i="23"/>
  <c r="AF7" i="24"/>
  <c r="AF7" i="26"/>
  <c r="AF7" i="27"/>
  <c r="AF4" i="27"/>
  <c r="AF4" i="24"/>
  <c r="AF4" i="23"/>
  <c r="AF4" i="25"/>
  <c r="AF4" i="26"/>
  <c r="AF4" i="12"/>
  <c r="AF4" i="11"/>
  <c r="AF4" i="13"/>
  <c r="AF4" i="20"/>
  <c r="AF4" i="18"/>
</calcChain>
</file>

<file path=xl/sharedStrings.xml><?xml version="1.0" encoding="utf-8"?>
<sst xmlns="http://schemas.openxmlformats.org/spreadsheetml/2006/main" count="842" uniqueCount="253">
  <si>
    <t>Sources:</t>
  </si>
  <si>
    <t/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</si>
  <si>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</si>
  <si>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</si>
  <si>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</si>
  <si>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</si>
  <si>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</si>
  <si>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</si>
  <si>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</si>
  <si>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</si>
  <si>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Notes on Component Categorization</t>
  </si>
  <si>
    <t>Water heaters are categorized as appliances, not as part of the "heating"</t>
  </si>
  <si>
    <t>component.  The "heating" component refers to heating of air and is affected by</t>
  </si>
  <si>
    <t>the building envelope, whereas appliances are not affected by envelope.</t>
  </si>
  <si>
    <t>The two plug load categories ("televisions and related equipment" and</t>
  </si>
  <si>
    <t>"computers and related equipment" in Table 4, "office equipment (PC)" and</t>
  </si>
  <si>
    <t>"other component" category, not to appliances.</t>
  </si>
  <si>
    <t>office equipment (non-PC)" in Table 5) are assigned to the</t>
  </si>
  <si>
    <t>Wood</t>
  </si>
  <si>
    <t>Urban vs. Rural Residential Households</t>
  </si>
  <si>
    <t>biomass (BTU)</t>
  </si>
  <si>
    <t>Electricity</t>
  </si>
  <si>
    <t>Natural gas</t>
  </si>
  <si>
    <t>Solar</t>
  </si>
  <si>
    <t>kerosene (BTU)</t>
  </si>
  <si>
    <t>heavy or residual fuel oil (BTU)</t>
  </si>
  <si>
    <t>LPG propane or butane (BTU)</t>
  </si>
  <si>
    <t>hydrogen (BTU)</t>
  </si>
  <si>
    <t>Quadrillion</t>
  </si>
  <si>
    <t>electricity</t>
  </si>
  <si>
    <t>Energy consumption (residential, commercial &amp; public)</t>
  </si>
  <si>
    <t>Energy Ministry (SENER)</t>
  </si>
  <si>
    <t>Energy System Information (SIE)</t>
  </si>
  <si>
    <t>http://sie.energia.gob.mx</t>
  </si>
  <si>
    <t>Balance Nacional de Energía: Consumo de energía en los sectores residencial, comercial y público</t>
  </si>
  <si>
    <t>National Institute of Statistic and Geography</t>
  </si>
  <si>
    <t>National Household Survey</t>
  </si>
  <si>
    <t>http://www.inegi.org.mx/saladeprensa/boletines/2016/especiales/especiales2016_06_05.pdf</t>
  </si>
  <si>
    <t>3rd paragraph</t>
  </si>
  <si>
    <t>% of houses with components</t>
  </si>
  <si>
    <t>National Commission for the Efficient Use of Energy (CONUEE)</t>
  </si>
  <si>
    <t>Energy Efficiency Indicators Data Base (BIEE)</t>
  </si>
  <si>
    <t>http://www.biee-conuee.enerdata.net/site/index.php</t>
  </si>
  <si>
    <t>Residencial&gt;Tasa de equipamiento</t>
  </si>
  <si>
    <t>Energy split by component and fuel</t>
  </si>
  <si>
    <t>SENER</t>
  </si>
  <si>
    <t>National Energy Balance (BNE)</t>
  </si>
  <si>
    <t>http://www.cie.unam.mx/~rbb/ERyS2013-1/BalanceNacionaldeEnergia2010_2.pdf</t>
  </si>
  <si>
    <t>Natural gas and biomass growth rate (GR)</t>
  </si>
  <si>
    <t>Natural gas prospective 2017-2031</t>
  </si>
  <si>
    <t>https://www.gob.mx/cms/uploads/attachment/file/325639/Prospectiva_de_Gas_Natural_2017-2031.pdf</t>
  </si>
  <si>
    <t>Electricity growth rate (GR)</t>
  </si>
  <si>
    <t xml:space="preserve">SENER </t>
  </si>
  <si>
    <t>Electricity sector prospective 2017-2031</t>
  </si>
  <si>
    <t>https://www.gob.mx/cms/uploads/attachment/file/284345/Prospectiva_del_Sector_El_ctrico_2017.pdf</t>
  </si>
  <si>
    <t>Diesel growth rate (GR)</t>
  </si>
  <si>
    <t>Sistema de Información Energética (SIE)-SENER</t>
  </si>
  <si>
    <t>Balance Nacional de Energía (BNE)</t>
  </si>
  <si>
    <t>Demographics</t>
  </si>
  <si>
    <t>National household survey 2020</t>
  </si>
  <si>
    <t>%</t>
  </si>
  <si>
    <t xml:space="preserve">Total population </t>
  </si>
  <si>
    <t>millions</t>
  </si>
  <si>
    <t>pop</t>
  </si>
  <si>
    <t>Urban population</t>
  </si>
  <si>
    <t>Living in cities over 5,000 people</t>
  </si>
  <si>
    <t>Rural population</t>
  </si>
  <si>
    <t>Living in cities under 5,000 people</t>
  </si>
  <si>
    <t>No. of households</t>
  </si>
  <si>
    <t>households</t>
  </si>
  <si>
    <t>Urban households</t>
  </si>
  <si>
    <t>Rural households</t>
  </si>
  <si>
    <t>National household survey 2015</t>
  </si>
  <si>
    <t>INEGI. Censo de Población y Vivienda 2020. Tabulados del Cuestionario Básico</t>
  </si>
  <si>
    <t>Índice</t>
  </si>
  <si>
    <t>Fecha de elaboración: 25/01/2021</t>
  </si>
  <si>
    <t>Localidades y población total por entidad federativa según tamaño de localidad</t>
  </si>
  <si>
    <t>Población 1</t>
  </si>
  <si>
    <t>Entidad federativa</t>
  </si>
  <si>
    <t>Localidades/Población</t>
  </si>
  <si>
    <r>
      <t>Total de localidades y población</t>
    </r>
    <r>
      <rPr>
        <b/>
        <vertAlign val="superscript"/>
        <sz val="7"/>
        <color indexed="9"/>
        <rFont val="Arial Narrow"/>
        <family val="2"/>
      </rPr>
      <t>1</t>
    </r>
  </si>
  <si>
    <t>Tamaño de localidad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</si>
  <si>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</si>
  <si>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</si>
  <si>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</si>
  <si>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</si>
  <si>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</si>
  <si>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</si>
  <si>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</si>
  <si>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</si>
  <si>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</si>
  <si>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</si>
  <si>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</si>
  <si>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</si>
  <si>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</si>
  <si>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</si>
  <si>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t>Estados Unidos Mexicanos</t>
  </si>
  <si>
    <t>Localidad</t>
  </si>
  <si>
    <t>Población</t>
  </si>
  <si>
    <t>09 Ciudad de México</t>
  </si>
  <si>
    <r>
      <t>1</t>
    </r>
    <r>
      <rPr>
        <sz val="8"/>
        <color indexed="8"/>
        <rFont val="Arial Narrow"/>
        <family val="2"/>
      </rPr>
      <t> Incluye una estimación de población de 6 337 751 personas que corresponden a 1 588 422 viviendas sin información de ocupantes y menores omitidos.</t>
    </r>
  </si>
  <si>
    <t>Viviendas habitadas y ocupantes por tamaño de localidad, tipo y clase de vivienda según sexo de los ocupantes</t>
  </si>
  <si>
    <t>Vivienda 1</t>
  </si>
  <si>
    <t>Tipo de vivienda</t>
  </si>
  <si>
    <t>Clase de vivienda</t>
  </si>
  <si>
    <t>Viviendas habitadas</t>
  </si>
  <si>
    <r>
      <t>Ocupantes</t>
    </r>
    <r>
      <rPr>
        <b/>
        <vertAlign val="superscript"/>
        <sz val="7"/>
        <color indexed="9"/>
        <rFont val="Arial Narrow"/>
        <family val="2"/>
      </rPr>
      <t>1</t>
    </r>
  </si>
  <si>
    <t>Total</t>
  </si>
  <si>
    <t>Hombres</t>
  </si>
  <si>
    <t>Mujeres</t>
  </si>
  <si>
    <t>Vivienda colectiva</t>
  </si>
  <si>
    <t>Vivienda particular</t>
  </si>
  <si>
    <t>Nota: Incluye una estimación de 6 337 751 personas que corresponden a 1 588 422 viviendas sin información de ocupantes y menores omitidos.</t>
  </si>
  <si>
    <r>
      <t>1</t>
    </r>
    <r>
      <rPr>
        <sz val="8"/>
        <color indexed="8"/>
        <rFont val="Arial Narrow"/>
        <family val="2"/>
      </rPr>
      <t> Excluye a la población sin vivienda, así como al personal del Servicio Exterior Mexicano y a sus familiares.</t>
    </r>
  </si>
  <si>
    <t>Sistema de Información Energética</t>
  </si>
  <si>
    <t>Secretaría de Energía</t>
  </si>
  <si>
    <t>Dirección General de Planeación e Información Energéticas</t>
  </si>
  <si>
    <t>(petajoules)</t>
  </si>
  <si>
    <t>REALES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</si>
  <si>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</si>
  <si>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</si>
  <si>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</si>
  <si>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</si>
  <si>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</si>
  <si>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</si>
  <si>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</si>
  <si>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</si>
  <si>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</si>
  <si>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</si>
  <si>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</si>
  <si>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</si>
  <si>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</si>
  <si>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</si>
  <si>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</si>
  <si>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</si>
  <si>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</si>
  <si>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Total sector residencial, comercial y público</t>
  </si>
  <si>
    <t xml:space="preserve">    Energía solar</t>
  </si>
  <si>
    <t>Leña</t>
  </si>
  <si>
    <t xml:space="preserve">    Total petrolíferos</t>
  </si>
  <si>
    <t xml:space="preserve">    Gas licuado</t>
  </si>
  <si>
    <t xml:space="preserve">    Querosenos</t>
  </si>
  <si>
    <t xml:space="preserve">    Diesel</t>
  </si>
  <si>
    <t xml:space="preserve">    Gas seco</t>
  </si>
  <si>
    <t xml:space="preserve">    Electricidad</t>
  </si>
  <si>
    <t>Residencial</t>
  </si>
  <si>
    <t xml:space="preserve">    Total de petrolíferos</t>
  </si>
  <si>
    <t xml:space="preserve">        Gas licuado</t>
  </si>
  <si>
    <t xml:space="preserve">        Querosenos</t>
  </si>
  <si>
    <t>Comercial</t>
  </si>
  <si>
    <t xml:space="preserve">        Diesel</t>
  </si>
  <si>
    <t>Fuente: Sistema de Información Energética, SENER.</t>
  </si>
  <si>
    <t>Fuel</t>
  </si>
  <si>
    <t>Growth rate</t>
  </si>
  <si>
    <t>https://www.gob.mx/cms/uploads/attachment/file/177626/Prospectiva_del_Sector_El_ctrico_2016-2030.pdf</t>
  </si>
  <si>
    <t>Biomass</t>
  </si>
  <si>
    <t>Año</t>
  </si>
  <si>
    <t>Gas LP</t>
  </si>
  <si>
    <t>Gas natural</t>
  </si>
  <si>
    <t>(mmpcdgne)</t>
  </si>
  <si>
    <t>(mmpcd)</t>
  </si>
  <si>
    <t>tca</t>
  </si>
  <si>
    <t>tmca</t>
  </si>
  <si>
    <t>TMCA</t>
  </si>
  <si>
    <t>2008-2015</t>
  </si>
  <si>
    <t>2009-2016</t>
  </si>
  <si>
    <t>2009-2014</t>
  </si>
  <si>
    <t>2001-2014</t>
  </si>
  <si>
    <t>SUMA</t>
  </si>
  <si>
    <t>CALENTADORES SOLARES</t>
  </si>
  <si>
    <t>http://www.anes.org/cms/balance_energia.php</t>
  </si>
  <si>
    <t>Superficie instalada</t>
  </si>
  <si>
    <t>TACC</t>
  </si>
  <si>
    <t>CAGR</t>
  </si>
  <si>
    <t>Superficie total instalada de calentadores solares de agua</t>
  </si>
  <si>
    <t>1000 m2</t>
  </si>
  <si>
    <t>INCREASE</t>
  </si>
  <si>
    <t xml:space="preserve">    Leña</t>
  </si>
  <si>
    <t>ENERGIA PRIMARIA</t>
  </si>
  <si>
    <t>ENERGIA SECUNDARIA</t>
  </si>
  <si>
    <t>LPG</t>
  </si>
  <si>
    <t>Kerosene</t>
  </si>
  <si>
    <t>Diesel and gasoil</t>
  </si>
  <si>
    <t>Natural gas (dry)</t>
  </si>
  <si>
    <t>Total secondary energy</t>
  </si>
  <si>
    <t>Energía solar</t>
  </si>
  <si>
    <t>Querosenos</t>
  </si>
  <si>
    <t>Diesel</t>
  </si>
  <si>
    <t>Gas seco</t>
  </si>
  <si>
    <t>Electricidad</t>
  </si>
  <si>
    <t>Total de energía primaria</t>
  </si>
  <si>
    <t>Total de energía secundaria</t>
  </si>
  <si>
    <t>Residencial, comercial y público</t>
  </si>
  <si>
    <t>Residencial [2]</t>
  </si>
  <si>
    <t>Calefacción</t>
  </si>
  <si>
    <t>Agua caliente</t>
  </si>
  <si>
    <t>Cocción</t>
  </si>
  <si>
    <t>Calor sub-total</t>
  </si>
  <si>
    <t>Iluminación</t>
  </si>
  <si>
    <t>Electrodomésticos sub-total</t>
  </si>
  <si>
    <t>TV</t>
  </si>
  <si>
    <t>Refrigerador</t>
  </si>
  <si>
    <t>Lavadora</t>
  </si>
  <si>
    <t>Aire acondicionado</t>
  </si>
  <si>
    <t>Otro</t>
  </si>
  <si>
    <t>Comercial [1]</t>
  </si>
  <si>
    <t>Cómputo</t>
  </si>
  <si>
    <t>Refrigeración</t>
  </si>
  <si>
    <t>Bombeo</t>
  </si>
  <si>
    <t>Otros</t>
  </si>
  <si>
    <t>Público y Servicios [1]</t>
  </si>
  <si>
    <t>Fuente: Balance Nacional de Energía, SENER 2010.</t>
  </si>
  <si>
    <t>Component split</t>
  </si>
  <si>
    <t>Energía</t>
  </si>
  <si>
    <t>Urban res</t>
  </si>
  <si>
    <t>Rural res</t>
  </si>
  <si>
    <t>Commercial</t>
  </si>
  <si>
    <t>Com+Pub</t>
  </si>
  <si>
    <t>Publico</t>
  </si>
  <si>
    <t>Heating</t>
  </si>
  <si>
    <t>Cooling</t>
  </si>
  <si>
    <t>Lighting</t>
  </si>
  <si>
    <t>Appliances</t>
  </si>
  <si>
    <t>Other</t>
  </si>
  <si>
    <t>Fuel split by component</t>
  </si>
  <si>
    <t>H</t>
  </si>
  <si>
    <t>cero</t>
  </si>
  <si>
    <t>B</t>
  </si>
  <si>
    <t>C</t>
  </si>
  <si>
    <t>Urban Res y Rural Res</t>
  </si>
  <si>
    <t>RESIDENTIAL</t>
  </si>
  <si>
    <t>COMMERCIAL</t>
  </si>
  <si>
    <t xml:space="preserve">residential </t>
  </si>
  <si>
    <t>heating</t>
  </si>
  <si>
    <t>cooling</t>
  </si>
  <si>
    <t>lighting</t>
  </si>
  <si>
    <t>other</t>
  </si>
  <si>
    <t>appliances</t>
  </si>
  <si>
    <t>D</t>
  </si>
  <si>
    <t>G</t>
  </si>
  <si>
    <t>E</t>
  </si>
  <si>
    <t>F</t>
  </si>
  <si>
    <t>Urban residential</t>
  </si>
  <si>
    <t>Rural residential</t>
  </si>
  <si>
    <t>al 2031</t>
  </si>
  <si>
    <t>del 2031</t>
  </si>
  <si>
    <t>BTU/PJ</t>
  </si>
  <si>
    <t>Source: SENER- SIE</t>
  </si>
  <si>
    <t>https://sie.energia.gob.mx/docs/cat_unidades_es.pdf</t>
  </si>
  <si>
    <t>GR</t>
  </si>
  <si>
    <t>NG</t>
  </si>
  <si>
    <t>BNE2019</t>
  </si>
  <si>
    <t>GasLP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</si>
</sst>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0.000E+00"/>
    <numFmt numFmtId="166" formatCode="###\ ###\ ###\ ##0"/>
    <numFmt numFmtId="167" formatCode="_-* #,##0.00_-;\-* #,##0.00_-;_-* &quot;-&quot;??_-;_-@_-"/>
    <numFmt numFmtId="168" formatCode="_-* #,##0_-;\-* #,##0_-;_-* &quot;-&quot;??_-;_-@_-"/>
    <numFmt numFmtId="169" formatCode="_-* #,##0.000_-;\-* #,##0.000_-;_-* &quot;-&quot;??_-;_-@_-"/>
    <numFmt numFmtId="170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3361"/>
      <name val="Arial"/>
      <family val="2"/>
    </font>
    <font>
      <sz val="12"/>
      <color rgb="FF000000"/>
      <name val="Arial Narrow"/>
      <family val="2"/>
    </font>
    <font>
      <u/>
      <sz val="11"/>
      <color theme="10"/>
      <name val="Arial"/>
      <family val="2"/>
    </font>
    <font>
      <sz val="10"/>
      <color rgb="FF003361"/>
      <name val="Arial"/>
      <family val="2"/>
    </font>
    <font>
      <b/>
      <sz val="10"/>
      <color rgb="FF000000"/>
      <name val="Arial Narrow"/>
      <family val="2"/>
    </font>
    <font>
      <sz val="8"/>
      <color rgb="FF000000"/>
      <name val="Arial Narrow"/>
      <family val="2"/>
    </font>
    <font>
      <b/>
      <sz val="7"/>
      <color rgb="FFFFFFFF"/>
      <name val="Arial Narrow"/>
      <family val="2"/>
    </font>
    <font>
      <b/>
      <vertAlign val="superscript"/>
      <sz val="7"/>
      <color indexed="9"/>
      <name val="Arial Narrow"/>
      <family val="2"/>
    </font>
    <font>
      <b/>
      <sz val="7"/>
      <color rgb="FF000000"/>
      <name val="Arial Narrow"/>
      <family val="2"/>
    </font>
    <font>
      <sz val="7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sz val="8"/>
      <color indexed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2B7129"/>
      <name val="Verdana"/>
      <family val="2"/>
    </font>
    <font>
      <sz val="12"/>
      <color rgb="FF000000"/>
      <name val="Verdana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rgb="FF000000"/>
      <name val="Arial"/>
      <family val="2"/>
    </font>
    <font>
      <sz val="7.5"/>
      <name val="Arial"/>
      <family val="2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8" fillId="0" borderId="0"/>
    <xf numFmtId="0" fontId="8" fillId="0" borderId="8" applyNumberFormat="0" applyProtection="0">
      <alignment wrapText="1"/>
    </xf>
    <xf numFmtId="0" fontId="9" fillId="0" borderId="6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5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9" fontId="12" fillId="0" borderId="0" applyFont="0" applyFill="0" applyBorder="0" applyAlignment="0" applyProtection="0"/>
    <xf numFmtId="0" fontId="4" fillId="0" borderId="9" applyNumberFormat="0" applyProtection="0">
      <alignment horizontal="left" wrapText="1"/>
    </xf>
    <xf numFmtId="43" fontId="12" fillId="0" borderId="0" applyFont="0" applyFill="0" applyBorder="0" applyAlignment="0" applyProtection="0"/>
    <xf numFmtId="0" fontId="28" fillId="0" borderId="0" applyNumberFormat="0" applyFont="0" applyFill="0" applyBorder="0" applyAlignment="0" applyProtection="0"/>
    <xf numFmtId="167" fontId="12" fillId="0" borderId="0" applyFont="0" applyFill="0" applyBorder="0" applyAlignment="0" applyProtection="0"/>
    <xf numFmtId="0" fontId="1" fillId="0" borderId="0"/>
    <xf numFmtId="0" fontId="41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6" fillId="0" borderId="0" xfId="7"/>
    <xf numFmtId="0" fontId="0" fillId="0" borderId="0" xfId="0" applyFont="1"/>
    <xf numFmtId="11" fontId="0" fillId="0" borderId="0" xfId="0" applyNumberFormat="1"/>
    <xf numFmtId="165" fontId="0" fillId="0" borderId="0" xfId="0" applyNumberFormat="1"/>
    <xf numFmtId="164" fontId="0" fillId="0" borderId="0" xfId="15" applyNumberFormat="1" applyFont="1"/>
    <xf numFmtId="4" fontId="0" fillId="0" borderId="0" xfId="0" applyNumberFormat="1"/>
    <xf numFmtId="11" fontId="0" fillId="0" borderId="0" xfId="17" applyNumberFormat="1" applyFont="1"/>
    <xf numFmtId="0" fontId="0" fillId="0" borderId="0" xfId="0" applyNumberFormat="1"/>
    <xf numFmtId="0" fontId="0" fillId="0" borderId="0" xfId="0"/>
    <xf numFmtId="0" fontId="0" fillId="6" borderId="0" xfId="0" applyFill="1"/>
    <xf numFmtId="9" fontId="0" fillId="0" borderId="0" xfId="15" applyFont="1"/>
    <xf numFmtId="0" fontId="0" fillId="0" borderId="0" xfId="0"/>
    <xf numFmtId="0" fontId="0" fillId="0" borderId="0" xfId="0"/>
    <xf numFmtId="0" fontId="0" fillId="0" borderId="0" xfId="0"/>
    <xf numFmtId="0" fontId="14" fillId="2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43" fontId="0" fillId="0" borderId="0" xfId="17" applyFont="1"/>
    <xf numFmtId="166" fontId="0" fillId="0" borderId="0" xfId="0" applyNumberFormat="1"/>
    <xf numFmtId="2" fontId="0" fillId="0" borderId="0" xfId="0" applyNumberFormat="1"/>
    <xf numFmtId="0" fontId="16" fillId="7" borderId="0" xfId="0" applyFont="1" applyFill="1" applyAlignment="1">
      <alignment horizontal="left"/>
    </xf>
    <xf numFmtId="0" fontId="17" fillId="7" borderId="0" xfId="0" applyFont="1" applyFill="1" applyAlignment="1">
      <alignment horizontal="center"/>
    </xf>
    <xf numFmtId="0" fontId="18" fillId="7" borderId="0" xfId="7" applyFont="1" applyFill="1" applyAlignment="1" applyProtection="1">
      <alignment horizontal="right" vertical="center"/>
    </xf>
    <xf numFmtId="0" fontId="19" fillId="7" borderId="0" xfId="0" applyFont="1" applyFill="1" applyAlignment="1">
      <alignment horizontal="left"/>
    </xf>
    <xf numFmtId="0" fontId="21" fillId="7" borderId="0" xfId="0" applyFont="1" applyFill="1" applyAlignment="1">
      <alignment horizontal="right" vertical="top"/>
    </xf>
    <xf numFmtId="0" fontId="22" fillId="8" borderId="10" xfId="0" applyFont="1" applyFill="1" applyBorder="1" applyAlignment="1">
      <alignment horizontal="center" vertical="center" wrapText="1"/>
    </xf>
    <xf numFmtId="0" fontId="22" fillId="9" borderId="0" xfId="0" applyFont="1" applyFill="1" applyAlignment="1">
      <alignment horizontal="center" vertical="center" wrapText="1"/>
    </xf>
    <xf numFmtId="0" fontId="24" fillId="7" borderId="0" xfId="0" applyFont="1" applyFill="1" applyAlignment="1">
      <alignment horizontal="left" vertical="center" wrapText="1"/>
    </xf>
    <xf numFmtId="166" fontId="24" fillId="7" borderId="0" xfId="0" applyNumberFormat="1" applyFont="1" applyFill="1" applyAlignment="1">
      <alignment horizontal="right" vertical="center" wrapText="1"/>
    </xf>
    <xf numFmtId="0" fontId="25" fillId="7" borderId="0" xfId="0" applyFont="1" applyFill="1" applyAlignment="1">
      <alignment horizontal="left" vertical="center" wrapText="1"/>
    </xf>
    <xf numFmtId="166" fontId="25" fillId="7" borderId="0" xfId="0" applyNumberFormat="1" applyFont="1" applyFill="1" applyAlignment="1">
      <alignment horizontal="right" vertical="center" wrapText="1"/>
    </xf>
    <xf numFmtId="0" fontId="24" fillId="10" borderId="0" xfId="0" applyFont="1" applyFill="1" applyAlignment="1">
      <alignment horizontal="left" vertical="center" wrapText="1"/>
    </xf>
    <xf numFmtId="166" fontId="24" fillId="10" borderId="0" xfId="0" applyNumberFormat="1" applyFont="1" applyFill="1" applyAlignment="1">
      <alignment horizontal="right" vertical="center" wrapText="1"/>
    </xf>
    <xf numFmtId="0" fontId="25" fillId="10" borderId="0" xfId="0" applyFont="1" applyFill="1" applyAlignment="1">
      <alignment horizontal="left" vertical="center" wrapText="1"/>
    </xf>
    <xf numFmtId="166" fontId="25" fillId="10" borderId="0" xfId="0" applyNumberFormat="1" applyFont="1" applyFill="1" applyAlignment="1">
      <alignment horizontal="right" vertical="center" wrapText="1"/>
    </xf>
    <xf numFmtId="0" fontId="26" fillId="7" borderId="0" xfId="0" applyFont="1" applyFill="1" applyAlignment="1">
      <alignment horizontal="left"/>
    </xf>
    <xf numFmtId="0" fontId="17" fillId="7" borderId="0" xfId="0" applyFont="1" applyFill="1" applyAlignment="1" applyProtection="1">
      <alignment horizontal="center"/>
      <protection locked="0"/>
    </xf>
    <xf numFmtId="0" fontId="21" fillId="7" borderId="0" xfId="0" applyFont="1" applyFill="1" applyAlignment="1">
      <alignment horizontal="left"/>
    </xf>
    <xf numFmtId="0" fontId="13" fillId="0" borderId="0" xfId="0" applyFont="1"/>
    <xf numFmtId="168" fontId="0" fillId="0" borderId="0" xfId="19" applyNumberFormat="1" applyFont="1"/>
    <xf numFmtId="3" fontId="0" fillId="0" borderId="0" xfId="0" applyNumberFormat="1"/>
    <xf numFmtId="169" fontId="0" fillId="0" borderId="0" xfId="0" applyNumberFormat="1"/>
    <xf numFmtId="0" fontId="29" fillId="0" borderId="0" xfId="0" applyFont="1"/>
    <xf numFmtId="0" fontId="0" fillId="0" borderId="0" xfId="0" applyAlignment="1">
      <alignment horizontal="left" indent="1"/>
    </xf>
    <xf numFmtId="0" fontId="29" fillId="3" borderId="0" xfId="0" applyFont="1" applyFill="1"/>
    <xf numFmtId="10" fontId="0" fillId="3" borderId="0" xfId="15" applyNumberFormat="1" applyFont="1" applyFill="1" applyBorder="1" applyAlignment="1"/>
    <xf numFmtId="10" fontId="0" fillId="0" borderId="0" xfId="15" applyNumberFormat="1" applyFont="1" applyFill="1" applyBorder="1" applyAlignment="1"/>
    <xf numFmtId="164" fontId="0" fillId="0" borderId="0" xfId="15" applyNumberFormat="1" applyFont="1" applyFill="1" applyBorder="1" applyAlignment="1"/>
    <xf numFmtId="10" fontId="12" fillId="3" borderId="0" xfId="15" applyNumberFormat="1" applyFont="1" applyFill="1" applyBorder="1" applyAlignment="1"/>
    <xf numFmtId="167" fontId="0" fillId="0" borderId="0" xfId="19" applyFont="1"/>
    <xf numFmtId="164" fontId="0" fillId="11" borderId="0" xfId="15" applyNumberFormat="1" applyFont="1" applyFill="1"/>
    <xf numFmtId="0" fontId="30" fillId="0" borderId="0" xfId="0" applyFont="1" applyAlignment="1">
      <alignment horizontal="right"/>
    </xf>
    <xf numFmtId="0" fontId="31" fillId="0" borderId="0" xfId="0" applyFont="1"/>
    <xf numFmtId="3" fontId="31" fillId="12" borderId="0" xfId="0" applyNumberFormat="1" applyFont="1" applyFill="1"/>
    <xf numFmtId="43" fontId="31" fillId="12" borderId="0" xfId="0" applyNumberFormat="1" applyFont="1" applyFill="1"/>
    <xf numFmtId="43" fontId="0" fillId="12" borderId="0" xfId="0" applyNumberFormat="1" applyFill="1"/>
    <xf numFmtId="3" fontId="0" fillId="6" borderId="0" xfId="0" applyNumberFormat="1" applyFill="1"/>
    <xf numFmtId="43" fontId="0" fillId="0" borderId="0" xfId="0" applyNumberFormat="1"/>
    <xf numFmtId="0" fontId="32" fillId="0" borderId="0" xfId="0" applyFont="1" applyAlignment="1">
      <alignment wrapText="1"/>
    </xf>
    <xf numFmtId="167" fontId="10" fillId="4" borderId="0" xfId="19" applyFont="1" applyFill="1" applyBorder="1" applyAlignment="1">
      <alignment horizontal="center" vertical="top" wrapText="1"/>
    </xf>
    <xf numFmtId="0" fontId="32" fillId="5" borderId="0" xfId="0" applyFont="1" applyFill="1" applyAlignment="1">
      <alignment horizontal="center" vertical="top" wrapText="1"/>
    </xf>
    <xf numFmtId="167" fontId="10" fillId="5" borderId="0" xfId="19" applyFont="1" applyFill="1" applyBorder="1" applyAlignment="1">
      <alignment horizontal="center" vertical="top" wrapText="1"/>
    </xf>
    <xf numFmtId="167" fontId="10" fillId="13" borderId="0" xfId="19" applyFont="1" applyFill="1" applyBorder="1" applyAlignment="1">
      <alignment horizontal="center" vertical="top" wrapText="1"/>
    </xf>
    <xf numFmtId="0" fontId="33" fillId="5" borderId="0" xfId="0" applyFont="1" applyFill="1"/>
    <xf numFmtId="167" fontId="34" fillId="4" borderId="0" xfId="19" applyFont="1" applyFill="1" applyBorder="1" applyAlignment="1"/>
    <xf numFmtId="167" fontId="35" fillId="14" borderId="11" xfId="0" applyNumberFormat="1" applyFont="1" applyFill="1" applyBorder="1"/>
    <xf numFmtId="167" fontId="34" fillId="13" borderId="0" xfId="19" applyFont="1" applyFill="1" applyBorder="1" applyAlignment="1"/>
    <xf numFmtId="0" fontId="36" fillId="5" borderId="0" xfId="0" applyFont="1" applyFill="1"/>
    <xf numFmtId="167" fontId="36" fillId="15" borderId="0" xfId="19" applyFont="1" applyFill="1"/>
    <xf numFmtId="167" fontId="36" fillId="15" borderId="0" xfId="19" applyFont="1" applyFill="1" applyAlignment="1">
      <alignment horizontal="right"/>
    </xf>
    <xf numFmtId="167" fontId="11" fillId="16" borderId="12" xfId="19" applyFont="1" applyFill="1" applyBorder="1"/>
    <xf numFmtId="0" fontId="36" fillId="5" borderId="0" xfId="0" applyFont="1" applyFill="1" applyAlignment="1">
      <alignment horizontal="right"/>
    </xf>
    <xf numFmtId="167" fontId="36" fillId="17" borderId="0" xfId="19" applyFont="1" applyFill="1"/>
    <xf numFmtId="167" fontId="36" fillId="17" borderId="0" xfId="19" applyFont="1" applyFill="1" applyAlignment="1">
      <alignment horizontal="right"/>
    </xf>
    <xf numFmtId="167" fontId="36" fillId="18" borderId="0" xfId="19" applyFont="1" applyFill="1"/>
    <xf numFmtId="167" fontId="36" fillId="18" borderId="0" xfId="19" applyFont="1" applyFill="1" applyAlignment="1">
      <alignment horizontal="right"/>
    </xf>
    <xf numFmtId="167" fontId="36" fillId="16" borderId="0" xfId="19" applyFont="1" applyFill="1"/>
    <xf numFmtId="167" fontId="36" fillId="16" borderId="0" xfId="19" applyFont="1" applyFill="1" applyAlignment="1">
      <alignment horizontal="right"/>
    </xf>
    <xf numFmtId="167" fontId="37" fillId="17" borderId="0" xfId="19" applyFont="1" applyFill="1" applyAlignment="1">
      <alignment horizontal="right"/>
    </xf>
    <xf numFmtId="0" fontId="38" fillId="0" borderId="0" xfId="0" applyFont="1" applyAlignment="1">
      <alignment horizontal="left"/>
    </xf>
    <xf numFmtId="0" fontId="13" fillId="19" borderId="13" xfId="0" applyFont="1" applyFill="1" applyBorder="1"/>
    <xf numFmtId="0" fontId="0" fillId="0" borderId="13" xfId="0" applyBorder="1"/>
    <xf numFmtId="0" fontId="0" fillId="16" borderId="13" xfId="0" applyFill="1" applyBorder="1"/>
    <xf numFmtId="0" fontId="13" fillId="16" borderId="13" xfId="0" applyFont="1" applyFill="1" applyBorder="1"/>
    <xf numFmtId="0" fontId="0" fillId="20" borderId="0" xfId="0" applyFill="1"/>
    <xf numFmtId="10" fontId="0" fillId="16" borderId="13" xfId="15" applyNumberFormat="1" applyFont="1" applyFill="1" applyBorder="1"/>
    <xf numFmtId="10" fontId="0" fillId="0" borderId="0" xfId="0" applyNumberFormat="1"/>
    <xf numFmtId="43" fontId="0" fillId="20" borderId="0" xfId="0" applyNumberFormat="1" applyFill="1"/>
    <xf numFmtId="10" fontId="0" fillId="0" borderId="13" xfId="0" applyNumberFormat="1" applyBorder="1"/>
    <xf numFmtId="10" fontId="0" fillId="16" borderId="13" xfId="0" applyNumberFormat="1" applyFill="1" applyBorder="1"/>
    <xf numFmtId="43" fontId="0" fillId="16" borderId="13" xfId="15" applyNumberFormat="1" applyFont="1" applyFill="1" applyBorder="1"/>
    <xf numFmtId="0" fontId="1" fillId="0" borderId="0" xfId="20"/>
    <xf numFmtId="0" fontId="39" fillId="0" borderId="0" xfId="20" applyFont="1"/>
    <xf numFmtId="0" fontId="40" fillId="0" borderId="0" xfId="20" applyFont="1"/>
    <xf numFmtId="165" fontId="40" fillId="0" borderId="0" xfId="20" applyNumberFormat="1" applyFont="1"/>
    <xf numFmtId="0" fontId="0" fillId="3" borderId="14" xfId="0" applyFill="1" applyBorder="1"/>
    <xf numFmtId="0" fontId="0" fillId="16" borderId="13" xfId="15" applyNumberFormat="1" applyFont="1" applyFill="1" applyBorder="1"/>
    <xf numFmtId="165" fontId="0" fillId="0" borderId="0" xfId="0" applyNumberFormat="1" applyFill="1"/>
    <xf numFmtId="43" fontId="1" fillId="0" borderId="0" xfId="17" applyFont="1"/>
    <xf numFmtId="170" fontId="40" fillId="0" borderId="0" xfId="17" applyNumberFormat="1" applyFont="1"/>
    <xf numFmtId="170" fontId="1" fillId="0" borderId="0" xfId="17" applyNumberFormat="1" applyFont="1"/>
    <xf numFmtId="170" fontId="13" fillId="6" borderId="0" xfId="17" applyNumberFormat="1" applyFont="1" applyFill="1"/>
    <xf numFmtId="170" fontId="1" fillId="6" borderId="0" xfId="17" applyNumberFormat="1" applyFont="1" applyFill="1"/>
    <xf numFmtId="0" fontId="39" fillId="6" borderId="0" xfId="20" applyFont="1" applyFill="1"/>
    <xf numFmtId="170" fontId="40" fillId="6" borderId="0" xfId="17" applyNumberFormat="1" applyFont="1" applyFill="1"/>
    <xf numFmtId="170" fontId="41" fillId="6" borderId="0" xfId="17" applyNumberFormat="1" applyFont="1" applyFill="1"/>
    <xf numFmtId="10" fontId="0" fillId="3" borderId="0" xfId="0" applyNumberFormat="1" applyFill="1"/>
    <xf numFmtId="164" fontId="0" fillId="3" borderId="0" xfId="0" applyNumberFormat="1" applyFill="1"/>
    <xf numFmtId="0" fontId="22" fillId="8" borderId="10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2">
    <cellStyle name="Body: normal cell" xfId="4" xr:uid="{00000000-0005-0000-0000-000000000000}"/>
    <cellStyle name="Body: normal cell 2" xfId="11" xr:uid="{00000000-0005-0000-0000-000001000000}"/>
    <cellStyle name="Comma" xfId="17" builtinId="3"/>
    <cellStyle name="Comma 2" xfId="19" xr:uid="{FD61BFF9-864A-124F-8373-7EE941335626}"/>
    <cellStyle name="Font: Calibri, 9pt regular" xfId="1" xr:uid="{00000000-0005-0000-0000-000003000000}"/>
    <cellStyle name="Font: Calibri, 9pt regular 2" xfId="13" xr:uid="{00000000-0005-0000-0000-000004000000}"/>
    <cellStyle name="Footnotes: top row" xfId="6" xr:uid="{00000000-0005-0000-0000-000005000000}"/>
    <cellStyle name="Footnotes: top row 2" xfId="9" xr:uid="{00000000-0005-0000-0000-000006000000}"/>
    <cellStyle name="Header: bottom row" xfId="2" xr:uid="{00000000-0005-0000-0000-000007000000}"/>
    <cellStyle name="Header: bottom row 2" xfId="12" xr:uid="{00000000-0005-0000-0000-000008000000}"/>
    <cellStyle name="Header: top rows" xfId="16" xr:uid="{00000000-0005-0000-0000-000009000000}"/>
    <cellStyle name="Hyperlink" xfId="7" builtinId="8"/>
    <cellStyle name="Hyperlink 2" xfId="21" xr:uid="{4728F181-F09B-DF4C-9F41-D82784BACBC1}"/>
    <cellStyle name="Normal" xfId="0" builtinId="0"/>
    <cellStyle name="Normal 2" xfId="8" xr:uid="{00000000-0005-0000-0000-00000C000000}"/>
    <cellStyle name="Normal 3" xfId="18" xr:uid="{FCA95EFE-72B8-F744-B0B9-CB64E72E4A2E}"/>
    <cellStyle name="Normal 4" xfId="20" xr:uid="{AE6FE678-5105-2C49-9AC5-113B412B1A4C}"/>
    <cellStyle name="Parent row" xfId="5" xr:uid="{00000000-0005-0000-0000-00000D000000}"/>
    <cellStyle name="Parent row 2" xfId="10" xr:uid="{00000000-0005-0000-0000-00000E000000}"/>
    <cellStyle name="Per cent" xfId="15" builtinId="5"/>
    <cellStyle name="Table title" xfId="3" xr:uid="{00000000-0005-0000-0000-000010000000}"/>
    <cellStyle name="Table title 2" xfId="14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   Querosenos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Lit>
              <c:ptCount val="1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</c:strLit>
          </c:xVal>
          <c:yVal>
            <c:numLit>
              <c:formatCode>General</c:formatCode>
              <c:ptCount val="17"/>
              <c:pt idx="0">
                <c:v>1.359</c:v>
              </c:pt>
              <c:pt idx="1">
                <c:v>1.5880000000000001</c:v>
              </c:pt>
              <c:pt idx="2">
                <c:v>1.595</c:v>
              </c:pt>
              <c:pt idx="3">
                <c:v>1.245239</c:v>
              </c:pt>
              <c:pt idx="4">
                <c:v>1.426884</c:v>
              </c:pt>
              <c:pt idx="5">
                <c:v>1.4766969999999999</c:v>
              </c:pt>
              <c:pt idx="6">
                <c:v>1.848997</c:v>
              </c:pt>
              <c:pt idx="7">
                <c:v>1.7564759999999999</c:v>
              </c:pt>
              <c:pt idx="8">
                <c:v>0.83152700000000002</c:v>
              </c:pt>
              <c:pt idx="9">
                <c:v>0.83883200000000002</c:v>
              </c:pt>
              <c:pt idx="10">
                <c:v>1.1775230000000001</c:v>
              </c:pt>
              <c:pt idx="11">
                <c:v>1.286764</c:v>
              </c:pt>
              <c:pt idx="12">
                <c:v>1.206151</c:v>
              </c:pt>
              <c:pt idx="13">
                <c:v>1.351008</c:v>
              </c:pt>
              <c:pt idx="14">
                <c:v>1.9141570000000001</c:v>
              </c:pt>
              <c:pt idx="15">
                <c:v>2.569817</c:v>
              </c:pt>
              <c:pt idx="16">
                <c:v>1.9249890000000001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4DF-504B-9DDB-A1A34031B9E1}"/>
            </c:ext>
          </c:extLst>
        </c:ser>
        <c:ser>
          <c:idx val="1"/>
          <c:order val="1"/>
          <c:tx>
            <c:v>    Diesel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Lit>
              <c:ptCount val="1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</c:strLit>
          </c:xVal>
          <c:yVal>
            <c:numLit>
              <c:formatCode>General</c:formatCode>
              <c:ptCount val="17"/>
              <c:pt idx="0">
                <c:v>2.4815160000000001</c:v>
              </c:pt>
              <c:pt idx="1">
                <c:v>2.204831</c:v>
              </c:pt>
              <c:pt idx="2">
                <c:v>2.1325090000000002</c:v>
              </c:pt>
              <c:pt idx="3">
                <c:v>2.2833809999999999</c:v>
              </c:pt>
              <c:pt idx="4">
                <c:v>2.375918</c:v>
              </c:pt>
              <c:pt idx="5">
                <c:v>2.3529749999999998</c:v>
              </c:pt>
              <c:pt idx="6">
                <c:v>2.8532350000000002</c:v>
              </c:pt>
              <c:pt idx="7">
                <c:v>3.1366179999999999</c:v>
              </c:pt>
              <c:pt idx="8">
                <c:v>3.5451589999999999</c:v>
              </c:pt>
              <c:pt idx="9">
                <c:v>3.3336389999999998</c:v>
              </c:pt>
              <c:pt idx="10">
                <c:v>3.721981</c:v>
              </c:pt>
              <c:pt idx="11">
                <c:v>4.1786839999999996</c:v>
              </c:pt>
              <c:pt idx="12">
                <c:v>4.2404130000000002</c:v>
              </c:pt>
              <c:pt idx="13">
                <c:v>4.3962430000000001</c:v>
              </c:pt>
              <c:pt idx="14">
                <c:v>4.462955</c:v>
              </c:pt>
              <c:pt idx="15">
                <c:v>5.2234720000000001</c:v>
              </c:pt>
              <c:pt idx="16">
                <c:v>1.9656899999999999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DF-504B-9DDB-A1A34031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84480"/>
        <c:axId val="242242688"/>
      </c:scatterChart>
      <c:valAx>
        <c:axId val="2420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42242688"/>
        <c:crosses val="autoZero"/>
        <c:crossBetween val="midCat"/>
      </c:valAx>
      <c:valAx>
        <c:axId val="242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420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193675</xdr:colOff>
      <xdr:row>26</xdr:row>
      <xdr:rowOff>50800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966E74A-B921-674E-84C2-BA6AFA303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190500"/>
          <a:ext cx="9591675" cy="48133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35</xdr:row>
      <xdr:rowOff>28575</xdr:rowOff>
    </xdr:from>
    <xdr:to>
      <xdr:col>12</xdr:col>
      <xdr:colOff>19050</xdr:colOff>
      <xdr:row>58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C82C72-DCF9-5F49-8943-9C358BAF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721475"/>
          <a:ext cx="9480550" cy="447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47625</xdr:colOff>
      <xdr:row>23</xdr:row>
      <xdr:rowOff>24527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BB4D9187-ECAE-A749-AB70-54016DBF9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42225" cy="4406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40</xdr:row>
      <xdr:rowOff>101600</xdr:rowOff>
    </xdr:from>
    <xdr:to>
      <xdr:col>12</xdr:col>
      <xdr:colOff>425450</xdr:colOff>
      <xdr:row>57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50FAF5D-FC87-684E-B3D8-D38823E46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15</xdr:col>
      <xdr:colOff>723900</xdr:colOff>
      <xdr:row>66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8AAA3-9D28-EE4B-8F33-C8228F7FD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7239000"/>
          <a:ext cx="10033000" cy="535305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101600</xdr:colOff>
      <xdr:row>2</xdr:row>
      <xdr:rowOff>0</xdr:rowOff>
    </xdr:from>
    <xdr:to>
      <xdr:col>18</xdr:col>
      <xdr:colOff>825500</xdr:colOff>
      <xdr:row>32</xdr:row>
      <xdr:rowOff>53975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D4A634-3E0B-C347-B5E6-AC65BAE5A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5100" y="381000"/>
          <a:ext cx="10071100" cy="5768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U%20Components%20Energy%20Use%20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iana%20Bulos/Google%20Drive/2018.WRI-EPS2/0.Documentos%20trabajo%20modelo/eps-1.1.4-mexico_PHASE%201/InputData_PHASE%201/bldgs_PHASE%201/BASoBC/BAU%20Amt%20Spent%20on%20Bldg%20Components_PH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MX"/>
      <sheetName val="Energy consumption (PJ)"/>
      <sheetName val="Electricity GR"/>
      <sheetName val="NG &amp; Biomass GR"/>
      <sheetName val="Diesel GR"/>
      <sheetName val="Heat GR"/>
      <sheetName val="Energy consumption (BTU)"/>
      <sheetName val="BNE Fuel &amp; component splits"/>
      <sheetName val="MEX Urban vs. Rural"/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0">
        <row r="34">
          <cell r="C34">
            <v>0.71245800000000004</v>
          </cell>
          <cell r="D34">
            <v>0.69934700000000005</v>
          </cell>
          <cell r="E34">
            <v>0.67821299999999995</v>
          </cell>
          <cell r="F34">
            <v>0.67223299999999997</v>
          </cell>
          <cell r="G34">
            <v>0.66493199999999997</v>
          </cell>
          <cell r="H34">
            <v>0.65703699999999998</v>
          </cell>
          <cell r="I34">
            <v>0.64855200000000002</v>
          </cell>
          <cell r="J34">
            <v>0.63985199999999998</v>
          </cell>
          <cell r="K34">
            <v>0.63198699999999997</v>
          </cell>
          <cell r="L34">
            <v>0.62503799999999998</v>
          </cell>
          <cell r="M34">
            <v>0.61892199999999997</v>
          </cell>
          <cell r="N34">
            <v>0.61324900000000004</v>
          </cell>
          <cell r="O34">
            <v>0.60793699999999995</v>
          </cell>
          <cell r="P34">
            <v>0.60282999999999998</v>
          </cell>
          <cell r="Q34">
            <v>0.59757199999999999</v>
          </cell>
          <cell r="R34">
            <v>0.59213300000000002</v>
          </cell>
          <cell r="S34">
            <v>0.58752899999999997</v>
          </cell>
          <cell r="T34">
            <v>0.58305099999999999</v>
          </cell>
          <cell r="U34">
            <v>0.57860999999999996</v>
          </cell>
          <cell r="V34">
            <v>0.57405200000000001</v>
          </cell>
          <cell r="W34">
            <v>0.56929700000000005</v>
          </cell>
          <cell r="X34">
            <v>0.56488000000000005</v>
          </cell>
          <cell r="Y34">
            <v>0.56057999999999997</v>
          </cell>
          <cell r="Z34">
            <v>0.55634499999999998</v>
          </cell>
          <cell r="AA34">
            <v>0.55226699999999995</v>
          </cell>
          <cell r="AB34">
            <v>0.54790700000000003</v>
          </cell>
          <cell r="AC34">
            <v>0.54388000000000003</v>
          </cell>
          <cell r="AD34">
            <v>0.53988100000000006</v>
          </cell>
          <cell r="AE34">
            <v>0.53615999999999997</v>
          </cell>
          <cell r="AF34">
            <v>0.53233799999999998</v>
          </cell>
          <cell r="AG34">
            <v>0.52907899999999997</v>
          </cell>
          <cell r="AH34">
            <v>0.525729</v>
          </cell>
          <cell r="AI34">
            <v>-9.7560000000000008E-3</v>
          </cell>
        </row>
        <row r="35">
          <cell r="C35">
            <v>0.772702</v>
          </cell>
          <cell r="D35">
            <v>0.69437400000000005</v>
          </cell>
          <cell r="E35">
            <v>0.80934700000000004</v>
          </cell>
          <cell r="F35">
            <v>0.82285699999999995</v>
          </cell>
          <cell r="G35">
            <v>0.83160900000000004</v>
          </cell>
          <cell r="H35">
            <v>0.83966300000000005</v>
          </cell>
          <cell r="I35">
            <v>0.84638199999999997</v>
          </cell>
          <cell r="J35">
            <v>0.85308600000000001</v>
          </cell>
          <cell r="K35">
            <v>0.86099800000000004</v>
          </cell>
          <cell r="L35">
            <v>0.87073</v>
          </cell>
          <cell r="M35">
            <v>0.88250099999999998</v>
          </cell>
          <cell r="N35">
            <v>0.89538499999999999</v>
          </cell>
          <cell r="O35">
            <v>0.90917300000000001</v>
          </cell>
          <cell r="P35">
            <v>0.92387200000000003</v>
          </cell>
          <cell r="Q35">
            <v>0.93836399999999998</v>
          </cell>
          <cell r="R35">
            <v>0.95314200000000004</v>
          </cell>
          <cell r="S35">
            <v>0.969503</v>
          </cell>
          <cell r="T35">
            <v>0.98705200000000004</v>
          </cell>
          <cell r="U35">
            <v>1.005425</v>
          </cell>
          <cell r="V35">
            <v>1.02356</v>
          </cell>
          <cell r="W35">
            <v>1.041668</v>
          </cell>
          <cell r="X35">
            <v>1.0603990000000001</v>
          </cell>
          <cell r="Y35">
            <v>1.079688</v>
          </cell>
          <cell r="Z35">
            <v>1.099475</v>
          </cell>
          <cell r="AA35">
            <v>1.1189979999999999</v>
          </cell>
          <cell r="AB35">
            <v>1.1385540000000001</v>
          </cell>
          <cell r="AC35">
            <v>1.1590640000000001</v>
          </cell>
          <cell r="AD35">
            <v>1.1806950000000001</v>
          </cell>
          <cell r="AE35">
            <v>1.2020740000000001</v>
          </cell>
          <cell r="AF35">
            <v>1.2239</v>
          </cell>
          <cell r="AG35">
            <v>1.2465090000000001</v>
          </cell>
          <cell r="AH35">
            <v>1.2693460000000001</v>
          </cell>
          <cell r="AI35">
            <v>1.6140999999999999E-2</v>
          </cell>
        </row>
        <row r="36">
          <cell r="C36">
            <v>0.592256</v>
          </cell>
          <cell r="D36">
            <v>0.59603499999999998</v>
          </cell>
          <cell r="E36">
            <v>0.59704100000000004</v>
          </cell>
          <cell r="F36">
            <v>0.59716100000000005</v>
          </cell>
          <cell r="G36">
            <v>0.59637799999999996</v>
          </cell>
          <cell r="H36">
            <v>0.59452400000000005</v>
          </cell>
          <cell r="I36">
            <v>0.59156299999999995</v>
          </cell>
          <cell r="J36">
            <v>0.58801199999999998</v>
          </cell>
          <cell r="K36">
            <v>0.58509699999999998</v>
          </cell>
          <cell r="L36">
            <v>0.58326599999999995</v>
          </cell>
          <cell r="M36">
            <v>0.58231500000000003</v>
          </cell>
          <cell r="N36">
            <v>0.58167000000000002</v>
          </cell>
          <cell r="O36">
            <v>0.58168399999999998</v>
          </cell>
          <cell r="P36">
            <v>0.58210700000000004</v>
          </cell>
          <cell r="Q36">
            <v>0.58243</v>
          </cell>
          <cell r="R36">
            <v>0.58288399999999996</v>
          </cell>
          <cell r="S36">
            <v>0.58415300000000003</v>
          </cell>
          <cell r="T36">
            <v>0.58579400000000004</v>
          </cell>
          <cell r="U36">
            <v>0.58764000000000005</v>
          </cell>
          <cell r="V36">
            <v>0.58924500000000002</v>
          </cell>
          <cell r="W36">
            <v>0.59065599999999996</v>
          </cell>
          <cell r="X36">
            <v>0.59222200000000003</v>
          </cell>
          <cell r="Y36">
            <v>0.59375999999999995</v>
          </cell>
          <cell r="Z36">
            <v>0.595499</v>
          </cell>
          <cell r="AA36">
            <v>0.597217</v>
          </cell>
          <cell r="AB36">
            <v>0.59896000000000005</v>
          </cell>
          <cell r="AC36">
            <v>0.600935</v>
          </cell>
          <cell r="AD36">
            <v>0.60329999999999995</v>
          </cell>
          <cell r="AE36">
            <v>0.60577199999999998</v>
          </cell>
          <cell r="AF36">
            <v>0.60846100000000003</v>
          </cell>
          <cell r="AG36">
            <v>0.61155199999999998</v>
          </cell>
          <cell r="AH36">
            <v>0.614815</v>
          </cell>
          <cell r="AI36">
            <v>1.207E-3</v>
          </cell>
        </row>
        <row r="37">
          <cell r="C37">
            <v>0.29492000000000002</v>
          </cell>
          <cell r="D37">
            <v>0.29289100000000001</v>
          </cell>
          <cell r="E37">
            <v>0.29088000000000003</v>
          </cell>
          <cell r="F37">
            <v>0.288794</v>
          </cell>
          <cell r="G37">
            <v>0.28657199999999999</v>
          </cell>
          <cell r="H37">
            <v>0.28452499999999997</v>
          </cell>
          <cell r="I37">
            <v>0.28270600000000001</v>
          </cell>
          <cell r="J37">
            <v>0.28104699999999999</v>
          </cell>
          <cell r="K37">
            <v>0.27953499999999998</v>
          </cell>
          <cell r="L37">
            <v>0.27823300000000001</v>
          </cell>
          <cell r="M37">
            <v>0.27716099999999999</v>
          </cell>
          <cell r="N37">
            <v>0.27640799999999999</v>
          </cell>
          <cell r="O37">
            <v>0.27607399999999999</v>
          </cell>
          <cell r="P37">
            <v>0.27601799999999999</v>
          </cell>
          <cell r="Q37">
            <v>0.27630900000000003</v>
          </cell>
          <cell r="R37">
            <v>0.276972</v>
          </cell>
          <cell r="S37">
            <v>0.27801300000000001</v>
          </cell>
          <cell r="T37">
            <v>0.27934999999999999</v>
          </cell>
          <cell r="U37">
            <v>0.28095900000000001</v>
          </cell>
          <cell r="V37">
            <v>0.28283999999999998</v>
          </cell>
          <cell r="W37">
            <v>0.28494900000000001</v>
          </cell>
          <cell r="X37">
            <v>0.28733700000000001</v>
          </cell>
          <cell r="Y37">
            <v>0.29000399999999998</v>
          </cell>
          <cell r="Z37">
            <v>0.29292099999999999</v>
          </cell>
          <cell r="AA37">
            <v>0.29583500000000001</v>
          </cell>
          <cell r="AB37">
            <v>0.29876599999999998</v>
          </cell>
          <cell r="AC37">
            <v>0.301707</v>
          </cell>
          <cell r="AD37">
            <v>0.30463800000000002</v>
          </cell>
          <cell r="AE37">
            <v>0.30753000000000003</v>
          </cell>
          <cell r="AF37">
            <v>0.31035000000000001</v>
          </cell>
          <cell r="AG37">
            <v>0.31309599999999999</v>
          </cell>
          <cell r="AH37">
            <v>0.31575999999999999</v>
          </cell>
          <cell r="AI37">
            <v>2.2049999999999999E-3</v>
          </cell>
        </row>
        <row r="38">
          <cell r="C38">
            <v>5.3922999999999999E-2</v>
          </cell>
          <cell r="D38">
            <v>5.4093000000000002E-2</v>
          </cell>
          <cell r="E38">
            <v>5.4278E-2</v>
          </cell>
          <cell r="F38">
            <v>5.4465E-2</v>
          </cell>
          <cell r="G38">
            <v>5.4642999999999997E-2</v>
          </cell>
          <cell r="H38">
            <v>5.4814000000000002E-2</v>
          </cell>
          <cell r="I38">
            <v>5.4982000000000003E-2</v>
          </cell>
          <cell r="J38">
            <v>5.5135999999999998E-2</v>
          </cell>
          <cell r="K38">
            <v>5.5271000000000001E-2</v>
          </cell>
          <cell r="L38">
            <v>5.5393999999999999E-2</v>
          </cell>
          <cell r="M38">
            <v>5.5493000000000001E-2</v>
          </cell>
          <cell r="N38">
            <v>5.5576E-2</v>
          </cell>
          <cell r="O38">
            <v>5.5645E-2</v>
          </cell>
          <cell r="P38">
            <v>5.5674000000000001E-2</v>
          </cell>
          <cell r="Q38">
            <v>5.5718999999999998E-2</v>
          </cell>
          <cell r="R38">
            <v>5.5799000000000001E-2</v>
          </cell>
          <cell r="S38">
            <v>5.5916E-2</v>
          </cell>
          <cell r="T38">
            <v>5.6064999999999997E-2</v>
          </cell>
          <cell r="U38">
            <v>5.6251000000000002E-2</v>
          </cell>
          <cell r="V38">
            <v>5.6424000000000002E-2</v>
          </cell>
          <cell r="W38">
            <v>5.6583000000000001E-2</v>
          </cell>
          <cell r="X38">
            <v>5.6736000000000002E-2</v>
          </cell>
          <cell r="Y38">
            <v>5.6882000000000002E-2</v>
          </cell>
          <cell r="Z38">
            <v>5.7022000000000003E-2</v>
          </cell>
          <cell r="AA38">
            <v>5.7158E-2</v>
          </cell>
          <cell r="AB38">
            <v>5.7296E-2</v>
          </cell>
          <cell r="AC38">
            <v>5.7437000000000002E-2</v>
          </cell>
          <cell r="AD38">
            <v>5.7579999999999999E-2</v>
          </cell>
          <cell r="AE38">
            <v>5.7724999999999999E-2</v>
          </cell>
          <cell r="AF38">
            <v>5.7868999999999997E-2</v>
          </cell>
          <cell r="AG38">
            <v>5.8014000000000003E-2</v>
          </cell>
          <cell r="AH38">
            <v>5.8161999999999998E-2</v>
          </cell>
          <cell r="AI38">
            <v>2.4450000000000001E-3</v>
          </cell>
        </row>
        <row r="39">
          <cell r="C39">
            <v>0.20835000000000001</v>
          </cell>
          <cell r="D39">
            <v>0.21265100000000001</v>
          </cell>
          <cell r="E39">
            <v>0.216005</v>
          </cell>
          <cell r="F39">
            <v>0.21882499999999999</v>
          </cell>
          <cell r="G39">
            <v>0.221357</v>
          </cell>
          <cell r="H39">
            <v>0.22359499999999999</v>
          </cell>
          <cell r="I39">
            <v>0.22556399999999999</v>
          </cell>
          <cell r="J39">
            <v>0.22728200000000001</v>
          </cell>
          <cell r="K39">
            <v>0.229048</v>
          </cell>
          <cell r="L39">
            <v>0.231239</v>
          </cell>
          <cell r="M39">
            <v>0.23377800000000001</v>
          </cell>
          <cell r="N39">
            <v>0.236429</v>
          </cell>
          <cell r="O39">
            <v>0.23925099999999999</v>
          </cell>
          <cell r="P39">
            <v>0.24210899999999999</v>
          </cell>
          <cell r="Q39">
            <v>0.24488299999999999</v>
          </cell>
          <cell r="R39">
            <v>0.247781</v>
          </cell>
          <cell r="S39">
            <v>0.25100699999999998</v>
          </cell>
          <cell r="T39">
            <v>0.25440600000000002</v>
          </cell>
          <cell r="U39">
            <v>0.25775799999999999</v>
          </cell>
          <cell r="V39">
            <v>0.26089699999999999</v>
          </cell>
          <cell r="W39">
            <v>0.26400499999999999</v>
          </cell>
          <cell r="X39">
            <v>0.26719700000000002</v>
          </cell>
          <cell r="Y39">
            <v>0.27036199999999999</v>
          </cell>
          <cell r="Z39">
            <v>0.27355200000000002</v>
          </cell>
          <cell r="AA39">
            <v>0.27668599999999999</v>
          </cell>
          <cell r="AB39">
            <v>0.27978700000000001</v>
          </cell>
          <cell r="AC39">
            <v>0.28293800000000002</v>
          </cell>
          <cell r="AD39">
            <v>0.28620099999999998</v>
          </cell>
          <cell r="AE39">
            <v>0.28944199999999998</v>
          </cell>
          <cell r="AF39">
            <v>0.292717</v>
          </cell>
          <cell r="AG39">
            <v>0.296124</v>
          </cell>
          <cell r="AH39">
            <v>0.29957400000000001</v>
          </cell>
          <cell r="AI39">
            <v>1.1783E-2</v>
          </cell>
        </row>
        <row r="40">
          <cell r="C40">
            <v>6.8360000000000004E-2</v>
          </cell>
          <cell r="D40">
            <v>6.8026000000000003E-2</v>
          </cell>
          <cell r="E40">
            <v>6.7716999999999999E-2</v>
          </cell>
          <cell r="F40">
            <v>6.7414000000000002E-2</v>
          </cell>
          <cell r="G40">
            <v>6.7088999999999996E-2</v>
          </cell>
          <cell r="H40">
            <v>6.6740999999999995E-2</v>
          </cell>
          <cell r="I40">
            <v>6.6377000000000005E-2</v>
          </cell>
          <cell r="J40">
            <v>6.5984000000000001E-2</v>
          </cell>
          <cell r="K40">
            <v>6.5562999999999996E-2</v>
          </cell>
          <cell r="L40">
            <v>6.5169000000000005E-2</v>
          </cell>
          <cell r="M40">
            <v>6.4802999999999999E-2</v>
          </cell>
          <cell r="N40">
            <v>6.4477000000000007E-2</v>
          </cell>
          <cell r="O40">
            <v>6.4197000000000004E-2</v>
          </cell>
          <cell r="P40">
            <v>6.3935000000000006E-2</v>
          </cell>
          <cell r="Q40">
            <v>6.3707E-2</v>
          </cell>
          <cell r="R40">
            <v>6.3516000000000003E-2</v>
          </cell>
          <cell r="S40">
            <v>6.3362000000000002E-2</v>
          </cell>
          <cell r="T40">
            <v>6.3237000000000002E-2</v>
          </cell>
          <cell r="U40">
            <v>6.3135999999999998E-2</v>
          </cell>
          <cell r="V40">
            <v>6.3062000000000007E-2</v>
          </cell>
          <cell r="W40">
            <v>6.3010999999999998E-2</v>
          </cell>
          <cell r="X40">
            <v>6.2993999999999994E-2</v>
          </cell>
          <cell r="Y40">
            <v>6.3019000000000006E-2</v>
          </cell>
          <cell r="Z40">
            <v>6.3083E-2</v>
          </cell>
          <cell r="AA40">
            <v>6.3197000000000003E-2</v>
          </cell>
          <cell r="AB40">
            <v>6.3370999999999997E-2</v>
          </cell>
          <cell r="AC40">
            <v>6.3605999999999996E-2</v>
          </cell>
          <cell r="AD40">
            <v>6.3898999999999997E-2</v>
          </cell>
          <cell r="AE40">
            <v>6.4237000000000002E-2</v>
          </cell>
          <cell r="AF40">
            <v>6.4572000000000004E-2</v>
          </cell>
          <cell r="AG40">
            <v>6.4903000000000002E-2</v>
          </cell>
          <cell r="AH40">
            <v>6.5230999999999997E-2</v>
          </cell>
          <cell r="AI40">
            <v>-1.5100000000000001E-3</v>
          </cell>
        </row>
        <row r="41">
          <cell r="C41">
            <v>0.25604500000000002</v>
          </cell>
          <cell r="D41">
            <v>0.23879600000000001</v>
          </cell>
          <cell r="E41">
            <v>0.230631</v>
          </cell>
          <cell r="F41">
            <v>0.22553400000000001</v>
          </cell>
          <cell r="G41">
            <v>0.221581</v>
          </cell>
          <cell r="H41">
            <v>0.21904199999999999</v>
          </cell>
          <cell r="I41">
            <v>0.21710199999999999</v>
          </cell>
          <cell r="J41">
            <v>0.21512899999999999</v>
          </cell>
          <cell r="K41">
            <v>0.213755</v>
          </cell>
          <cell r="L41">
            <v>0.21294299999999999</v>
          </cell>
          <cell r="M41">
            <v>0.212843</v>
          </cell>
          <cell r="N41">
            <v>0.20053499999999999</v>
          </cell>
          <cell r="O41">
            <v>0.19170400000000001</v>
          </cell>
          <cell r="P41">
            <v>0.186775</v>
          </cell>
          <cell r="Q41">
            <v>0.185498</v>
          </cell>
          <cell r="R41">
            <v>0.185061</v>
          </cell>
          <cell r="S41">
            <v>0.18565599999999999</v>
          </cell>
          <cell r="T41">
            <v>0.18668299999999999</v>
          </cell>
          <cell r="U41">
            <v>0.18784400000000001</v>
          </cell>
          <cell r="V41">
            <v>0.18893199999999999</v>
          </cell>
          <cell r="W41">
            <v>0.19007099999999999</v>
          </cell>
          <cell r="X41">
            <v>0.18820200000000001</v>
          </cell>
          <cell r="Y41">
            <v>0.18690999999999999</v>
          </cell>
          <cell r="Z41">
            <v>0.18611800000000001</v>
          </cell>
          <cell r="AA41">
            <v>0.18571799999999999</v>
          </cell>
          <cell r="AB41">
            <v>0.18534500000000001</v>
          </cell>
          <cell r="AC41">
            <v>0.185026</v>
          </cell>
          <cell r="AD41">
            <v>0.18479200000000001</v>
          </cell>
          <cell r="AE41">
            <v>0.18456900000000001</v>
          </cell>
          <cell r="AF41">
            <v>0.184418</v>
          </cell>
          <cell r="AG41">
            <v>0.184392</v>
          </cell>
          <cell r="AH41">
            <v>0.184448</v>
          </cell>
          <cell r="AI41">
            <v>-1.0524E-2</v>
          </cell>
        </row>
        <row r="42">
          <cell r="C42">
            <v>3.5947E-2</v>
          </cell>
          <cell r="D42">
            <v>3.6193000000000003E-2</v>
          </cell>
          <cell r="E42">
            <v>3.6456000000000002E-2</v>
          </cell>
          <cell r="F42">
            <v>3.6725000000000001E-2</v>
          </cell>
          <cell r="G42">
            <v>3.6989000000000001E-2</v>
          </cell>
          <cell r="H42">
            <v>3.7248000000000003E-2</v>
          </cell>
          <cell r="I42">
            <v>3.7506999999999999E-2</v>
          </cell>
          <cell r="J42">
            <v>3.7755999999999998E-2</v>
          </cell>
          <cell r="K42">
            <v>3.7990999999999997E-2</v>
          </cell>
          <cell r="L42">
            <v>3.8225000000000002E-2</v>
          </cell>
          <cell r="M42">
            <v>3.8461000000000002E-2</v>
          </cell>
          <cell r="N42">
            <v>3.8720999999999998E-2</v>
          </cell>
          <cell r="O42">
            <v>3.8995000000000002E-2</v>
          </cell>
          <cell r="P42">
            <v>3.9265000000000001E-2</v>
          </cell>
          <cell r="Q42">
            <v>3.9536000000000002E-2</v>
          </cell>
          <cell r="R42">
            <v>3.9813000000000001E-2</v>
          </cell>
          <cell r="S42">
            <v>4.0094999999999999E-2</v>
          </cell>
          <cell r="T42">
            <v>4.0372999999999999E-2</v>
          </cell>
          <cell r="U42">
            <v>4.0646000000000002E-2</v>
          </cell>
          <cell r="V42">
            <v>4.0913999999999999E-2</v>
          </cell>
          <cell r="W42">
            <v>4.1175000000000003E-2</v>
          </cell>
          <cell r="X42">
            <v>4.1436000000000001E-2</v>
          </cell>
          <cell r="Y42">
            <v>4.1697999999999999E-2</v>
          </cell>
          <cell r="Z42">
            <v>4.1958000000000002E-2</v>
          </cell>
          <cell r="AA42">
            <v>4.2221000000000002E-2</v>
          </cell>
          <cell r="AB42">
            <v>4.2491000000000001E-2</v>
          </cell>
          <cell r="AC42">
            <v>4.2768E-2</v>
          </cell>
          <cell r="AD42">
            <v>4.3050999999999999E-2</v>
          </cell>
          <cell r="AE42">
            <v>4.3334999999999999E-2</v>
          </cell>
          <cell r="AF42">
            <v>4.3617999999999997E-2</v>
          </cell>
          <cell r="AG42">
            <v>4.3899000000000001E-2</v>
          </cell>
          <cell r="AH42">
            <v>4.4179000000000003E-2</v>
          </cell>
          <cell r="AI42">
            <v>6.6740000000000002E-3</v>
          </cell>
        </row>
        <row r="43">
          <cell r="C43">
            <v>2.5829999999999999E-2</v>
          </cell>
          <cell r="D43">
            <v>2.6223E-2</v>
          </cell>
          <cell r="E43">
            <v>2.6616999999999998E-2</v>
          </cell>
          <cell r="F43">
            <v>2.7004E-2</v>
          </cell>
          <cell r="G43">
            <v>2.7380000000000002E-2</v>
          </cell>
          <cell r="H43">
            <v>2.7743E-2</v>
          </cell>
          <cell r="I43">
            <v>2.8094999999999998E-2</v>
          </cell>
          <cell r="J43">
            <v>2.8427000000000001E-2</v>
          </cell>
          <cell r="K43">
            <v>2.8733999999999999E-2</v>
          </cell>
          <cell r="L43">
            <v>2.9076000000000001E-2</v>
          </cell>
          <cell r="M43">
            <v>2.9453E-2</v>
          </cell>
          <cell r="N43">
            <v>2.9870000000000001E-2</v>
          </cell>
          <cell r="O43">
            <v>3.0334E-2</v>
          </cell>
          <cell r="P43">
            <v>3.0831000000000001E-2</v>
          </cell>
          <cell r="Q43">
            <v>3.1371000000000003E-2</v>
          </cell>
          <cell r="R43">
            <v>3.1956999999999999E-2</v>
          </cell>
          <cell r="S43">
            <v>3.2543000000000002E-2</v>
          </cell>
          <cell r="T43">
            <v>3.3121999999999999E-2</v>
          </cell>
          <cell r="U43">
            <v>3.3695000000000003E-2</v>
          </cell>
          <cell r="V43">
            <v>3.4261E-2</v>
          </cell>
          <cell r="W43">
            <v>3.4819999999999997E-2</v>
          </cell>
          <cell r="X43">
            <v>3.5375999999999998E-2</v>
          </cell>
          <cell r="Y43">
            <v>3.5930999999999998E-2</v>
          </cell>
          <cell r="Z43">
            <v>3.6481E-2</v>
          </cell>
          <cell r="AA43">
            <v>3.7032000000000002E-2</v>
          </cell>
          <cell r="AB43">
            <v>3.7586000000000001E-2</v>
          </cell>
          <cell r="AC43">
            <v>3.8143000000000003E-2</v>
          </cell>
          <cell r="AD43">
            <v>3.8702E-2</v>
          </cell>
          <cell r="AE43">
            <v>3.9260000000000003E-2</v>
          </cell>
          <cell r="AF43">
            <v>3.9815000000000003E-2</v>
          </cell>
          <cell r="AG43">
            <v>4.0365999999999999E-2</v>
          </cell>
          <cell r="AH43">
            <v>4.0912999999999998E-2</v>
          </cell>
          <cell r="AI43">
            <v>1.4947E-2</v>
          </cell>
        </row>
        <row r="44">
          <cell r="C44">
            <v>0.20808299999999999</v>
          </cell>
          <cell r="D44">
            <v>0.20495099999999999</v>
          </cell>
          <cell r="E44">
            <v>0.20144400000000001</v>
          </cell>
          <cell r="F44">
            <v>0.19812399999999999</v>
          </cell>
          <cell r="G44">
            <v>0.19530900000000001</v>
          </cell>
          <cell r="H44">
            <v>0.19306400000000001</v>
          </cell>
          <cell r="I44">
            <v>0.19136800000000001</v>
          </cell>
          <cell r="J44">
            <v>0.190277</v>
          </cell>
          <cell r="K44">
            <v>0.19003100000000001</v>
          </cell>
          <cell r="L44">
            <v>0.19079599999999999</v>
          </cell>
          <cell r="M44">
            <v>0.192493</v>
          </cell>
          <cell r="N44">
            <v>0.1948</v>
          </cell>
          <cell r="O44">
            <v>0.19772600000000001</v>
          </cell>
          <cell r="P44">
            <v>0.20114699999999999</v>
          </cell>
          <cell r="Q44">
            <v>0.20486599999999999</v>
          </cell>
          <cell r="R44">
            <v>0.20885100000000001</v>
          </cell>
          <cell r="S44">
            <v>0.21329999999999999</v>
          </cell>
          <cell r="T44">
            <v>0.21798799999999999</v>
          </cell>
          <cell r="U44">
            <v>0.222723</v>
          </cell>
          <cell r="V44">
            <v>0.227242</v>
          </cell>
          <cell r="W44">
            <v>0.231576</v>
          </cell>
          <cell r="X44">
            <v>0.23571900000000001</v>
          </cell>
          <cell r="Y44">
            <v>0.23938100000000001</v>
          </cell>
          <cell r="Z44">
            <v>0.242558</v>
          </cell>
          <cell r="AA44">
            <v>0.24543699999999999</v>
          </cell>
          <cell r="AB44">
            <v>0.24821099999999999</v>
          </cell>
          <cell r="AC44">
            <v>0.25095699999999999</v>
          </cell>
          <cell r="AD44">
            <v>0.25370999999999999</v>
          </cell>
          <cell r="AE44">
            <v>0.25636300000000001</v>
          </cell>
          <cell r="AF44">
            <v>0.25897700000000001</v>
          </cell>
          <cell r="AG44">
            <v>0.26162000000000002</v>
          </cell>
          <cell r="AH44">
            <v>0.264239</v>
          </cell>
          <cell r="AI44">
            <v>7.737E-3</v>
          </cell>
        </row>
        <row r="45">
          <cell r="C45">
            <v>8.7326000000000001E-2</v>
          </cell>
          <cell r="D45">
            <v>8.4899000000000002E-2</v>
          </cell>
          <cell r="E45">
            <v>8.2296999999999995E-2</v>
          </cell>
          <cell r="F45">
            <v>7.9729999999999995E-2</v>
          </cell>
          <cell r="G45">
            <v>7.7313999999999994E-2</v>
          </cell>
          <cell r="H45">
            <v>7.5060000000000002E-2</v>
          </cell>
          <cell r="I45">
            <v>7.2930999999999996E-2</v>
          </cell>
          <cell r="J45">
            <v>7.0951E-2</v>
          </cell>
          <cell r="K45">
            <v>6.9189000000000001E-2</v>
          </cell>
          <cell r="L45">
            <v>6.7692000000000002E-2</v>
          </cell>
          <cell r="M45">
            <v>6.6407999999999995E-2</v>
          </cell>
          <cell r="N45">
            <v>6.5201999999999996E-2</v>
          </cell>
          <cell r="O45">
            <v>6.4068E-2</v>
          </cell>
          <cell r="P45">
            <v>6.2961000000000003E-2</v>
          </cell>
          <cell r="Q45">
            <v>6.1802999999999997E-2</v>
          </cell>
          <cell r="R45">
            <v>6.0587000000000002E-2</v>
          </cell>
          <cell r="S45">
            <v>5.9361999999999998E-2</v>
          </cell>
          <cell r="T45">
            <v>5.8061000000000001E-2</v>
          </cell>
          <cell r="U45">
            <v>5.6781999999999999E-2</v>
          </cell>
          <cell r="V45">
            <v>5.5481000000000003E-2</v>
          </cell>
          <cell r="W45">
            <v>5.4179999999999999E-2</v>
          </cell>
          <cell r="X45">
            <v>5.2900000000000003E-2</v>
          </cell>
          <cell r="Y45">
            <v>5.16E-2</v>
          </cell>
          <cell r="Z45">
            <v>5.0269000000000001E-2</v>
          </cell>
          <cell r="AA45">
            <v>4.8920999999999999E-2</v>
          </cell>
          <cell r="AB45">
            <v>4.7536000000000002E-2</v>
          </cell>
          <cell r="AC45">
            <v>4.6108999999999997E-2</v>
          </cell>
          <cell r="AD45">
            <v>4.4636000000000002E-2</v>
          </cell>
          <cell r="AE45">
            <v>4.3078999999999999E-2</v>
          </cell>
          <cell r="AF45">
            <v>4.1451000000000002E-2</v>
          </cell>
          <cell r="AG45">
            <v>3.9722E-2</v>
          </cell>
          <cell r="AH45">
            <v>3.7878000000000002E-2</v>
          </cell>
          <cell r="AI45">
            <v>-2.6585000000000001E-2</v>
          </cell>
        </row>
        <row r="46">
          <cell r="C46">
            <v>8.7068000000000006E-2</v>
          </cell>
          <cell r="D46">
            <v>8.2974999999999993E-2</v>
          </cell>
          <cell r="E46">
            <v>8.1054000000000001E-2</v>
          </cell>
          <cell r="F46">
            <v>8.1338999999999995E-2</v>
          </cell>
          <cell r="G46">
            <v>8.1551999999999999E-2</v>
          </cell>
          <cell r="H46">
            <v>8.1741999999999995E-2</v>
          </cell>
          <cell r="I46">
            <v>8.1824999999999995E-2</v>
          </cell>
          <cell r="J46">
            <v>8.1792000000000004E-2</v>
          </cell>
          <cell r="K46">
            <v>8.1794000000000006E-2</v>
          </cell>
          <cell r="L46">
            <v>8.1753000000000006E-2</v>
          </cell>
          <cell r="M46">
            <v>8.1711000000000006E-2</v>
          </cell>
          <cell r="N46">
            <v>8.1574999999999995E-2</v>
          </cell>
          <cell r="O46">
            <v>8.1370999999999999E-2</v>
          </cell>
          <cell r="P46">
            <v>8.1004000000000007E-2</v>
          </cell>
          <cell r="Q46">
            <v>8.0406000000000005E-2</v>
          </cell>
          <cell r="R46">
            <v>7.9596E-2</v>
          </cell>
          <cell r="S46">
            <v>7.8668000000000002E-2</v>
          </cell>
          <cell r="T46">
            <v>7.7636999999999998E-2</v>
          </cell>
          <cell r="U46">
            <v>7.6470999999999997E-2</v>
          </cell>
          <cell r="V46">
            <v>7.5204999999999994E-2</v>
          </cell>
          <cell r="W46">
            <v>7.3893E-2</v>
          </cell>
          <cell r="X46">
            <v>7.2623999999999994E-2</v>
          </cell>
          <cell r="Y46">
            <v>7.1430999999999994E-2</v>
          </cell>
          <cell r="Z46">
            <v>7.0263999999999993E-2</v>
          </cell>
          <cell r="AA46">
            <v>6.9203000000000001E-2</v>
          </cell>
          <cell r="AB46">
            <v>6.8248000000000003E-2</v>
          </cell>
          <cell r="AC46">
            <v>6.7405999999999994E-2</v>
          </cell>
          <cell r="AD46">
            <v>6.6669000000000006E-2</v>
          </cell>
          <cell r="AE46">
            <v>6.6037999999999999E-2</v>
          </cell>
          <cell r="AF46">
            <v>6.5499000000000002E-2</v>
          </cell>
          <cell r="AG46">
            <v>6.5074999999999994E-2</v>
          </cell>
          <cell r="AH46">
            <v>6.4744999999999997E-2</v>
          </cell>
          <cell r="AI46">
            <v>-9.5099999999999994E-3</v>
          </cell>
        </row>
        <row r="47">
          <cell r="C47">
            <v>1.4984409999999999</v>
          </cell>
          <cell r="D47">
            <v>1.531728</v>
          </cell>
          <cell r="E47">
            <v>1.554379</v>
          </cell>
          <cell r="F47">
            <v>1.5574110000000001</v>
          </cell>
          <cell r="G47">
            <v>1.5576110000000001</v>
          </cell>
          <cell r="H47">
            <v>1.559407</v>
          </cell>
          <cell r="I47">
            <v>1.5614399999999999</v>
          </cell>
          <cell r="J47">
            <v>1.5730759999999999</v>
          </cell>
          <cell r="K47">
            <v>1.5854999999999999</v>
          </cell>
          <cell r="L47">
            <v>1.600948</v>
          </cell>
          <cell r="M47">
            <v>1.619111</v>
          </cell>
          <cell r="N47">
            <v>1.6379079999999999</v>
          </cell>
          <cell r="O47">
            <v>1.657821</v>
          </cell>
          <cell r="P47">
            <v>1.6784889999999999</v>
          </cell>
          <cell r="Q47">
            <v>1.6981930000000001</v>
          </cell>
          <cell r="R47">
            <v>1.721085</v>
          </cell>
          <cell r="S47">
            <v>1.7438750000000001</v>
          </cell>
          <cell r="T47">
            <v>1.7673509999999999</v>
          </cell>
          <cell r="U47">
            <v>1.7910870000000001</v>
          </cell>
          <cell r="V47">
            <v>1.814111</v>
          </cell>
          <cell r="W47">
            <v>1.8377209999999999</v>
          </cell>
          <cell r="X47">
            <v>1.8629519999999999</v>
          </cell>
          <cell r="Y47">
            <v>1.8881760000000001</v>
          </cell>
          <cell r="Z47">
            <v>1.914072</v>
          </cell>
          <cell r="AA47">
            <v>1.9408030000000001</v>
          </cell>
          <cell r="AB47">
            <v>1.9677370000000001</v>
          </cell>
          <cell r="AC47">
            <v>1.995857</v>
          </cell>
          <cell r="AD47">
            <v>2.0253869999999998</v>
          </cell>
          <cell r="AE47">
            <v>2.0550419999999998</v>
          </cell>
          <cell r="AF47">
            <v>2.085337</v>
          </cell>
          <cell r="AG47">
            <v>2.116628</v>
          </cell>
          <cell r="AH47">
            <v>2.1483949999999998</v>
          </cell>
          <cell r="AI47">
            <v>1.1690000000000001E-2</v>
          </cell>
        </row>
        <row r="48">
          <cell r="C48">
            <v>4.9017080000000002</v>
          </cell>
          <cell r="D48">
            <v>4.8231840000000004</v>
          </cell>
          <cell r="E48">
            <v>4.9263599999999999</v>
          </cell>
          <cell r="F48">
            <v>4.9276160000000004</v>
          </cell>
          <cell r="G48">
            <v>4.9203169999999998</v>
          </cell>
          <cell r="H48">
            <v>4.9142039999999998</v>
          </cell>
          <cell r="I48">
            <v>4.906396</v>
          </cell>
          <cell r="J48">
            <v>4.907807</v>
          </cell>
          <cell r="K48">
            <v>4.9144909999999999</v>
          </cell>
          <cell r="L48">
            <v>4.9305019999999997</v>
          </cell>
          <cell r="M48">
            <v>4.9554549999999997</v>
          </cell>
          <cell r="N48">
            <v>4.9718049999999998</v>
          </cell>
          <cell r="O48">
            <v>4.9959790000000002</v>
          </cell>
          <cell r="P48">
            <v>5.027018</v>
          </cell>
          <cell r="Q48">
            <v>5.0606580000000001</v>
          </cell>
          <cell r="R48">
            <v>5.0991770000000001</v>
          </cell>
          <cell r="S48">
            <v>5.1429840000000002</v>
          </cell>
          <cell r="T48">
            <v>5.1901719999999996</v>
          </cell>
          <cell r="U48">
            <v>5.2390270000000001</v>
          </cell>
          <cell r="V48">
            <v>5.286225</v>
          </cell>
          <cell r="W48">
            <v>5.3336040000000002</v>
          </cell>
          <cell r="X48">
            <v>5.380973</v>
          </cell>
          <cell r="Y48">
            <v>5.4294229999999999</v>
          </cell>
          <cell r="Z48">
            <v>5.4796170000000002</v>
          </cell>
          <cell r="AA48">
            <v>5.5306940000000004</v>
          </cell>
          <cell r="AB48">
            <v>5.581798</v>
          </cell>
          <cell r="AC48">
            <v>5.6358329999999999</v>
          </cell>
          <cell r="AD48">
            <v>5.6931399999999996</v>
          </cell>
          <cell r="AE48">
            <v>5.7506259999999996</v>
          </cell>
          <cell r="AF48">
            <v>5.8093199999999996</v>
          </cell>
          <cell r="AG48">
            <v>5.8709809999999996</v>
          </cell>
          <cell r="AH48">
            <v>5.9334150000000001</v>
          </cell>
          <cell r="AI48">
            <v>6.1809999999999999E-3</v>
          </cell>
        </row>
        <row r="51">
          <cell r="C51">
            <v>3.7959489999999998</v>
          </cell>
          <cell r="D51">
            <v>3.6940870000000001</v>
          </cell>
          <cell r="E51">
            <v>3.6075400000000002</v>
          </cell>
          <cell r="F51">
            <v>3.5934979999999999</v>
          </cell>
          <cell r="G51">
            <v>3.5758390000000002</v>
          </cell>
          <cell r="H51">
            <v>3.55768</v>
          </cell>
          <cell r="I51">
            <v>3.5350820000000001</v>
          </cell>
          <cell r="J51">
            <v>3.5081929999999999</v>
          </cell>
          <cell r="K51">
            <v>3.4808750000000002</v>
          </cell>
          <cell r="L51">
            <v>3.454825</v>
          </cell>
          <cell r="M51">
            <v>3.431918</v>
          </cell>
          <cell r="N51">
            <v>3.4095819999999999</v>
          </cell>
          <cell r="O51">
            <v>3.39093</v>
          </cell>
          <cell r="P51">
            <v>3.37276</v>
          </cell>
          <cell r="Q51">
            <v>3.353904</v>
          </cell>
          <cell r="R51">
            <v>3.334873</v>
          </cell>
          <cell r="S51">
            <v>3.31813</v>
          </cell>
          <cell r="T51">
            <v>3.3033190000000001</v>
          </cell>
          <cell r="U51">
            <v>3.2878430000000001</v>
          </cell>
          <cell r="V51">
            <v>3.2729910000000002</v>
          </cell>
          <cell r="W51">
            <v>3.2580480000000001</v>
          </cell>
          <cell r="X51">
            <v>3.2444820000000001</v>
          </cell>
          <cell r="Y51">
            <v>3.231506</v>
          </cell>
          <cell r="Z51">
            <v>3.2180170000000001</v>
          </cell>
          <cell r="AA51">
            <v>3.2049310000000002</v>
          </cell>
          <cell r="AB51">
            <v>3.1922600000000001</v>
          </cell>
          <cell r="AC51">
            <v>3.1795040000000001</v>
          </cell>
          <cell r="AD51">
            <v>3.166553</v>
          </cell>
          <cell r="AE51">
            <v>3.153451</v>
          </cell>
          <cell r="AF51">
            <v>3.1400939999999999</v>
          </cell>
          <cell r="AG51">
            <v>3.1268060000000002</v>
          </cell>
          <cell r="AH51">
            <v>3.1131660000000001</v>
          </cell>
          <cell r="AI51">
            <v>-6.3759999999999997E-3</v>
          </cell>
        </row>
        <row r="52">
          <cell r="C52">
            <v>6.0571E-2</v>
          </cell>
          <cell r="D52">
            <v>5.2993999999999999E-2</v>
          </cell>
          <cell r="E52">
            <v>5.9462000000000001E-2</v>
          </cell>
          <cell r="F52">
            <v>5.9247000000000001E-2</v>
          </cell>
          <cell r="G52">
            <v>5.8909999999999997E-2</v>
          </cell>
          <cell r="H52">
            <v>5.8560000000000001E-2</v>
          </cell>
          <cell r="I52">
            <v>5.8153999999999997E-2</v>
          </cell>
          <cell r="J52">
            <v>5.7736999999999997E-2</v>
          </cell>
          <cell r="K52">
            <v>5.7354000000000002E-2</v>
          </cell>
          <cell r="L52">
            <v>5.6975999999999999E-2</v>
          </cell>
          <cell r="M52">
            <v>5.6651E-2</v>
          </cell>
          <cell r="N52">
            <v>5.6307999999999997E-2</v>
          </cell>
          <cell r="O52">
            <v>5.5961999999999998E-2</v>
          </cell>
          <cell r="P52">
            <v>5.5627000000000003E-2</v>
          </cell>
          <cell r="Q52">
            <v>5.5288999999999998E-2</v>
          </cell>
          <cell r="R52">
            <v>5.4960000000000002E-2</v>
          </cell>
          <cell r="S52">
            <v>5.4711000000000003E-2</v>
          </cell>
          <cell r="T52">
            <v>5.4593999999999997E-2</v>
          </cell>
          <cell r="U52">
            <v>5.4584000000000001E-2</v>
          </cell>
          <cell r="V52">
            <v>5.4607999999999997E-2</v>
          </cell>
          <cell r="W52">
            <v>5.4625E-2</v>
          </cell>
          <cell r="X52">
            <v>5.466E-2</v>
          </cell>
          <cell r="Y52">
            <v>5.4705999999999998E-2</v>
          </cell>
          <cell r="Z52">
            <v>5.4729E-2</v>
          </cell>
          <cell r="AA52">
            <v>5.4754999999999998E-2</v>
          </cell>
          <cell r="AB52">
            <v>5.4764E-2</v>
          </cell>
          <cell r="AC52">
            <v>5.4790999999999999E-2</v>
          </cell>
          <cell r="AD52">
            <v>5.4816999999999998E-2</v>
          </cell>
          <cell r="AE52">
            <v>5.4829999999999997E-2</v>
          </cell>
          <cell r="AF52">
            <v>5.4861E-2</v>
          </cell>
          <cell r="AG52">
            <v>5.4894999999999999E-2</v>
          </cell>
          <cell r="AH52">
            <v>5.4914999999999999E-2</v>
          </cell>
          <cell r="AI52">
            <v>-3.1570000000000001E-3</v>
          </cell>
        </row>
        <row r="53">
          <cell r="C53">
            <v>0.99819400000000003</v>
          </cell>
          <cell r="D53">
            <v>1.000704</v>
          </cell>
          <cell r="E53">
            <v>1.0022470000000001</v>
          </cell>
          <cell r="F53">
            <v>1.005484</v>
          </cell>
          <cell r="G53">
            <v>1.0094510000000001</v>
          </cell>
          <cell r="H53">
            <v>1.0143850000000001</v>
          </cell>
          <cell r="I53">
            <v>1.0194669999999999</v>
          </cell>
          <cell r="J53">
            <v>1.0243040000000001</v>
          </cell>
          <cell r="K53">
            <v>1.02928</v>
          </cell>
          <cell r="L53">
            <v>1.0354620000000001</v>
          </cell>
          <cell r="M53">
            <v>1.0431839999999999</v>
          </cell>
          <cell r="N53">
            <v>1.049998</v>
          </cell>
          <cell r="O53">
            <v>1.0576989999999999</v>
          </cell>
          <cell r="P53">
            <v>1.0656110000000001</v>
          </cell>
          <cell r="Q53">
            <v>1.0729770000000001</v>
          </cell>
          <cell r="R53">
            <v>1.07995</v>
          </cell>
          <cell r="S53">
            <v>1.0871040000000001</v>
          </cell>
          <cell r="T53">
            <v>1.0942529999999999</v>
          </cell>
          <cell r="U53">
            <v>1.1005259999999999</v>
          </cell>
          <cell r="V53">
            <v>1.106147</v>
          </cell>
          <cell r="W53">
            <v>1.111402</v>
          </cell>
          <cell r="X53">
            <v>1.116676</v>
          </cell>
          <cell r="Y53">
            <v>1.1218649999999999</v>
          </cell>
          <cell r="Z53">
            <v>1.1270640000000001</v>
          </cell>
          <cell r="AA53">
            <v>1.1324639999999999</v>
          </cell>
          <cell r="AB53">
            <v>1.138388</v>
          </cell>
          <cell r="AC53">
            <v>1.1446080000000001</v>
          </cell>
          <cell r="AD53">
            <v>1.151105</v>
          </cell>
          <cell r="AE53">
            <v>1.157691</v>
          </cell>
          <cell r="AF53">
            <v>1.164493</v>
          </cell>
          <cell r="AG53">
            <v>1.1712370000000001</v>
          </cell>
          <cell r="AH53">
            <v>1.1779390000000001</v>
          </cell>
          <cell r="AI53">
            <v>5.3550000000000004E-3</v>
          </cell>
        </row>
        <row r="54">
          <cell r="C54">
            <v>0.102219</v>
          </cell>
          <cell r="D54">
            <v>0.10213999999999999</v>
          </cell>
          <cell r="E54">
            <v>0.102093</v>
          </cell>
          <cell r="F54">
            <v>0.10206899999999999</v>
          </cell>
          <cell r="G54">
            <v>0.10204000000000001</v>
          </cell>
          <cell r="H54">
            <v>0.102017</v>
          </cell>
          <cell r="I54">
            <v>0.10201300000000001</v>
          </cell>
          <cell r="J54">
            <v>0.101996</v>
          </cell>
          <cell r="K54">
            <v>0.10195799999999999</v>
          </cell>
          <cell r="L54">
            <v>0.10194</v>
          </cell>
          <cell r="M54">
            <v>0.10199900000000001</v>
          </cell>
          <cell r="N54">
            <v>0.102145</v>
          </cell>
          <cell r="O54">
            <v>0.102404</v>
          </cell>
          <cell r="P54">
            <v>0.102747</v>
          </cell>
          <cell r="Q54">
            <v>0.103195</v>
          </cell>
          <cell r="R54">
            <v>0.10370500000000001</v>
          </cell>
          <cell r="S54">
            <v>0.104282</v>
          </cell>
          <cell r="T54">
            <v>0.10489900000000001</v>
          </cell>
          <cell r="U54">
            <v>0.10555200000000001</v>
          </cell>
          <cell r="V54">
            <v>0.10621999999999999</v>
          </cell>
          <cell r="W54">
            <v>0.106902</v>
          </cell>
          <cell r="X54">
            <v>0.107608</v>
          </cell>
          <cell r="Y54">
            <v>0.10834100000000001</v>
          </cell>
          <cell r="Z54">
            <v>0.109097</v>
          </cell>
          <cell r="AA54">
            <v>0.10988199999999999</v>
          </cell>
          <cell r="AB54">
            <v>0.11070099999999999</v>
          </cell>
          <cell r="AC54">
            <v>0.11155</v>
          </cell>
          <cell r="AD54">
            <v>0.112418</v>
          </cell>
          <cell r="AE54">
            <v>0.11329400000000001</v>
          </cell>
          <cell r="AF54">
            <v>0.114162</v>
          </cell>
          <cell r="AG54">
            <v>0.11501400000000001</v>
          </cell>
          <cell r="AH54">
            <v>0.115843</v>
          </cell>
          <cell r="AI54">
            <v>4.0439999999999999E-3</v>
          </cell>
        </row>
        <row r="55">
          <cell r="C55">
            <v>3.8254999999999997E-2</v>
          </cell>
          <cell r="D55">
            <v>3.8837000000000003E-2</v>
          </cell>
          <cell r="E55">
            <v>3.9348000000000001E-2</v>
          </cell>
          <cell r="F55">
            <v>3.9896000000000001E-2</v>
          </cell>
          <cell r="G55">
            <v>4.0455999999999999E-2</v>
          </cell>
          <cell r="H55">
            <v>4.1035000000000002E-2</v>
          </cell>
          <cell r="I55">
            <v>4.1600999999999999E-2</v>
          </cell>
          <cell r="J55">
            <v>4.2140999999999998E-2</v>
          </cell>
          <cell r="K55">
            <v>4.2692000000000001E-2</v>
          </cell>
          <cell r="L55">
            <v>4.3250999999999998E-2</v>
          </cell>
          <cell r="M55">
            <v>4.3839999999999997E-2</v>
          </cell>
          <cell r="N55">
            <v>4.4351000000000002E-2</v>
          </cell>
          <cell r="O55">
            <v>4.4922999999999998E-2</v>
          </cell>
          <cell r="P55">
            <v>4.5523000000000001E-2</v>
          </cell>
          <cell r="Q55">
            <v>4.6109999999999998E-2</v>
          </cell>
          <cell r="R55">
            <v>4.6684000000000003E-2</v>
          </cell>
          <cell r="S55">
            <v>4.7260999999999997E-2</v>
          </cell>
          <cell r="T55">
            <v>4.7836999999999998E-2</v>
          </cell>
          <cell r="U55">
            <v>4.8417000000000002E-2</v>
          </cell>
          <cell r="V55">
            <v>4.9003999999999999E-2</v>
          </cell>
          <cell r="W55">
            <v>4.9602E-2</v>
          </cell>
          <cell r="X55">
            <v>5.0219E-2</v>
          </cell>
          <cell r="Y55">
            <v>5.0841999999999998E-2</v>
          </cell>
          <cell r="Z55">
            <v>5.1465999999999998E-2</v>
          </cell>
          <cell r="AA55">
            <v>5.2091999999999999E-2</v>
          </cell>
          <cell r="AB55">
            <v>5.2724E-2</v>
          </cell>
          <cell r="AC55">
            <v>5.3348E-2</v>
          </cell>
          <cell r="AD55">
            <v>5.3962999999999997E-2</v>
          </cell>
          <cell r="AE55">
            <v>5.4563E-2</v>
          </cell>
          <cell r="AF55">
            <v>5.5159E-2</v>
          </cell>
          <cell r="AG55">
            <v>5.5743000000000001E-2</v>
          </cell>
          <cell r="AH55">
            <v>5.6320000000000002E-2</v>
          </cell>
          <cell r="AI55">
            <v>1.2555E-2</v>
          </cell>
        </row>
        <row r="56">
          <cell r="C56">
            <v>0.230131</v>
          </cell>
          <cell r="D56">
            <v>0.23019300000000001</v>
          </cell>
          <cell r="E56">
            <v>0.229575</v>
          </cell>
          <cell r="F56">
            <v>0.229018</v>
          </cell>
          <cell r="G56">
            <v>0.228383</v>
          </cell>
          <cell r="H56">
            <v>0.227713</v>
          </cell>
          <cell r="I56">
            <v>0.226824</v>
          </cell>
          <cell r="J56">
            <v>0.22565099999999999</v>
          </cell>
          <cell r="K56">
            <v>0.224382</v>
          </cell>
          <cell r="L56">
            <v>0.223194</v>
          </cell>
          <cell r="M56">
            <v>0.222165</v>
          </cell>
          <cell r="N56">
            <v>0.220607</v>
          </cell>
          <cell r="O56">
            <v>0.21934899999999999</v>
          </cell>
          <cell r="P56">
            <v>0.218337</v>
          </cell>
          <cell r="Q56">
            <v>0.217336</v>
          </cell>
          <cell r="R56">
            <v>0.21632799999999999</v>
          </cell>
          <cell r="S56">
            <v>0.215415</v>
          </cell>
          <cell r="T56">
            <v>0.214613</v>
          </cell>
          <cell r="U56">
            <v>0.21377399999999999</v>
          </cell>
          <cell r="V56">
            <v>0.212921</v>
          </cell>
          <cell r="W56">
            <v>0.21208199999999999</v>
          </cell>
          <cell r="X56">
            <v>0.211281</v>
          </cell>
          <cell r="Y56">
            <v>0.210481</v>
          </cell>
          <cell r="Z56">
            <v>0.20968100000000001</v>
          </cell>
          <cell r="AA56">
            <v>0.20888300000000001</v>
          </cell>
          <cell r="AB56">
            <v>0.208097</v>
          </cell>
          <cell r="AC56">
            <v>0.207287</v>
          </cell>
          <cell r="AD56">
            <v>0.20646600000000001</v>
          </cell>
          <cell r="AE56">
            <v>0.205618</v>
          </cell>
          <cell r="AF56">
            <v>0.204794</v>
          </cell>
          <cell r="AG56">
            <v>0.20396600000000001</v>
          </cell>
          <cell r="AH56">
            <v>0.20314299999999999</v>
          </cell>
          <cell r="AI56">
            <v>-4.0159999999999996E-3</v>
          </cell>
        </row>
        <row r="57">
          <cell r="C57">
            <v>5.2253179999999997</v>
          </cell>
          <cell r="D57">
            <v>5.1189559999999998</v>
          </cell>
          <cell r="E57">
            <v>5.0402670000000001</v>
          </cell>
          <cell r="F57">
            <v>5.0292120000000002</v>
          </cell>
          <cell r="G57">
            <v>5.0150779999999999</v>
          </cell>
          <cell r="H57">
            <v>5.0013889999999996</v>
          </cell>
          <cell r="I57">
            <v>4.983142</v>
          </cell>
          <cell r="J57">
            <v>4.9600229999999996</v>
          </cell>
          <cell r="K57">
            <v>4.9365420000000002</v>
          </cell>
          <cell r="L57">
            <v>4.915648</v>
          </cell>
          <cell r="M57">
            <v>4.899756</v>
          </cell>
          <cell r="N57">
            <v>4.8829919999999998</v>
          </cell>
          <cell r="O57">
            <v>4.8712669999999996</v>
          </cell>
          <cell r="P57">
            <v>4.8606040000000004</v>
          </cell>
          <cell r="Q57">
            <v>4.8488119999999997</v>
          </cell>
          <cell r="R57">
            <v>4.8365</v>
          </cell>
          <cell r="S57">
            <v>4.8269019999999996</v>
          </cell>
          <cell r="T57">
            <v>4.8195160000000001</v>
          </cell>
          <cell r="U57">
            <v>4.8106949999999999</v>
          </cell>
          <cell r="V57">
            <v>4.8018910000000004</v>
          </cell>
          <cell r="W57">
            <v>4.7926599999999997</v>
          </cell>
          <cell r="X57">
            <v>4.7849279999999998</v>
          </cell>
          <cell r="Y57">
            <v>4.7777399999999997</v>
          </cell>
          <cell r="Z57">
            <v>4.770054</v>
          </cell>
          <cell r="AA57">
            <v>4.7630059999999999</v>
          </cell>
          <cell r="AB57">
            <v>4.7569340000000002</v>
          </cell>
          <cell r="AC57">
            <v>4.7510899999999996</v>
          </cell>
          <cell r="AD57">
            <v>4.745323</v>
          </cell>
          <cell r="AE57">
            <v>4.7394470000000002</v>
          </cell>
          <cell r="AF57">
            <v>4.733562</v>
          </cell>
          <cell r="AG57">
            <v>4.7276629999999997</v>
          </cell>
          <cell r="AH57">
            <v>4.7213250000000002</v>
          </cell>
          <cell r="AI57">
            <v>-3.2659999999999998E-3</v>
          </cell>
        </row>
        <row r="60">
          <cell r="C60">
            <v>0.39630500000000002</v>
          </cell>
          <cell r="D60">
            <v>0.37365399999999999</v>
          </cell>
          <cell r="E60">
            <v>0.35734199999999999</v>
          </cell>
          <cell r="F60">
            <v>0.348408</v>
          </cell>
          <cell r="G60">
            <v>0.33939200000000003</v>
          </cell>
          <cell r="H60">
            <v>0.33038899999999999</v>
          </cell>
          <cell r="I60">
            <v>0.32172800000000001</v>
          </cell>
          <cell r="J60">
            <v>0.31355899999999998</v>
          </cell>
          <cell r="K60">
            <v>0.30630200000000002</v>
          </cell>
          <cell r="L60">
            <v>0.29918099999999997</v>
          </cell>
          <cell r="M60">
            <v>0.292431</v>
          </cell>
          <cell r="N60">
            <v>0.28610200000000002</v>
          </cell>
          <cell r="O60">
            <v>0.27993299999999999</v>
          </cell>
          <cell r="P60">
            <v>0.27397300000000002</v>
          </cell>
          <cell r="Q60">
            <v>0.26814900000000003</v>
          </cell>
          <cell r="R60">
            <v>0.26252199999999998</v>
          </cell>
          <cell r="S60">
            <v>0.25709300000000002</v>
          </cell>
          <cell r="T60">
            <v>0.25184200000000001</v>
          </cell>
          <cell r="U60">
            <v>0.246837</v>
          </cell>
          <cell r="V60">
            <v>0.24202799999999999</v>
          </cell>
          <cell r="W60">
            <v>0.23729</v>
          </cell>
          <cell r="X60">
            <v>0.23288600000000001</v>
          </cell>
          <cell r="Y60">
            <v>0.22851099999999999</v>
          </cell>
          <cell r="Z60">
            <v>0.22400700000000001</v>
          </cell>
          <cell r="AA60">
            <v>0.219531</v>
          </cell>
          <cell r="AB60">
            <v>0.215146</v>
          </cell>
          <cell r="AC60">
            <v>0.21073700000000001</v>
          </cell>
          <cell r="AD60">
            <v>0.206484</v>
          </cell>
          <cell r="AE60">
            <v>0.202234</v>
          </cell>
          <cell r="AF60">
            <v>0.197932</v>
          </cell>
          <cell r="AG60">
            <v>0.19373199999999999</v>
          </cell>
          <cell r="AH60">
            <v>0.18964500000000001</v>
          </cell>
          <cell r="AI60">
            <v>-2.3494999999999999E-2</v>
          </cell>
        </row>
        <row r="61">
          <cell r="C61">
            <v>4.9792999999999997E-2</v>
          </cell>
          <cell r="D61">
            <v>4.7361E-2</v>
          </cell>
          <cell r="E61">
            <v>4.5157999999999997E-2</v>
          </cell>
          <cell r="F61">
            <v>4.3024E-2</v>
          </cell>
          <cell r="G61">
            <v>4.1055000000000001E-2</v>
          </cell>
          <cell r="H61">
            <v>3.9294999999999997E-2</v>
          </cell>
          <cell r="I61">
            <v>3.7783999999999998E-2</v>
          </cell>
          <cell r="J61">
            <v>3.6502E-2</v>
          </cell>
          <cell r="K61">
            <v>3.5485999999999997E-2</v>
          </cell>
          <cell r="L61">
            <v>3.4648999999999999E-2</v>
          </cell>
          <cell r="M61">
            <v>3.3993000000000002E-2</v>
          </cell>
          <cell r="N61">
            <v>3.3533E-2</v>
          </cell>
          <cell r="O61">
            <v>3.3020000000000001E-2</v>
          </cell>
          <cell r="P61">
            <v>3.2479000000000001E-2</v>
          </cell>
          <cell r="Q61">
            <v>3.1905999999999997E-2</v>
          </cell>
          <cell r="R61">
            <v>3.1322999999999997E-2</v>
          </cell>
          <cell r="S61">
            <v>3.0728999999999999E-2</v>
          </cell>
          <cell r="T61">
            <v>3.0126E-2</v>
          </cell>
          <cell r="U61">
            <v>2.9527999999999999E-2</v>
          </cell>
          <cell r="V61">
            <v>2.8937000000000001E-2</v>
          </cell>
          <cell r="W61">
            <v>2.8351000000000001E-2</v>
          </cell>
          <cell r="X61">
            <v>2.7793000000000002E-2</v>
          </cell>
          <cell r="Y61">
            <v>2.7248000000000001E-2</v>
          </cell>
          <cell r="Z61">
            <v>2.6707000000000002E-2</v>
          </cell>
          <cell r="AA61">
            <v>2.6189E-2</v>
          </cell>
          <cell r="AB61">
            <v>2.5701000000000002E-2</v>
          </cell>
          <cell r="AC61">
            <v>2.5228E-2</v>
          </cell>
          <cell r="AD61">
            <v>2.4791000000000001E-2</v>
          </cell>
          <cell r="AE61">
            <v>2.4369999999999999E-2</v>
          </cell>
          <cell r="AF61">
            <v>2.3959000000000001E-2</v>
          </cell>
          <cell r="AG61">
            <v>2.3560999999999999E-2</v>
          </cell>
          <cell r="AH61">
            <v>2.3179999999999999E-2</v>
          </cell>
          <cell r="AI61">
            <v>-2.4362999999999999E-2</v>
          </cell>
        </row>
        <row r="62">
          <cell r="C62">
            <v>7.639E-3</v>
          </cell>
          <cell r="D62">
            <v>7.5909999999999997E-3</v>
          </cell>
          <cell r="E62">
            <v>7.5560000000000002E-3</v>
          </cell>
          <cell r="F62">
            <v>7.4999999999999997E-3</v>
          </cell>
          <cell r="G62">
            <v>7.4390000000000003E-3</v>
          </cell>
          <cell r="H62">
            <v>7.3740000000000003E-3</v>
          </cell>
          <cell r="I62">
            <v>7.3119999999999999E-3</v>
          </cell>
          <cell r="J62">
            <v>7.2550000000000002E-3</v>
          </cell>
          <cell r="K62">
            <v>7.2090000000000001E-3</v>
          </cell>
          <cell r="L62">
            <v>7.162E-3</v>
          </cell>
          <cell r="M62">
            <v>7.1159999999999999E-3</v>
          </cell>
          <cell r="N62">
            <v>7.0730000000000003E-3</v>
          </cell>
          <cell r="O62">
            <v>7.0299999999999998E-3</v>
          </cell>
          <cell r="P62">
            <v>6.9870000000000002E-3</v>
          </cell>
          <cell r="Q62">
            <v>6.9430000000000004E-3</v>
          </cell>
          <cell r="R62">
            <v>6.8999999999999999E-3</v>
          </cell>
          <cell r="S62">
            <v>6.8580000000000004E-3</v>
          </cell>
          <cell r="T62">
            <v>6.8170000000000001E-3</v>
          </cell>
          <cell r="U62">
            <v>6.7780000000000002E-3</v>
          </cell>
          <cell r="V62">
            <v>6.7400000000000003E-3</v>
          </cell>
          <cell r="W62">
            <v>6.7019999999999996E-3</v>
          </cell>
          <cell r="X62">
            <v>6.6670000000000002E-3</v>
          </cell>
          <cell r="Y62">
            <v>6.633E-3</v>
          </cell>
          <cell r="Z62">
            <v>6.594E-3</v>
          </cell>
          <cell r="AA62">
            <v>6.5570000000000003E-3</v>
          </cell>
          <cell r="AB62">
            <v>6.5209999999999999E-3</v>
          </cell>
          <cell r="AC62">
            <v>6.4840000000000002E-3</v>
          </cell>
          <cell r="AD62">
            <v>6.45E-3</v>
          </cell>
          <cell r="AE62">
            <v>6.4159999999999998E-3</v>
          </cell>
          <cell r="AF62">
            <v>6.3810000000000004E-3</v>
          </cell>
          <cell r="AG62">
            <v>6.3470000000000002E-3</v>
          </cell>
          <cell r="AH62">
            <v>6.3150000000000003E-3</v>
          </cell>
          <cell r="AI62">
            <v>-6.1199999999999996E-3</v>
          </cell>
        </row>
        <row r="63">
          <cell r="C63">
            <v>0.453737</v>
          </cell>
          <cell r="D63">
            <v>0.42860700000000002</v>
          </cell>
          <cell r="E63">
            <v>0.41005599999999998</v>
          </cell>
          <cell r="F63">
            <v>0.39893200000000001</v>
          </cell>
          <cell r="G63">
            <v>0.38788600000000001</v>
          </cell>
          <cell r="H63">
            <v>0.377058</v>
          </cell>
          <cell r="I63">
            <v>0.36682399999999998</v>
          </cell>
          <cell r="J63">
            <v>0.35731600000000002</v>
          </cell>
          <cell r="K63">
            <v>0.348997</v>
          </cell>
          <cell r="L63">
            <v>0.34099099999999999</v>
          </cell>
          <cell r="M63">
            <v>0.33354099999999998</v>
          </cell>
          <cell r="N63">
            <v>0.32670900000000003</v>
          </cell>
          <cell r="O63">
            <v>0.31998199999999999</v>
          </cell>
          <cell r="P63">
            <v>0.31344</v>
          </cell>
          <cell r="Q63">
            <v>0.30699700000000002</v>
          </cell>
          <cell r="R63">
            <v>0.30074499999999998</v>
          </cell>
          <cell r="S63">
            <v>0.29468</v>
          </cell>
          <cell r="T63">
            <v>0.28878599999999999</v>
          </cell>
          <cell r="U63">
            <v>0.28314299999999998</v>
          </cell>
          <cell r="V63">
            <v>0.27770499999999998</v>
          </cell>
          <cell r="W63">
            <v>0.272343</v>
          </cell>
          <cell r="X63">
            <v>0.26734599999999997</v>
          </cell>
          <cell r="Y63">
            <v>0.26239200000000001</v>
          </cell>
          <cell r="Z63">
            <v>0.25730799999999998</v>
          </cell>
          <cell r="AA63">
            <v>0.25227699999999997</v>
          </cell>
          <cell r="AB63">
            <v>0.247368</v>
          </cell>
          <cell r="AC63">
            <v>0.24245</v>
          </cell>
          <cell r="AD63">
            <v>0.23772499999999999</v>
          </cell>
          <cell r="AE63">
            <v>0.23303399999999999</v>
          </cell>
          <cell r="AF63">
            <v>0.22831899999999999</v>
          </cell>
          <cell r="AG63">
            <v>0.223718</v>
          </cell>
          <cell r="AH63">
            <v>0.21925</v>
          </cell>
          <cell r="AI63">
            <v>-2.3188E-2</v>
          </cell>
        </row>
        <row r="66">
          <cell r="C66">
            <v>0.31240000000000001</v>
          </cell>
          <cell r="D66">
            <v>0.297348</v>
          </cell>
          <cell r="E66">
            <v>0.28806999999999999</v>
          </cell>
          <cell r="F66">
            <v>0.28329500000000002</v>
          </cell>
          <cell r="G66">
            <v>0.27804499999999999</v>
          </cell>
          <cell r="H66">
            <v>0.27272299999999999</v>
          </cell>
          <cell r="I66">
            <v>0.26722800000000002</v>
          </cell>
          <cell r="J66">
            <v>0.26155600000000001</v>
          </cell>
          <cell r="K66">
            <v>0.25622299999999998</v>
          </cell>
          <cell r="L66">
            <v>0.25131799999999999</v>
          </cell>
          <cell r="M66">
            <v>0.24693699999999999</v>
          </cell>
          <cell r="N66">
            <v>0.24301400000000001</v>
          </cell>
          <cell r="O66">
            <v>0.23950299999999999</v>
          </cell>
          <cell r="P66">
            <v>0.23625599999999999</v>
          </cell>
          <cell r="Q66">
            <v>0.23310900000000001</v>
          </cell>
          <cell r="R66">
            <v>0.23000499999999999</v>
          </cell>
          <cell r="S66">
            <v>0.227025</v>
          </cell>
          <cell r="T66">
            <v>0.22408700000000001</v>
          </cell>
          <cell r="U66">
            <v>0.22117200000000001</v>
          </cell>
          <cell r="V66">
            <v>0.21834799999999999</v>
          </cell>
          <cell r="W66">
            <v>0.215563</v>
          </cell>
          <cell r="X66">
            <v>0.21290600000000001</v>
          </cell>
          <cell r="Y66">
            <v>0.210395</v>
          </cell>
          <cell r="Z66">
            <v>0.20783499999999999</v>
          </cell>
          <cell r="AA66">
            <v>0.20531099999999999</v>
          </cell>
          <cell r="AB66">
            <v>0.20280300000000001</v>
          </cell>
          <cell r="AC66">
            <v>0.20036699999999999</v>
          </cell>
          <cell r="AD66">
            <v>0.19797200000000001</v>
          </cell>
          <cell r="AE66">
            <v>0.19562599999999999</v>
          </cell>
          <cell r="AF66">
            <v>0.193273</v>
          </cell>
          <cell r="AG66">
            <v>0.190998</v>
          </cell>
          <cell r="AH66">
            <v>0.188774</v>
          </cell>
          <cell r="AI66">
            <v>-1.6118E-2</v>
          </cell>
        </row>
        <row r="67">
          <cell r="C67">
            <v>6.4907000000000006E-2</v>
          </cell>
          <cell r="D67">
            <v>6.1996999999999997E-2</v>
          </cell>
          <cell r="E67">
            <v>5.9512000000000002E-2</v>
          </cell>
          <cell r="F67">
            <v>5.7116E-2</v>
          </cell>
          <cell r="G67">
            <v>5.4857999999999997E-2</v>
          </cell>
          <cell r="H67">
            <v>5.2810000000000003E-2</v>
          </cell>
          <cell r="I67">
            <v>5.0929000000000002E-2</v>
          </cell>
          <cell r="J67">
            <v>4.9193000000000001E-2</v>
          </cell>
          <cell r="K67">
            <v>4.7643999999999999E-2</v>
          </cell>
          <cell r="L67">
            <v>4.6325999999999999E-2</v>
          </cell>
          <cell r="M67">
            <v>4.5241999999999997E-2</v>
          </cell>
          <cell r="N67">
            <v>4.4375999999999999E-2</v>
          </cell>
          <cell r="O67">
            <v>4.3494999999999999E-2</v>
          </cell>
          <cell r="P67">
            <v>4.2594E-2</v>
          </cell>
          <cell r="Q67">
            <v>4.1651000000000001E-2</v>
          </cell>
          <cell r="R67">
            <v>4.0675000000000003E-2</v>
          </cell>
          <cell r="S67">
            <v>3.9683000000000003E-2</v>
          </cell>
          <cell r="T67">
            <v>3.8676000000000002E-2</v>
          </cell>
          <cell r="U67">
            <v>3.7665999999999998E-2</v>
          </cell>
          <cell r="V67">
            <v>3.6667999999999999E-2</v>
          </cell>
          <cell r="W67">
            <v>3.5697E-2</v>
          </cell>
          <cell r="X67">
            <v>3.4771000000000003E-2</v>
          </cell>
          <cell r="Y67">
            <v>3.3898999999999999E-2</v>
          </cell>
          <cell r="Z67">
            <v>3.3078000000000003E-2</v>
          </cell>
          <cell r="AA67">
            <v>3.2310999999999999E-2</v>
          </cell>
          <cell r="AB67">
            <v>3.1602999999999999E-2</v>
          </cell>
          <cell r="AC67">
            <v>3.0949999999999998E-2</v>
          </cell>
          <cell r="AD67">
            <v>3.0346999999999999E-2</v>
          </cell>
          <cell r="AE67">
            <v>2.9777999999999999E-2</v>
          </cell>
          <cell r="AF67">
            <v>2.9234E-2</v>
          </cell>
          <cell r="AG67">
            <v>2.8712999999999999E-2</v>
          </cell>
          <cell r="AH67">
            <v>2.8213999999999999E-2</v>
          </cell>
          <cell r="AI67">
            <v>-2.6516999999999999E-2</v>
          </cell>
        </row>
        <row r="68">
          <cell r="C68">
            <v>1.6829E-2</v>
          </cell>
          <cell r="D68">
            <v>1.6608999999999999E-2</v>
          </cell>
          <cell r="E68">
            <v>1.6388E-2</v>
          </cell>
          <cell r="F68">
            <v>1.6164000000000001E-2</v>
          </cell>
          <cell r="G68">
            <v>1.5934E-2</v>
          </cell>
          <cell r="H68">
            <v>1.5701E-2</v>
          </cell>
          <cell r="I68">
            <v>1.5462999999999999E-2</v>
          </cell>
          <cell r="J68">
            <v>1.5214999999999999E-2</v>
          </cell>
          <cell r="K68">
            <v>1.4951000000000001E-2</v>
          </cell>
          <cell r="L68">
            <v>1.4678999999999999E-2</v>
          </cell>
          <cell r="M68">
            <v>1.44E-2</v>
          </cell>
          <cell r="N68">
            <v>1.4116E-2</v>
          </cell>
          <cell r="O68">
            <v>1.3828E-2</v>
          </cell>
          <cell r="P68">
            <v>1.3538E-2</v>
          </cell>
          <cell r="Q68">
            <v>1.3289E-2</v>
          </cell>
          <cell r="R68">
            <v>1.3079E-2</v>
          </cell>
          <cell r="S68">
            <v>1.2911000000000001E-2</v>
          </cell>
          <cell r="T68">
            <v>1.2782E-2</v>
          </cell>
          <cell r="U68">
            <v>1.2695E-2</v>
          </cell>
          <cell r="V68">
            <v>1.2600999999999999E-2</v>
          </cell>
          <cell r="W68">
            <v>1.2501999999999999E-2</v>
          </cell>
          <cell r="X68">
            <v>1.2397999999999999E-2</v>
          </cell>
          <cell r="Y68">
            <v>1.2290000000000001E-2</v>
          </cell>
          <cell r="Z68">
            <v>1.2179000000000001E-2</v>
          </cell>
          <cell r="AA68">
            <v>1.2064999999999999E-2</v>
          </cell>
          <cell r="AB68">
            <v>1.1953E-2</v>
          </cell>
          <cell r="AC68">
            <v>1.1842999999999999E-2</v>
          </cell>
          <cell r="AD68">
            <v>1.1738E-2</v>
          </cell>
          <cell r="AE68">
            <v>1.1639E-2</v>
          </cell>
          <cell r="AF68">
            <v>1.1545E-2</v>
          </cell>
          <cell r="AG68">
            <v>1.1454000000000001E-2</v>
          </cell>
          <cell r="AH68">
            <v>1.1365999999999999E-2</v>
          </cell>
          <cell r="AI68">
            <v>-1.2579999999999999E-2</v>
          </cell>
        </row>
        <row r="69">
          <cell r="C69">
            <v>6.7835999999999994E-2</v>
          </cell>
          <cell r="D69">
            <v>6.9144999999999998E-2</v>
          </cell>
          <cell r="E69">
            <v>7.0644999999999999E-2</v>
          </cell>
          <cell r="F69">
            <v>7.2034000000000001E-2</v>
          </cell>
          <cell r="G69">
            <v>7.3318999999999995E-2</v>
          </cell>
          <cell r="H69">
            <v>7.4573E-2</v>
          </cell>
          <cell r="I69">
            <v>7.5785000000000005E-2</v>
          </cell>
          <cell r="J69">
            <v>7.6942999999999998E-2</v>
          </cell>
          <cell r="K69">
            <v>7.8118000000000007E-2</v>
          </cell>
          <cell r="L69">
            <v>7.9376000000000002E-2</v>
          </cell>
          <cell r="M69">
            <v>8.0732999999999999E-2</v>
          </cell>
          <cell r="N69">
            <v>8.2151000000000002E-2</v>
          </cell>
          <cell r="O69">
            <v>8.3686999999999998E-2</v>
          </cell>
          <cell r="P69">
            <v>8.5272000000000001E-2</v>
          </cell>
          <cell r="Q69">
            <v>8.6857000000000004E-2</v>
          </cell>
          <cell r="R69">
            <v>8.8431999999999997E-2</v>
          </cell>
          <cell r="S69">
            <v>9.0010000000000007E-2</v>
          </cell>
          <cell r="T69">
            <v>9.1566999999999996E-2</v>
          </cell>
          <cell r="U69">
            <v>9.3100000000000002E-2</v>
          </cell>
          <cell r="V69">
            <v>9.4614000000000004E-2</v>
          </cell>
          <cell r="W69">
            <v>9.6116999999999994E-2</v>
          </cell>
          <cell r="X69">
            <v>9.7638000000000003E-2</v>
          </cell>
          <cell r="Y69">
            <v>9.9182999999999993E-2</v>
          </cell>
          <cell r="Z69">
            <v>0.10072399999999999</v>
          </cell>
          <cell r="AA69">
            <v>0.10228</v>
          </cell>
          <cell r="AB69">
            <v>0.103867</v>
          </cell>
          <cell r="AC69">
            <v>0.105489</v>
          </cell>
          <cell r="AD69">
            <v>0.107143</v>
          </cell>
          <cell r="AE69">
            <v>0.108802</v>
          </cell>
          <cell r="AF69">
            <v>0.11045099999999999</v>
          </cell>
          <cell r="AG69">
            <v>0.112106</v>
          </cell>
          <cell r="AH69">
            <v>0.113775</v>
          </cell>
          <cell r="AI69">
            <v>1.6822E-2</v>
          </cell>
        </row>
        <row r="70">
          <cell r="C70">
            <v>0.46197100000000002</v>
          </cell>
          <cell r="D70">
            <v>0.44509799999999999</v>
          </cell>
          <cell r="E70">
            <v>0.43461499999999997</v>
          </cell>
          <cell r="F70">
            <v>0.42860900000000002</v>
          </cell>
          <cell r="G70">
            <v>0.42215599999999998</v>
          </cell>
          <cell r="H70">
            <v>0.41580600000000001</v>
          </cell>
          <cell r="I70">
            <v>0.40940700000000002</v>
          </cell>
          <cell r="J70">
            <v>0.40290599999999999</v>
          </cell>
          <cell r="K70">
            <v>0.39693600000000001</v>
          </cell>
          <cell r="L70">
            <v>0.39169900000000002</v>
          </cell>
          <cell r="M70">
            <v>0.38731199999999999</v>
          </cell>
          <cell r="N70">
            <v>0.38365700000000003</v>
          </cell>
          <cell r="O70">
            <v>0.38051299999999999</v>
          </cell>
          <cell r="P70">
            <v>0.37766</v>
          </cell>
          <cell r="Q70">
            <v>0.37490499999999999</v>
          </cell>
          <cell r="R70">
            <v>0.37219200000000002</v>
          </cell>
          <cell r="S70">
            <v>0.36962899999999999</v>
          </cell>
          <cell r="T70">
            <v>0.36711300000000002</v>
          </cell>
          <cell r="U70">
            <v>0.36463200000000001</v>
          </cell>
          <cell r="V70">
            <v>0.36223100000000003</v>
          </cell>
          <cell r="W70">
            <v>0.359879</v>
          </cell>
          <cell r="X70">
            <v>0.357713</v>
          </cell>
          <cell r="Y70">
            <v>0.355767</v>
          </cell>
          <cell r="Z70">
            <v>0.35381600000000002</v>
          </cell>
          <cell r="AA70">
            <v>0.35196699999999997</v>
          </cell>
          <cell r="AB70">
            <v>0.35022599999999998</v>
          </cell>
          <cell r="AC70">
            <v>0.34865000000000002</v>
          </cell>
          <cell r="AD70">
            <v>0.34720000000000001</v>
          </cell>
          <cell r="AE70">
            <v>0.34584599999999999</v>
          </cell>
          <cell r="AF70">
            <v>0.34450199999999997</v>
          </cell>
          <cell r="AG70">
            <v>0.34327099999999999</v>
          </cell>
          <cell r="AH70">
            <v>0.34212900000000002</v>
          </cell>
          <cell r="AI70">
            <v>-9.6410000000000003E-3</v>
          </cell>
        </row>
        <row r="72">
          <cell r="C72">
            <v>0.52879799999999999</v>
          </cell>
          <cell r="D72">
            <v>0.49784699999999998</v>
          </cell>
          <cell r="E72">
            <v>0.472773</v>
          </cell>
          <cell r="F72">
            <v>0.46401700000000001</v>
          </cell>
          <cell r="G72">
            <v>0.45689400000000002</v>
          </cell>
          <cell r="H72">
            <v>0.45093299999999997</v>
          </cell>
          <cell r="I72">
            <v>0.44428400000000001</v>
          </cell>
          <cell r="J72">
            <v>0.43823299999999998</v>
          </cell>
          <cell r="K72">
            <v>0.430919</v>
          </cell>
          <cell r="L72">
            <v>0.42432399999999998</v>
          </cell>
          <cell r="M72">
            <v>0.41768899999999998</v>
          </cell>
          <cell r="N72">
            <v>0.41045799999999999</v>
          </cell>
          <cell r="O72">
            <v>0.40359200000000001</v>
          </cell>
          <cell r="P72">
            <v>0.39649400000000001</v>
          </cell>
          <cell r="Q72">
            <v>0.39019500000000001</v>
          </cell>
          <cell r="R72">
            <v>0.383606</v>
          </cell>
          <cell r="S72">
            <v>0.376938</v>
          </cell>
          <cell r="T72">
            <v>0.37016700000000002</v>
          </cell>
          <cell r="U72">
            <v>0.36333599999999999</v>
          </cell>
          <cell r="V72">
            <v>0.35694300000000001</v>
          </cell>
          <cell r="W72">
            <v>0.35095799999999999</v>
          </cell>
          <cell r="X72">
            <v>0.34453899999999998</v>
          </cell>
          <cell r="Y72">
            <v>0.338671</v>
          </cell>
          <cell r="Z72">
            <v>0.33392500000000003</v>
          </cell>
          <cell r="AA72">
            <v>0.329488</v>
          </cell>
          <cell r="AB72">
            <v>0.32521299999999997</v>
          </cell>
          <cell r="AC72">
            <v>0.32177600000000001</v>
          </cell>
          <cell r="AD72">
            <v>0.31815399999999999</v>
          </cell>
          <cell r="AE72">
            <v>0.31483</v>
          </cell>
          <cell r="AF72">
            <v>0.31170700000000001</v>
          </cell>
          <cell r="AG72">
            <v>0.30854199999999998</v>
          </cell>
          <cell r="AH72">
            <v>0.30494900000000003</v>
          </cell>
          <cell r="AI72">
            <v>-1.7600000000000001E-2</v>
          </cell>
        </row>
      </sheetData>
      <sheetData sheetId="11">
        <row r="31">
          <cell r="C31">
            <v>0.123686</v>
          </cell>
          <cell r="D31">
            <v>0.120836</v>
          </cell>
          <cell r="E31">
            <v>0.11835</v>
          </cell>
          <cell r="F31">
            <v>0.117227</v>
          </cell>
          <cell r="G31">
            <v>0.11638999999999999</v>
          </cell>
          <cell r="H31">
            <v>0.11530799999999999</v>
          </cell>
          <cell r="I31">
            <v>0.11401699999999999</v>
          </cell>
          <cell r="J31">
            <v>0.112645</v>
          </cell>
          <cell r="K31">
            <v>0.111388</v>
          </cell>
          <cell r="L31">
            <v>0.11035300000000001</v>
          </cell>
          <cell r="M31">
            <v>0.10943899999999999</v>
          </cell>
          <cell r="N31">
            <v>0.108519</v>
          </cell>
          <cell r="O31">
            <v>0.107534</v>
          </cell>
          <cell r="P31">
            <v>0.106558</v>
          </cell>
          <cell r="Q31">
            <v>0.105479</v>
          </cell>
          <cell r="R31">
            <v>0.104334</v>
          </cell>
          <cell r="S31">
            <v>0.103273</v>
          </cell>
          <cell r="T31">
            <v>0.102198</v>
          </cell>
          <cell r="U31">
            <v>0.101119</v>
          </cell>
          <cell r="V31">
            <v>9.9973999999999993E-2</v>
          </cell>
          <cell r="W31">
            <v>9.8852999999999996E-2</v>
          </cell>
          <cell r="X31">
            <v>9.7798999999999997E-2</v>
          </cell>
          <cell r="Y31">
            <v>9.6794000000000005E-2</v>
          </cell>
          <cell r="Z31">
            <v>9.5763000000000001E-2</v>
          </cell>
          <cell r="AA31">
            <v>9.4837000000000005E-2</v>
          </cell>
          <cell r="AB31">
            <v>9.3931000000000001E-2</v>
          </cell>
          <cell r="AC31">
            <v>9.2995999999999995E-2</v>
          </cell>
          <cell r="AD31">
            <v>9.2082999999999998E-2</v>
          </cell>
          <cell r="AE31">
            <v>9.1183E-2</v>
          </cell>
          <cell r="AF31">
            <v>9.0327000000000005E-2</v>
          </cell>
          <cell r="AG31">
            <v>8.9492000000000002E-2</v>
          </cell>
          <cell r="AH31">
            <v>8.8661000000000004E-2</v>
          </cell>
          <cell r="AI31">
            <v>-1.0682000000000001E-2</v>
          </cell>
        </row>
        <row r="32">
          <cell r="C32">
            <v>0.52505500000000005</v>
          </cell>
          <cell r="D32">
            <v>0.47889500000000002</v>
          </cell>
          <cell r="E32">
            <v>0.531138</v>
          </cell>
          <cell r="F32">
            <v>0.53260200000000002</v>
          </cell>
          <cell r="G32">
            <v>0.532941</v>
          </cell>
          <cell r="H32">
            <v>0.53274500000000002</v>
          </cell>
          <cell r="I32">
            <v>0.53128699999999995</v>
          </cell>
          <cell r="J32">
            <v>0.52982399999999996</v>
          </cell>
          <cell r="K32">
            <v>0.52934000000000003</v>
          </cell>
          <cell r="L32">
            <v>0.53025599999999995</v>
          </cell>
          <cell r="M32">
            <v>0.53235200000000005</v>
          </cell>
          <cell r="N32">
            <v>0.53454999999999997</v>
          </cell>
          <cell r="O32">
            <v>0.53733500000000001</v>
          </cell>
          <cell r="P32">
            <v>0.54077600000000003</v>
          </cell>
          <cell r="Q32">
            <v>0.543655</v>
          </cell>
          <cell r="R32">
            <v>0.54645299999999997</v>
          </cell>
          <cell r="S32">
            <v>0.54987699999999995</v>
          </cell>
          <cell r="T32">
            <v>0.55339899999999997</v>
          </cell>
          <cell r="U32">
            <v>0.55742599999999998</v>
          </cell>
          <cell r="V32">
            <v>0.56111800000000001</v>
          </cell>
          <cell r="W32">
            <v>0.56518999999999997</v>
          </cell>
          <cell r="X32">
            <v>0.56983600000000001</v>
          </cell>
          <cell r="Y32">
            <v>0.57476499999999997</v>
          </cell>
          <cell r="Z32">
            <v>0.57990600000000003</v>
          </cell>
          <cell r="AA32">
            <v>0.58523499999999995</v>
          </cell>
          <cell r="AB32">
            <v>0.59037300000000004</v>
          </cell>
          <cell r="AC32">
            <v>0.59615399999999996</v>
          </cell>
          <cell r="AD32">
            <v>0.60231900000000005</v>
          </cell>
          <cell r="AE32">
            <v>0.60846699999999998</v>
          </cell>
          <cell r="AF32">
            <v>0.61499300000000001</v>
          </cell>
          <cell r="AG32">
            <v>0.62223300000000004</v>
          </cell>
          <cell r="AH32">
            <v>0.62948300000000001</v>
          </cell>
          <cell r="AI32">
            <v>5.8690000000000001E-3</v>
          </cell>
        </row>
        <row r="33">
          <cell r="C33">
            <v>2.5773000000000001E-2</v>
          </cell>
          <cell r="D33">
            <v>2.554E-2</v>
          </cell>
          <cell r="E33">
            <v>2.5291000000000001E-2</v>
          </cell>
          <cell r="F33">
            <v>2.5047E-2</v>
          </cell>
          <cell r="G33">
            <v>2.4781999999999998E-2</v>
          </cell>
          <cell r="H33">
            <v>2.4490999999999999E-2</v>
          </cell>
          <cell r="I33">
            <v>2.4170000000000001E-2</v>
          </cell>
          <cell r="J33">
            <v>2.3841999999999999E-2</v>
          </cell>
          <cell r="K33">
            <v>2.3545E-2</v>
          </cell>
          <cell r="L33">
            <v>2.3304999999999999E-2</v>
          </cell>
          <cell r="M33">
            <v>2.3106999999999999E-2</v>
          </cell>
          <cell r="N33">
            <v>2.2912999999999999E-2</v>
          </cell>
          <cell r="O33">
            <v>2.2731000000000001E-2</v>
          </cell>
          <cell r="P33">
            <v>2.2565999999999999E-2</v>
          </cell>
          <cell r="Q33">
            <v>2.2377999999999999E-2</v>
          </cell>
          <cell r="R33">
            <v>2.2182E-2</v>
          </cell>
          <cell r="S33">
            <v>2.2005E-2</v>
          </cell>
          <cell r="T33">
            <v>2.1833999999999999E-2</v>
          </cell>
          <cell r="U33">
            <v>2.1666999999999999E-2</v>
          </cell>
          <cell r="V33">
            <v>2.1482000000000001E-2</v>
          </cell>
          <cell r="W33">
            <v>2.1305000000000001E-2</v>
          </cell>
          <cell r="X33">
            <v>2.1149000000000001E-2</v>
          </cell>
          <cell r="Y33">
            <v>2.0997999999999999E-2</v>
          </cell>
          <cell r="Z33">
            <v>2.0848999999999999E-2</v>
          </cell>
          <cell r="AA33">
            <v>2.0702999999999999E-2</v>
          </cell>
          <cell r="AB33">
            <v>2.0552999999999998E-2</v>
          </cell>
          <cell r="AC33">
            <v>2.0407999999999999E-2</v>
          </cell>
          <cell r="AD33">
            <v>2.0272999999999999E-2</v>
          </cell>
          <cell r="AE33">
            <v>2.0135E-2</v>
          </cell>
          <cell r="AF33">
            <v>2.0003E-2</v>
          </cell>
          <cell r="AG33">
            <v>1.9883999999999999E-2</v>
          </cell>
          <cell r="AH33">
            <v>1.9765999999999999E-2</v>
          </cell>
          <cell r="AI33">
            <v>-8.5229999999999993E-3</v>
          </cell>
        </row>
        <row r="34">
          <cell r="C34">
            <v>0.51691399999999998</v>
          </cell>
          <cell r="D34">
            <v>0.51732400000000001</v>
          </cell>
          <cell r="E34">
            <v>0.51661900000000005</v>
          </cell>
          <cell r="F34">
            <v>0.51485000000000003</v>
          </cell>
          <cell r="G34">
            <v>0.51327299999999998</v>
          </cell>
          <cell r="H34">
            <v>0.51146499999999995</v>
          </cell>
          <cell r="I34">
            <v>0.50849599999999995</v>
          </cell>
          <cell r="J34">
            <v>0.49680000000000002</v>
          </cell>
          <cell r="K34">
            <v>0.48649399999999998</v>
          </cell>
          <cell r="L34">
            <v>0.478188</v>
          </cell>
          <cell r="M34">
            <v>0.47129199999999999</v>
          </cell>
          <cell r="N34">
            <v>0.46413399999999999</v>
          </cell>
          <cell r="O34">
            <v>0.45813999999999999</v>
          </cell>
          <cell r="P34">
            <v>0.453071</v>
          </cell>
          <cell r="Q34">
            <v>0.44781700000000002</v>
          </cell>
          <cell r="R34">
            <v>0.44284899999999999</v>
          </cell>
          <cell r="S34">
            <v>0.43889499999999998</v>
          </cell>
          <cell r="T34">
            <v>0.43529699999999999</v>
          </cell>
          <cell r="U34">
            <v>0.43238599999999999</v>
          </cell>
          <cell r="V34">
            <v>0.42922399999999999</v>
          </cell>
          <cell r="W34">
            <v>0.426649</v>
          </cell>
          <cell r="X34">
            <v>0.42386600000000002</v>
          </cell>
          <cell r="Y34">
            <v>0.42136800000000002</v>
          </cell>
          <cell r="Z34">
            <v>0.41914699999999999</v>
          </cell>
          <cell r="AA34">
            <v>0.417493</v>
          </cell>
          <cell r="AB34">
            <v>0.41598299999999999</v>
          </cell>
          <cell r="AC34">
            <v>0.41496899999999998</v>
          </cell>
          <cell r="AD34">
            <v>0.41427900000000001</v>
          </cell>
          <cell r="AE34">
            <v>0.41387400000000002</v>
          </cell>
          <cell r="AF34">
            <v>0.41392800000000002</v>
          </cell>
          <cell r="AG34">
            <v>0.41462500000000002</v>
          </cell>
          <cell r="AH34">
            <v>0.41553800000000002</v>
          </cell>
          <cell r="AI34">
            <v>-7.0169999999999998E-3</v>
          </cell>
        </row>
        <row r="35">
          <cell r="C35">
            <v>8.5744000000000001E-2</v>
          </cell>
          <cell r="D35">
            <v>8.6104E-2</v>
          </cell>
          <cell r="E35">
            <v>8.6330000000000004E-2</v>
          </cell>
          <cell r="F35">
            <v>8.6344000000000004E-2</v>
          </cell>
          <cell r="G35">
            <v>8.6209999999999995E-2</v>
          </cell>
          <cell r="H35">
            <v>8.5949999999999999E-2</v>
          </cell>
          <cell r="I35">
            <v>8.5558999999999996E-2</v>
          </cell>
          <cell r="J35">
            <v>8.5136000000000003E-2</v>
          </cell>
          <cell r="K35">
            <v>8.4814000000000001E-2</v>
          </cell>
          <cell r="L35">
            <v>8.4668999999999994E-2</v>
          </cell>
          <cell r="M35">
            <v>8.4641999999999995E-2</v>
          </cell>
          <cell r="N35">
            <v>8.4621000000000002E-2</v>
          </cell>
          <cell r="O35">
            <v>8.4621000000000002E-2</v>
          </cell>
          <cell r="P35">
            <v>8.4649000000000002E-2</v>
          </cell>
          <cell r="Q35">
            <v>8.4596000000000005E-2</v>
          </cell>
          <cell r="R35">
            <v>8.4488999999999995E-2</v>
          </cell>
          <cell r="S35">
            <v>8.4412000000000001E-2</v>
          </cell>
          <cell r="T35">
            <v>8.4334999999999993E-2</v>
          </cell>
          <cell r="U35">
            <v>8.4242999999999998E-2</v>
          </cell>
          <cell r="V35">
            <v>8.4075999999999998E-2</v>
          </cell>
          <cell r="W35">
            <v>8.3921999999999997E-2</v>
          </cell>
          <cell r="X35">
            <v>8.3820000000000006E-2</v>
          </cell>
          <cell r="Y35">
            <v>8.3714999999999998E-2</v>
          </cell>
          <cell r="Z35">
            <v>8.3604999999999999E-2</v>
          </cell>
          <cell r="AA35">
            <v>8.3499000000000004E-2</v>
          </cell>
          <cell r="AB35">
            <v>8.3368999999999999E-2</v>
          </cell>
          <cell r="AC35">
            <v>8.3243999999999999E-2</v>
          </cell>
          <cell r="AD35">
            <v>8.3138000000000004E-2</v>
          </cell>
          <cell r="AE35">
            <v>8.301E-2</v>
          </cell>
          <cell r="AF35">
            <v>8.2893999999999995E-2</v>
          </cell>
          <cell r="AG35">
            <v>8.2807000000000006E-2</v>
          </cell>
          <cell r="AH35">
            <v>8.2719000000000001E-2</v>
          </cell>
          <cell r="AI35">
            <v>-1.158E-3</v>
          </cell>
        </row>
        <row r="36">
          <cell r="C36">
            <v>0.48202800000000001</v>
          </cell>
          <cell r="D36">
            <v>0.46987000000000001</v>
          </cell>
          <cell r="E36">
            <v>0.45911099999999999</v>
          </cell>
          <cell r="F36">
            <v>0.44983000000000001</v>
          </cell>
          <cell r="G36">
            <v>0.442359</v>
          </cell>
          <cell r="H36">
            <v>0.43590400000000001</v>
          </cell>
          <cell r="I36">
            <v>0.42940800000000001</v>
          </cell>
          <cell r="J36">
            <v>0.42363099999999998</v>
          </cell>
          <cell r="K36">
            <v>0.41936000000000001</v>
          </cell>
          <cell r="L36">
            <v>0.41707699999999998</v>
          </cell>
          <cell r="M36">
            <v>0.41614200000000001</v>
          </cell>
          <cell r="N36">
            <v>0.408217</v>
          </cell>
          <cell r="O36">
            <v>0.402115</v>
          </cell>
          <cell r="P36">
            <v>0.39738000000000001</v>
          </cell>
          <cell r="Q36">
            <v>0.39287699999999998</v>
          </cell>
          <cell r="R36">
            <v>0.388984</v>
          </cell>
          <cell r="S36">
            <v>0.386237</v>
          </cell>
          <cell r="T36">
            <v>0.38388899999999998</v>
          </cell>
          <cell r="U36">
            <v>0.38237300000000002</v>
          </cell>
          <cell r="V36">
            <v>0.380749</v>
          </cell>
          <cell r="W36">
            <v>0.37991599999999998</v>
          </cell>
          <cell r="X36">
            <v>0.371396</v>
          </cell>
          <cell r="Y36">
            <v>0.36428500000000003</v>
          </cell>
          <cell r="Z36">
            <v>0.35835899999999998</v>
          </cell>
          <cell r="AA36">
            <v>0.353628</v>
          </cell>
          <cell r="AB36">
            <v>0.34921999999999997</v>
          </cell>
          <cell r="AC36">
            <v>0.34532800000000002</v>
          </cell>
          <cell r="AD36">
            <v>0.34196900000000002</v>
          </cell>
          <cell r="AE36">
            <v>0.33927299999999999</v>
          </cell>
          <cell r="AF36">
            <v>0.33721400000000001</v>
          </cell>
          <cell r="AG36">
            <v>0.33596500000000001</v>
          </cell>
          <cell r="AH36">
            <v>0.33500000000000002</v>
          </cell>
          <cell r="AI36">
            <v>-1.1669000000000001E-2</v>
          </cell>
        </row>
        <row r="37">
          <cell r="C37">
            <v>0.65948899999999999</v>
          </cell>
          <cell r="D37">
            <v>0.66374200000000005</v>
          </cell>
          <cell r="E37">
            <v>0.66475499999999998</v>
          </cell>
          <cell r="F37">
            <v>0.66395300000000002</v>
          </cell>
          <cell r="G37">
            <v>0.66334400000000004</v>
          </cell>
          <cell r="H37">
            <v>0.66293899999999994</v>
          </cell>
          <cell r="I37">
            <v>0.66270399999999996</v>
          </cell>
          <cell r="J37">
            <v>0.66303699999999999</v>
          </cell>
          <cell r="K37">
            <v>0.66437599999999997</v>
          </cell>
          <cell r="L37">
            <v>0.66697499999999998</v>
          </cell>
          <cell r="M37">
            <v>0.67059100000000005</v>
          </cell>
          <cell r="N37">
            <v>0.67266700000000001</v>
          </cell>
          <cell r="O37">
            <v>0.67547699999999999</v>
          </cell>
          <cell r="P37">
            <v>0.67896800000000002</v>
          </cell>
          <cell r="Q37">
            <v>0.68249700000000002</v>
          </cell>
          <cell r="R37">
            <v>0.68611599999999995</v>
          </cell>
          <cell r="S37">
            <v>0.69007300000000005</v>
          </cell>
          <cell r="T37">
            <v>0.69419500000000001</v>
          </cell>
          <cell r="U37">
            <v>0.69843299999999997</v>
          </cell>
          <cell r="V37">
            <v>0.70247499999999996</v>
          </cell>
          <cell r="W37">
            <v>0.70678399999999997</v>
          </cell>
          <cell r="X37">
            <v>0.71114999999999995</v>
          </cell>
          <cell r="Y37">
            <v>0.71575800000000001</v>
          </cell>
          <cell r="Z37">
            <v>0.72049099999999999</v>
          </cell>
          <cell r="AA37">
            <v>0.72554200000000002</v>
          </cell>
          <cell r="AB37">
            <v>0.73066299999999995</v>
          </cell>
          <cell r="AC37">
            <v>0.73600699999999997</v>
          </cell>
          <cell r="AD37">
            <v>0.74162499999999998</v>
          </cell>
          <cell r="AE37">
            <v>0.74731499999999995</v>
          </cell>
          <cell r="AF37">
            <v>0.75320200000000004</v>
          </cell>
          <cell r="AG37">
            <v>0.759328</v>
          </cell>
          <cell r="AH37">
            <v>0.76549400000000001</v>
          </cell>
          <cell r="AI37">
            <v>4.8199999999999996E-3</v>
          </cell>
        </row>
        <row r="38">
          <cell r="C38">
            <v>0.33322000000000002</v>
          </cell>
          <cell r="D38">
            <v>0.32871400000000001</v>
          </cell>
          <cell r="E38">
            <v>0.32510899999999998</v>
          </cell>
          <cell r="F38">
            <v>0.32192399999999999</v>
          </cell>
          <cell r="G38">
            <v>0.31932300000000002</v>
          </cell>
          <cell r="H38">
            <v>0.31738899999999998</v>
          </cell>
          <cell r="I38">
            <v>0.31614100000000001</v>
          </cell>
          <cell r="J38">
            <v>0.31525199999999998</v>
          </cell>
          <cell r="K38">
            <v>0.31532500000000002</v>
          </cell>
          <cell r="L38">
            <v>0.31646800000000003</v>
          </cell>
          <cell r="M38">
            <v>0.31819799999999998</v>
          </cell>
          <cell r="N38">
            <v>0.31991000000000003</v>
          </cell>
          <cell r="O38">
            <v>0.32261699999999999</v>
          </cell>
          <cell r="P38">
            <v>0.32586199999999999</v>
          </cell>
          <cell r="Q38">
            <v>0.32902599999999999</v>
          </cell>
          <cell r="R38">
            <v>0.33214900000000003</v>
          </cell>
          <cell r="S38">
            <v>0.335783</v>
          </cell>
          <cell r="T38">
            <v>0.33941100000000002</v>
          </cell>
          <cell r="U38">
            <v>0.34301999999999999</v>
          </cell>
          <cell r="V38">
            <v>0.34654800000000002</v>
          </cell>
          <cell r="W38">
            <v>0.34958699999999998</v>
          </cell>
          <cell r="X38">
            <v>0.35271000000000002</v>
          </cell>
          <cell r="Y38">
            <v>0.35583500000000001</v>
          </cell>
          <cell r="Z38">
            <v>0.357879</v>
          </cell>
          <cell r="AA38">
            <v>0.359958</v>
          </cell>
          <cell r="AB38">
            <v>0.36091400000000001</v>
          </cell>
          <cell r="AC38">
            <v>0.361315</v>
          </cell>
          <cell r="AD38">
            <v>0.36115399999999998</v>
          </cell>
          <cell r="AE38">
            <v>0.36036800000000002</v>
          </cell>
          <cell r="AF38">
            <v>0.35786000000000001</v>
          </cell>
          <cell r="AG38">
            <v>0.35473399999999999</v>
          </cell>
          <cell r="AH38">
            <v>0.34977599999999998</v>
          </cell>
          <cell r="AI38">
            <v>1.565E-3</v>
          </cell>
        </row>
        <row r="39">
          <cell r="C39">
            <v>0.41176299999999999</v>
          </cell>
          <cell r="D39">
            <v>0.43509500000000001</v>
          </cell>
          <cell r="E39">
            <v>0.456899</v>
          </cell>
          <cell r="F39">
            <v>0.47742400000000002</v>
          </cell>
          <cell r="G39">
            <v>0.496224</v>
          </cell>
          <cell r="H39">
            <v>0.51385499999999995</v>
          </cell>
          <cell r="I39">
            <v>0.53031200000000001</v>
          </cell>
          <cell r="J39">
            <v>0.54601900000000003</v>
          </cell>
          <cell r="K39">
            <v>0.56090399999999996</v>
          </cell>
          <cell r="L39">
            <v>0.57530400000000004</v>
          </cell>
          <cell r="M39">
            <v>0.589368</v>
          </cell>
          <cell r="N39">
            <v>0.60284199999999999</v>
          </cell>
          <cell r="O39">
            <v>0.61576399999999998</v>
          </cell>
          <cell r="P39">
            <v>0.62863899999999995</v>
          </cell>
          <cell r="Q39">
            <v>0.64065099999999997</v>
          </cell>
          <cell r="R39">
            <v>0.65235900000000002</v>
          </cell>
          <cell r="S39">
            <v>0.66383400000000004</v>
          </cell>
          <cell r="T39">
            <v>0.67532199999999998</v>
          </cell>
          <cell r="U39">
            <v>0.68654000000000004</v>
          </cell>
          <cell r="V39">
            <v>0.69797299999999995</v>
          </cell>
          <cell r="W39">
            <v>0.70956799999999998</v>
          </cell>
          <cell r="X39">
            <v>0.72204500000000005</v>
          </cell>
          <cell r="Y39">
            <v>0.73497000000000001</v>
          </cell>
          <cell r="Z39">
            <v>0.74858899999999995</v>
          </cell>
          <cell r="AA39">
            <v>0.76302199999999998</v>
          </cell>
          <cell r="AB39">
            <v>0.77847</v>
          </cell>
          <cell r="AC39">
            <v>0.79505899999999996</v>
          </cell>
          <cell r="AD39">
            <v>0.81283799999999995</v>
          </cell>
          <cell r="AE39">
            <v>0.83236699999999997</v>
          </cell>
          <cell r="AF39">
            <v>0.85345199999999999</v>
          </cell>
          <cell r="AG39">
            <v>0.87614599999999998</v>
          </cell>
          <cell r="AH39">
            <v>0.90098500000000004</v>
          </cell>
          <cell r="AI39">
            <v>2.5581E-2</v>
          </cell>
        </row>
        <row r="40">
          <cell r="C40">
            <v>1.490561</v>
          </cell>
          <cell r="D40">
            <v>1.5284249999999999</v>
          </cell>
          <cell r="E40">
            <v>1.5602769999999999</v>
          </cell>
          <cell r="F40">
            <v>1.5936920000000001</v>
          </cell>
          <cell r="G40">
            <v>1.6073170000000001</v>
          </cell>
          <cell r="H40">
            <v>1.6218790000000001</v>
          </cell>
          <cell r="I40">
            <v>1.6344259999999999</v>
          </cell>
          <cell r="J40">
            <v>1.6472770000000001</v>
          </cell>
          <cell r="K40">
            <v>1.660901</v>
          </cell>
          <cell r="L40">
            <v>1.6766620000000001</v>
          </cell>
          <cell r="M40">
            <v>1.6934750000000001</v>
          </cell>
          <cell r="N40">
            <v>1.7103280000000001</v>
          </cell>
          <cell r="O40">
            <v>1.7297039999999999</v>
          </cell>
          <cell r="P40">
            <v>1.7504679999999999</v>
          </cell>
          <cell r="Q40">
            <v>1.770675</v>
          </cell>
          <cell r="R40">
            <v>1.7913399999999999</v>
          </cell>
          <cell r="S40">
            <v>1.8137970000000001</v>
          </cell>
          <cell r="T40">
            <v>1.83592</v>
          </cell>
          <cell r="U40">
            <v>1.8601430000000001</v>
          </cell>
          <cell r="V40">
            <v>1.884115</v>
          </cell>
          <cell r="W40">
            <v>1.9102129999999999</v>
          </cell>
          <cell r="X40">
            <v>1.9382200000000001</v>
          </cell>
          <cell r="Y40">
            <v>1.967441</v>
          </cell>
          <cell r="Z40">
            <v>1.998084</v>
          </cell>
          <cell r="AA40">
            <v>2.030821</v>
          </cell>
          <cell r="AB40">
            <v>2.0643440000000002</v>
          </cell>
          <cell r="AC40">
            <v>2.1002990000000001</v>
          </cell>
          <cell r="AD40">
            <v>2.1375470000000001</v>
          </cell>
          <cell r="AE40">
            <v>2.1770299999999998</v>
          </cell>
          <cell r="AF40">
            <v>2.2189549999999998</v>
          </cell>
          <cell r="AG40">
            <v>2.2636419999999999</v>
          </cell>
          <cell r="AH40">
            <v>2.3102279999999999</v>
          </cell>
          <cell r="AI40">
            <v>1.4236E-2</v>
          </cell>
        </row>
        <row r="41">
          <cell r="C41">
            <v>4.6542310000000002</v>
          </cell>
          <cell r="D41">
            <v>4.6545430000000003</v>
          </cell>
          <cell r="E41">
            <v>4.7438789999999997</v>
          </cell>
          <cell r="F41">
            <v>4.7828920000000004</v>
          </cell>
          <cell r="G41">
            <v>4.802162</v>
          </cell>
          <cell r="H41">
            <v>4.8219240000000001</v>
          </cell>
          <cell r="I41">
            <v>4.8365179999999999</v>
          </cell>
          <cell r="J41">
            <v>4.8434629999999999</v>
          </cell>
          <cell r="K41">
            <v>4.856446</v>
          </cell>
          <cell r="L41">
            <v>4.8792600000000004</v>
          </cell>
          <cell r="M41">
            <v>4.9086069999999999</v>
          </cell>
          <cell r="N41">
            <v>4.9287010000000002</v>
          </cell>
          <cell r="O41">
            <v>4.9560389999999996</v>
          </cell>
          <cell r="P41">
            <v>4.9889380000000001</v>
          </cell>
          <cell r="Q41">
            <v>5.0196519999999998</v>
          </cell>
          <cell r="R41">
            <v>5.0512560000000004</v>
          </cell>
          <cell r="S41">
            <v>5.0881889999999999</v>
          </cell>
          <cell r="T41">
            <v>5.1257989999999998</v>
          </cell>
          <cell r="U41">
            <v>5.167351</v>
          </cell>
          <cell r="V41">
            <v>5.2077349999999996</v>
          </cell>
          <cell r="W41">
            <v>5.2519869999999997</v>
          </cell>
          <cell r="X41">
            <v>5.2919900000000002</v>
          </cell>
          <cell r="Y41">
            <v>5.3359310000000004</v>
          </cell>
          <cell r="Z41">
            <v>5.3826720000000003</v>
          </cell>
          <cell r="AA41">
            <v>5.4347380000000003</v>
          </cell>
          <cell r="AB41">
            <v>5.4878200000000001</v>
          </cell>
          <cell r="AC41">
            <v>5.5457789999999996</v>
          </cell>
          <cell r="AD41">
            <v>5.6072240000000004</v>
          </cell>
          <cell r="AE41">
            <v>5.6730229999999997</v>
          </cell>
          <cell r="AF41">
            <v>5.7428270000000001</v>
          </cell>
          <cell r="AG41">
            <v>5.8188570000000004</v>
          </cell>
          <cell r="AH41">
            <v>5.8976499999999996</v>
          </cell>
          <cell r="AI41">
            <v>7.6670000000000002E-3</v>
          </cell>
        </row>
        <row r="44">
          <cell r="C44">
            <v>1.881696</v>
          </cell>
          <cell r="D44">
            <v>1.860932</v>
          </cell>
          <cell r="E44">
            <v>1.84307</v>
          </cell>
          <cell r="F44">
            <v>1.8447789999999999</v>
          </cell>
          <cell r="G44">
            <v>1.8428469999999999</v>
          </cell>
          <cell r="H44">
            <v>1.8387230000000001</v>
          </cell>
          <cell r="I44">
            <v>1.8294189999999999</v>
          </cell>
          <cell r="J44">
            <v>1.819504</v>
          </cell>
          <cell r="K44">
            <v>1.811391</v>
          </cell>
          <cell r="L44">
            <v>1.8063070000000001</v>
          </cell>
          <cell r="M44">
            <v>1.8044210000000001</v>
          </cell>
          <cell r="N44">
            <v>1.802967</v>
          </cell>
          <cell r="O44">
            <v>1.8044560000000001</v>
          </cell>
          <cell r="P44">
            <v>1.8064929999999999</v>
          </cell>
          <cell r="Q44">
            <v>1.806386</v>
          </cell>
          <cell r="R44">
            <v>1.8052980000000001</v>
          </cell>
          <cell r="S44">
            <v>1.805677</v>
          </cell>
          <cell r="T44">
            <v>1.8080020000000001</v>
          </cell>
          <cell r="U44">
            <v>1.808986</v>
          </cell>
          <cell r="V44">
            <v>1.8095129999999999</v>
          </cell>
          <cell r="W44">
            <v>1.8101499999999999</v>
          </cell>
          <cell r="X44">
            <v>1.8119430000000001</v>
          </cell>
          <cell r="Y44">
            <v>1.8134939999999999</v>
          </cell>
          <cell r="Z44">
            <v>1.8149</v>
          </cell>
          <cell r="AA44">
            <v>1.816673</v>
          </cell>
          <cell r="AB44">
            <v>1.818791</v>
          </cell>
          <cell r="AC44">
            <v>1.8205119999999999</v>
          </cell>
          <cell r="AD44">
            <v>1.821915</v>
          </cell>
          <cell r="AE44">
            <v>1.8230139999999999</v>
          </cell>
          <cell r="AF44">
            <v>1.824778</v>
          </cell>
          <cell r="AG44">
            <v>1.826543</v>
          </cell>
          <cell r="AH44">
            <v>1.828244</v>
          </cell>
          <cell r="AI44">
            <v>-9.2900000000000003E-4</v>
          </cell>
        </row>
        <row r="45">
          <cell r="C45">
            <v>2.7448E-2</v>
          </cell>
          <cell r="D45">
            <v>2.3043000000000001E-2</v>
          </cell>
          <cell r="E45">
            <v>2.6884999999999999E-2</v>
          </cell>
          <cell r="F45">
            <v>2.6612E-2</v>
          </cell>
          <cell r="G45">
            <v>2.6318000000000001E-2</v>
          </cell>
          <cell r="H45">
            <v>2.6003999999999999E-2</v>
          </cell>
          <cell r="I45">
            <v>2.5624999999999998E-2</v>
          </cell>
          <cell r="J45">
            <v>2.5291000000000001E-2</v>
          </cell>
          <cell r="K45">
            <v>2.4996000000000001E-2</v>
          </cell>
          <cell r="L45">
            <v>2.4749E-2</v>
          </cell>
          <cell r="M45">
            <v>2.4559999999999998E-2</v>
          </cell>
          <cell r="N45">
            <v>2.4389000000000001E-2</v>
          </cell>
          <cell r="O45">
            <v>2.4244999999999999E-2</v>
          </cell>
          <cell r="P45">
            <v>2.4124E-2</v>
          </cell>
          <cell r="Q45">
            <v>2.3980999999999999E-2</v>
          </cell>
          <cell r="R45">
            <v>2.3841000000000001E-2</v>
          </cell>
          <cell r="S45">
            <v>2.3717999999999999E-2</v>
          </cell>
          <cell r="T45">
            <v>2.3636999999999998E-2</v>
          </cell>
          <cell r="U45">
            <v>2.3545E-2</v>
          </cell>
          <cell r="V45">
            <v>2.3456999999999999E-2</v>
          </cell>
          <cell r="W45">
            <v>2.3369000000000001E-2</v>
          </cell>
          <cell r="X45">
            <v>2.3309E-2</v>
          </cell>
          <cell r="Y45">
            <v>2.3252999999999999E-2</v>
          </cell>
          <cell r="Z45">
            <v>2.3209E-2</v>
          </cell>
          <cell r="AA45">
            <v>2.3168000000000001E-2</v>
          </cell>
          <cell r="AB45">
            <v>2.3140999999999998E-2</v>
          </cell>
          <cell r="AC45">
            <v>2.3122E-2</v>
          </cell>
          <cell r="AD45">
            <v>2.3104E-2</v>
          </cell>
          <cell r="AE45">
            <v>2.3078000000000001E-2</v>
          </cell>
          <cell r="AF45">
            <v>2.308E-2</v>
          </cell>
          <cell r="AG45">
            <v>2.3085999999999999E-2</v>
          </cell>
          <cell r="AH45">
            <v>2.3091E-2</v>
          </cell>
          <cell r="AI45">
            <v>-5.5599999999999998E-3</v>
          </cell>
        </row>
        <row r="46">
          <cell r="C46">
            <v>0.61037399999999997</v>
          </cell>
          <cell r="D46">
            <v>0.61999400000000005</v>
          </cell>
          <cell r="E46">
            <v>0.62538000000000005</v>
          </cell>
          <cell r="F46">
            <v>0.62920600000000004</v>
          </cell>
          <cell r="G46">
            <v>0.63208699999999995</v>
          </cell>
          <cell r="H46">
            <v>0.63448599999999999</v>
          </cell>
          <cell r="I46">
            <v>0.63541999999999998</v>
          </cell>
          <cell r="J46">
            <v>0.63643400000000006</v>
          </cell>
          <cell r="K46">
            <v>0.63813399999999998</v>
          </cell>
          <cell r="L46">
            <v>0.64107700000000001</v>
          </cell>
          <cell r="M46">
            <v>0.64514499999999997</v>
          </cell>
          <cell r="N46">
            <v>0.648007</v>
          </cell>
          <cell r="O46">
            <v>0.65237999999999996</v>
          </cell>
          <cell r="P46">
            <v>0.65753899999999998</v>
          </cell>
          <cell r="Q46">
            <v>0.66206799999999999</v>
          </cell>
          <cell r="R46">
            <v>0.66634000000000004</v>
          </cell>
          <cell r="S46">
            <v>0.671099</v>
          </cell>
          <cell r="T46">
            <v>0.67657599999999996</v>
          </cell>
          <cell r="U46">
            <v>0.68157699999999999</v>
          </cell>
          <cell r="V46">
            <v>0.68634499999999998</v>
          </cell>
          <cell r="W46">
            <v>0.69125300000000001</v>
          </cell>
          <cell r="X46">
            <v>0.69659000000000004</v>
          </cell>
          <cell r="Y46">
            <v>0.70186800000000005</v>
          </cell>
          <cell r="Z46">
            <v>0.70714699999999997</v>
          </cell>
          <cell r="AA46">
            <v>0.71251500000000001</v>
          </cell>
          <cell r="AB46">
            <v>0.71805300000000005</v>
          </cell>
          <cell r="AC46">
            <v>0.72337300000000004</v>
          </cell>
          <cell r="AD46">
            <v>0.72850300000000001</v>
          </cell>
          <cell r="AE46">
            <v>0.73343100000000006</v>
          </cell>
          <cell r="AF46">
            <v>0.73866900000000002</v>
          </cell>
          <cell r="AG46">
            <v>0.74379200000000001</v>
          </cell>
          <cell r="AH46">
            <v>0.74888900000000003</v>
          </cell>
          <cell r="AI46">
            <v>6.6189999999999999E-3</v>
          </cell>
        </row>
        <row r="47">
          <cell r="C47">
            <v>0.34074900000000002</v>
          </cell>
          <cell r="D47">
            <v>0.35034700000000002</v>
          </cell>
          <cell r="E47">
            <v>0.35726999999999998</v>
          </cell>
          <cell r="F47">
            <v>0.36302099999999998</v>
          </cell>
          <cell r="G47">
            <v>0.36788300000000002</v>
          </cell>
          <cell r="H47">
            <v>0.372255</v>
          </cell>
          <cell r="I47">
            <v>0.37573000000000001</v>
          </cell>
          <cell r="J47">
            <v>0.37929400000000002</v>
          </cell>
          <cell r="K47">
            <v>0.38336700000000001</v>
          </cell>
          <cell r="L47">
            <v>0.38816299999999998</v>
          </cell>
          <cell r="M47">
            <v>0.39360499999999998</v>
          </cell>
          <cell r="N47">
            <v>0.397895</v>
          </cell>
          <cell r="O47">
            <v>0.40316299999999999</v>
          </cell>
          <cell r="P47">
            <v>0.40903200000000001</v>
          </cell>
          <cell r="Q47">
            <v>0.41464099999999998</v>
          </cell>
          <cell r="R47">
            <v>0.42</v>
          </cell>
          <cell r="S47">
            <v>0.42552400000000001</v>
          </cell>
          <cell r="T47">
            <v>0.43131700000000001</v>
          </cell>
          <cell r="U47">
            <v>0.436782</v>
          </cell>
          <cell r="V47">
            <v>0.44205499999999998</v>
          </cell>
          <cell r="W47">
            <v>0.44737300000000002</v>
          </cell>
          <cell r="X47">
            <v>0.45291700000000001</v>
          </cell>
          <cell r="Y47">
            <v>0.458482</v>
          </cell>
          <cell r="Z47">
            <v>0.46405600000000002</v>
          </cell>
          <cell r="AA47">
            <v>0.46965899999999999</v>
          </cell>
          <cell r="AB47">
            <v>0.475356</v>
          </cell>
          <cell r="AC47">
            <v>0.48096100000000003</v>
          </cell>
          <cell r="AD47">
            <v>0.48654799999999998</v>
          </cell>
          <cell r="AE47">
            <v>0.49202099999999999</v>
          </cell>
          <cell r="AF47">
            <v>0.49764799999999998</v>
          </cell>
          <cell r="AG47">
            <v>0.50321899999999997</v>
          </cell>
          <cell r="AH47">
            <v>0.50872899999999999</v>
          </cell>
          <cell r="AI47">
            <v>1.3011999999999999E-2</v>
          </cell>
        </row>
        <row r="48">
          <cell r="C48">
            <v>0.77454000000000001</v>
          </cell>
          <cell r="D48">
            <v>0.69996999999999998</v>
          </cell>
          <cell r="E48">
            <v>0.75125600000000003</v>
          </cell>
          <cell r="F48">
            <v>0.75924999999999998</v>
          </cell>
          <cell r="G48">
            <v>0.75967600000000002</v>
          </cell>
          <cell r="H48">
            <v>0.759606</v>
          </cell>
          <cell r="I48">
            <v>0.75803600000000004</v>
          </cell>
          <cell r="J48">
            <v>0.75646100000000005</v>
          </cell>
          <cell r="K48">
            <v>0.75517400000000001</v>
          </cell>
          <cell r="L48">
            <v>0.75469900000000001</v>
          </cell>
          <cell r="M48">
            <v>0.75528499999999998</v>
          </cell>
          <cell r="N48">
            <v>0.75626099999999996</v>
          </cell>
          <cell r="O48">
            <v>0.75790500000000005</v>
          </cell>
          <cell r="P48">
            <v>0.759405</v>
          </cell>
          <cell r="Q48">
            <v>0.76040099999999999</v>
          </cell>
          <cell r="R48">
            <v>0.76087499999999997</v>
          </cell>
          <cell r="S48">
            <v>0.76166199999999995</v>
          </cell>
          <cell r="T48">
            <v>0.76307199999999997</v>
          </cell>
          <cell r="U48">
            <v>0.76410400000000001</v>
          </cell>
          <cell r="V48">
            <v>0.76526000000000005</v>
          </cell>
          <cell r="W48">
            <v>0.76624000000000003</v>
          </cell>
          <cell r="X48">
            <v>0.76737</v>
          </cell>
          <cell r="Y48">
            <v>0.76866199999999996</v>
          </cell>
          <cell r="Z48">
            <v>0.77011600000000002</v>
          </cell>
          <cell r="AA48">
            <v>0.77121200000000001</v>
          </cell>
          <cell r="AB48">
            <v>0.77265200000000001</v>
          </cell>
          <cell r="AC48">
            <v>0.77366699999999999</v>
          </cell>
          <cell r="AD48">
            <v>0.77454599999999996</v>
          </cell>
          <cell r="AE48">
            <v>0.77529899999999996</v>
          </cell>
          <cell r="AF48">
            <v>0.77612499999999995</v>
          </cell>
          <cell r="AG48">
            <v>0.77689299999999994</v>
          </cell>
          <cell r="AH48">
            <v>0.77768499999999996</v>
          </cell>
          <cell r="AI48">
            <v>1.3100000000000001E-4</v>
          </cell>
        </row>
        <row r="49">
          <cell r="C49">
            <v>3.6348069999999999</v>
          </cell>
          <cell r="D49">
            <v>3.554287</v>
          </cell>
          <cell r="E49">
            <v>3.6038610000000002</v>
          </cell>
          <cell r="F49">
            <v>3.622868</v>
          </cell>
          <cell r="G49">
            <v>3.6288109999999998</v>
          </cell>
          <cell r="H49">
            <v>3.6310730000000002</v>
          </cell>
          <cell r="I49">
            <v>3.624231</v>
          </cell>
          <cell r="J49">
            <v>3.6169850000000001</v>
          </cell>
          <cell r="K49">
            <v>3.6130629999999999</v>
          </cell>
          <cell r="L49">
            <v>3.614995</v>
          </cell>
          <cell r="M49">
            <v>3.6230159999999998</v>
          </cell>
          <cell r="N49">
            <v>3.629518</v>
          </cell>
          <cell r="O49">
            <v>3.64215</v>
          </cell>
          <cell r="P49">
            <v>3.656593</v>
          </cell>
          <cell r="Q49">
            <v>3.6674760000000002</v>
          </cell>
          <cell r="R49">
            <v>3.6763539999999999</v>
          </cell>
          <cell r="S49">
            <v>3.6876799999999998</v>
          </cell>
          <cell r="T49">
            <v>3.702604</v>
          </cell>
          <cell r="U49">
            <v>3.7149939999999999</v>
          </cell>
          <cell r="V49">
            <v>3.7266300000000001</v>
          </cell>
          <cell r="W49">
            <v>3.7383860000000002</v>
          </cell>
          <cell r="X49">
            <v>3.752129</v>
          </cell>
          <cell r="Y49">
            <v>3.7657590000000001</v>
          </cell>
          <cell r="Z49">
            <v>3.7794289999999999</v>
          </cell>
          <cell r="AA49">
            <v>3.7932269999999999</v>
          </cell>
          <cell r="AB49">
            <v>3.807992</v>
          </cell>
          <cell r="AC49">
            <v>3.8216350000000001</v>
          </cell>
          <cell r="AD49">
            <v>3.8346149999999999</v>
          </cell>
          <cell r="AE49">
            <v>3.8468420000000001</v>
          </cell>
          <cell r="AF49">
            <v>3.8602989999999999</v>
          </cell>
          <cell r="AG49">
            <v>3.873532</v>
          </cell>
          <cell r="AH49">
            <v>3.8866369999999999</v>
          </cell>
          <cell r="AI49">
            <v>2.163E-3</v>
          </cell>
        </row>
        <row r="52">
          <cell r="C52">
            <v>0.22666900000000001</v>
          </cell>
          <cell r="D52">
            <v>0.221052</v>
          </cell>
          <cell r="E52">
            <v>0.217477</v>
          </cell>
          <cell r="F52">
            <v>0.21653800000000001</v>
          </cell>
          <cell r="G52">
            <v>0.215674</v>
          </cell>
          <cell r="H52">
            <v>0.21454899999999999</v>
          </cell>
          <cell r="I52">
            <v>0.21355499999999999</v>
          </cell>
          <cell r="J52">
            <v>0.211561</v>
          </cell>
          <cell r="K52">
            <v>0.20937700000000001</v>
          </cell>
          <cell r="L52">
            <v>0.20678099999999999</v>
          </cell>
          <cell r="M52">
            <v>0.204318</v>
          </cell>
          <cell r="N52">
            <v>0.20203599999999999</v>
          </cell>
          <cell r="O52">
            <v>0.199738</v>
          </cell>
          <cell r="P52">
            <v>0.19750200000000001</v>
          </cell>
          <cell r="Q52">
            <v>0.195164</v>
          </cell>
          <cell r="R52">
            <v>0.192909</v>
          </cell>
          <cell r="S52">
            <v>0.19070000000000001</v>
          </cell>
          <cell r="T52">
            <v>0.188554</v>
          </cell>
          <cell r="U52">
            <v>0.18651100000000001</v>
          </cell>
          <cell r="V52">
            <v>0.18451400000000001</v>
          </cell>
          <cell r="W52">
            <v>0.18249799999999999</v>
          </cell>
          <cell r="X52">
            <v>0.180704</v>
          </cell>
          <cell r="Y52">
            <v>0.178901</v>
          </cell>
          <cell r="Z52">
            <v>0.17691499999999999</v>
          </cell>
          <cell r="AA52">
            <v>0.17497399999999999</v>
          </cell>
          <cell r="AB52">
            <v>0.17317099999999999</v>
          </cell>
          <cell r="AC52">
            <v>0.17130500000000001</v>
          </cell>
          <cell r="AD52">
            <v>0.16964799999999999</v>
          </cell>
          <cell r="AE52">
            <v>0.16800699999999999</v>
          </cell>
          <cell r="AF52">
            <v>0.16631699999999999</v>
          </cell>
          <cell r="AG52">
            <v>0.16470499999999999</v>
          </cell>
          <cell r="AH52">
            <v>0.163213</v>
          </cell>
          <cell r="AI52">
            <v>-1.0539E-2</v>
          </cell>
        </row>
        <row r="53">
          <cell r="C53">
            <v>6.4660000000000004E-3</v>
          </cell>
          <cell r="D53">
            <v>6.4279999999999997E-3</v>
          </cell>
          <cell r="E53">
            <v>6.4429999999999999E-3</v>
          </cell>
          <cell r="F53">
            <v>6.4510000000000001E-3</v>
          </cell>
          <cell r="G53">
            <v>6.4590000000000003E-3</v>
          </cell>
          <cell r="H53">
            <v>6.4570000000000001E-3</v>
          </cell>
          <cell r="I53">
            <v>6.4609999999999997E-3</v>
          </cell>
          <cell r="J53">
            <v>6.4390000000000003E-3</v>
          </cell>
          <cell r="K53">
            <v>6.4149999999999997E-3</v>
          </cell>
          <cell r="L53">
            <v>6.3810000000000004E-3</v>
          </cell>
          <cell r="M53">
            <v>6.3499999999999997E-3</v>
          </cell>
          <cell r="N53">
            <v>6.3229999999999996E-3</v>
          </cell>
          <cell r="O53">
            <v>6.293E-3</v>
          </cell>
          <cell r="P53">
            <v>6.2639999999999996E-3</v>
          </cell>
          <cell r="Q53">
            <v>6.228E-3</v>
          </cell>
          <cell r="R53">
            <v>6.1919999999999996E-3</v>
          </cell>
          <cell r="S53">
            <v>6.1549999999999999E-3</v>
          </cell>
          <cell r="T53">
            <v>6.1159999999999999E-3</v>
          </cell>
          <cell r="U53">
            <v>6.0800000000000003E-3</v>
          </cell>
          <cell r="V53">
            <v>6.0439999999999999E-3</v>
          </cell>
          <cell r="W53">
            <v>6.0080000000000003E-3</v>
          </cell>
          <cell r="X53">
            <v>5.9810000000000002E-3</v>
          </cell>
          <cell r="Y53">
            <v>5.9540000000000001E-3</v>
          </cell>
          <cell r="Z53">
            <v>5.9150000000000001E-3</v>
          </cell>
          <cell r="AA53">
            <v>5.8770000000000003E-3</v>
          </cell>
          <cell r="AB53">
            <v>5.842E-3</v>
          </cell>
          <cell r="AC53">
            <v>5.8040000000000001E-3</v>
          </cell>
          <cell r="AD53">
            <v>5.7730000000000004E-3</v>
          </cell>
          <cell r="AE53">
            <v>5.7400000000000003E-3</v>
          </cell>
          <cell r="AF53">
            <v>5.7060000000000001E-3</v>
          </cell>
          <cell r="AG53">
            <v>5.6730000000000001E-3</v>
          </cell>
          <cell r="AH53">
            <v>5.6420000000000003E-3</v>
          </cell>
          <cell r="AI53">
            <v>-4.385E-3</v>
          </cell>
        </row>
        <row r="54">
          <cell r="C54">
            <v>0.104045</v>
          </cell>
          <cell r="D54">
            <v>0.110308</v>
          </cell>
          <cell r="E54">
            <v>0.110611</v>
          </cell>
          <cell r="F54">
            <v>0.11081000000000001</v>
          </cell>
          <cell r="G54">
            <v>0.112104</v>
          </cell>
          <cell r="H54">
            <v>0.113288</v>
          </cell>
          <cell r="I54">
            <v>0.11464100000000001</v>
          </cell>
          <cell r="J54">
            <v>0.115216</v>
          </cell>
          <cell r="K54">
            <v>0.115519</v>
          </cell>
          <cell r="L54">
            <v>0.115522</v>
          </cell>
          <cell r="M54">
            <v>0.11556</v>
          </cell>
          <cell r="N54">
            <v>0.115129</v>
          </cell>
          <cell r="O54">
            <v>0.11483599999999999</v>
          </cell>
          <cell r="P54">
            <v>0.114791</v>
          </cell>
          <cell r="Q54">
            <v>0.114704</v>
          </cell>
          <cell r="R54">
            <v>0.114692</v>
          </cell>
          <cell r="S54">
            <v>0.11472300000000001</v>
          </cell>
          <cell r="T54">
            <v>0.114784</v>
          </cell>
          <cell r="U54">
            <v>0.1149</v>
          </cell>
          <cell r="V54">
            <v>0.115022</v>
          </cell>
          <cell r="W54">
            <v>0.115119</v>
          </cell>
          <cell r="X54">
            <v>0.115342</v>
          </cell>
          <cell r="Y54">
            <v>0.115551</v>
          </cell>
          <cell r="Z54">
            <v>0.115602</v>
          </cell>
          <cell r="AA54">
            <v>0.115676</v>
          </cell>
          <cell r="AB54">
            <v>0.11579399999999999</v>
          </cell>
          <cell r="AC54">
            <v>0.115809</v>
          </cell>
          <cell r="AD54">
            <v>0.115978</v>
          </cell>
          <cell r="AE54">
            <v>0.116095</v>
          </cell>
          <cell r="AF54">
            <v>0.116202</v>
          </cell>
          <cell r="AG54">
            <v>0.116324</v>
          </cell>
          <cell r="AH54">
            <v>0.11648699999999999</v>
          </cell>
          <cell r="AI54">
            <v>3.65E-3</v>
          </cell>
        </row>
        <row r="55">
          <cell r="C55">
            <v>0.33717999999999998</v>
          </cell>
          <cell r="D55">
            <v>0.33778799999999998</v>
          </cell>
          <cell r="E55">
            <v>0.33453100000000002</v>
          </cell>
          <cell r="F55">
            <v>0.33379900000000001</v>
          </cell>
          <cell r="G55">
            <v>0.33423700000000001</v>
          </cell>
          <cell r="H55">
            <v>0.33429500000000001</v>
          </cell>
          <cell r="I55">
            <v>0.33465800000000001</v>
          </cell>
          <cell r="J55">
            <v>0.33321699999999999</v>
          </cell>
          <cell r="K55">
            <v>0.33131100000000002</v>
          </cell>
          <cell r="L55">
            <v>0.32868399999999998</v>
          </cell>
          <cell r="M55">
            <v>0.32622800000000002</v>
          </cell>
          <cell r="N55">
            <v>0.323488</v>
          </cell>
          <cell r="O55">
            <v>0.32086799999999999</v>
          </cell>
          <cell r="P55">
            <v>0.31855699999999998</v>
          </cell>
          <cell r="Q55">
            <v>0.31609599999999999</v>
          </cell>
          <cell r="R55">
            <v>0.31379299999999999</v>
          </cell>
          <cell r="S55">
            <v>0.31157699999999999</v>
          </cell>
          <cell r="T55">
            <v>0.30945400000000001</v>
          </cell>
          <cell r="U55">
            <v>0.30749100000000001</v>
          </cell>
          <cell r="V55">
            <v>0.30558000000000002</v>
          </cell>
          <cell r="W55">
            <v>0.30362499999999998</v>
          </cell>
          <cell r="X55">
            <v>0.30202800000000002</v>
          </cell>
          <cell r="Y55">
            <v>0.30040600000000001</v>
          </cell>
          <cell r="Z55">
            <v>0.29843199999999998</v>
          </cell>
          <cell r="AA55">
            <v>0.29652800000000001</v>
          </cell>
          <cell r="AB55">
            <v>0.29480699999999999</v>
          </cell>
          <cell r="AC55">
            <v>0.29291899999999998</v>
          </cell>
          <cell r="AD55">
            <v>0.29139900000000002</v>
          </cell>
          <cell r="AE55">
            <v>0.28984199999999999</v>
          </cell>
          <cell r="AF55">
            <v>0.28822500000000001</v>
          </cell>
          <cell r="AG55">
            <v>0.28670200000000001</v>
          </cell>
          <cell r="AH55">
            <v>0.28534199999999998</v>
          </cell>
          <cell r="AI55">
            <v>-5.3699999999999998E-3</v>
          </cell>
        </row>
        <row r="57">
          <cell r="C57">
            <v>0.13072</v>
          </cell>
          <cell r="D57">
            <v>0.13072</v>
          </cell>
          <cell r="E57">
            <v>0.13072</v>
          </cell>
          <cell r="F57">
            <v>0.13072</v>
          </cell>
          <cell r="G57">
            <v>0.13072</v>
          </cell>
          <cell r="H57">
            <v>0.13072</v>
          </cell>
          <cell r="I57">
            <v>0.13072</v>
          </cell>
          <cell r="J57">
            <v>0.13072</v>
          </cell>
          <cell r="K57">
            <v>0.13072</v>
          </cell>
          <cell r="L57">
            <v>0.13072</v>
          </cell>
          <cell r="M57">
            <v>0.13072</v>
          </cell>
          <cell r="N57">
            <v>0.13072</v>
          </cell>
          <cell r="O57">
            <v>0.13072</v>
          </cell>
          <cell r="P57">
            <v>0.13072</v>
          </cell>
          <cell r="Q57">
            <v>0.13072</v>
          </cell>
          <cell r="R57">
            <v>0.13072</v>
          </cell>
          <cell r="S57">
            <v>0.13072</v>
          </cell>
          <cell r="T57">
            <v>0.13072</v>
          </cell>
          <cell r="U57">
            <v>0.13072</v>
          </cell>
          <cell r="V57">
            <v>0.13072</v>
          </cell>
          <cell r="W57">
            <v>0.13072</v>
          </cell>
          <cell r="X57">
            <v>0.13072</v>
          </cell>
          <cell r="Y57">
            <v>0.13072</v>
          </cell>
          <cell r="Z57">
            <v>0.13072</v>
          </cell>
          <cell r="AA57">
            <v>0.13072</v>
          </cell>
          <cell r="AB57">
            <v>0.13072</v>
          </cell>
          <cell r="AC57">
            <v>0.13072</v>
          </cell>
          <cell r="AD57">
            <v>0.13072</v>
          </cell>
          <cell r="AE57">
            <v>0.13072</v>
          </cell>
          <cell r="AF57">
            <v>0.13072</v>
          </cell>
          <cell r="AG57">
            <v>0.13072</v>
          </cell>
          <cell r="AH57">
            <v>0.13072</v>
          </cell>
          <cell r="AI57">
            <v>0</v>
          </cell>
        </row>
        <row r="58">
          <cell r="C58">
            <v>0.54317099999999996</v>
          </cell>
          <cell r="D58">
            <v>0.552284</v>
          </cell>
          <cell r="E58">
            <v>0.555149</v>
          </cell>
          <cell r="F58">
            <v>0.55892900000000001</v>
          </cell>
          <cell r="G58">
            <v>0.55966099999999996</v>
          </cell>
          <cell r="H58">
            <v>0.56047400000000003</v>
          </cell>
          <cell r="I58">
            <v>0.56145199999999995</v>
          </cell>
          <cell r="J58">
            <v>0.56317799999999996</v>
          </cell>
          <cell r="K58">
            <v>0.56481999999999999</v>
          </cell>
          <cell r="L58">
            <v>0.56695700000000004</v>
          </cell>
          <cell r="M58">
            <v>0.56905499999999998</v>
          </cell>
          <cell r="N58">
            <v>0.57088099999999997</v>
          </cell>
          <cell r="O58">
            <v>0.57313700000000001</v>
          </cell>
          <cell r="P58">
            <v>0.57529699999999995</v>
          </cell>
          <cell r="Q58">
            <v>0.577264</v>
          </cell>
          <cell r="R58">
            <v>0.57916599999999996</v>
          </cell>
          <cell r="S58">
            <v>0.58128400000000002</v>
          </cell>
          <cell r="T58">
            <v>0.58328800000000003</v>
          </cell>
          <cell r="U58">
            <v>0.58520799999999995</v>
          </cell>
          <cell r="V58">
            <v>0.58726299999999998</v>
          </cell>
          <cell r="W58">
            <v>0.58906999999999998</v>
          </cell>
          <cell r="X58">
            <v>0.59133100000000005</v>
          </cell>
          <cell r="Y58">
            <v>0.59322900000000001</v>
          </cell>
          <cell r="Z58">
            <v>0.59492699999999998</v>
          </cell>
          <cell r="AA58">
            <v>0.59665199999999996</v>
          </cell>
          <cell r="AB58">
            <v>0.59867300000000001</v>
          </cell>
          <cell r="AC58">
            <v>0.60055000000000003</v>
          </cell>
          <cell r="AD58">
            <v>0.60267899999999996</v>
          </cell>
          <cell r="AE58">
            <v>0.60452700000000004</v>
          </cell>
          <cell r="AF58">
            <v>0.60648199999999997</v>
          </cell>
          <cell r="AG58">
            <v>0.608514</v>
          </cell>
          <cell r="AH58">
            <v>0.61055599999999999</v>
          </cell>
          <cell r="AI58">
            <v>3.7799999999999999E-3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mmercial"/>
      <sheetName val="Residential"/>
      <sheetName val="MX urban Rural"/>
      <sheetName val="Calculations"/>
      <sheetName val="Scaling Factors"/>
      <sheetName val="BASoBC-urban-residential"/>
      <sheetName val="BASoBC-rural-residential"/>
      <sheetName val="BASoBC-commercial"/>
    </sheetNames>
    <sheetDataSet>
      <sheetData sheetId="0" refreshError="1"/>
      <sheetData sheetId="1" refreshError="1"/>
      <sheetData sheetId="2" refreshError="1"/>
      <sheetData sheetId="3">
        <row r="3">
          <cell r="B3">
            <v>0.78396682683109109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egi.org.mx/saladeprensa/boletines/2016/especiales/especiales2016_06_05.pdf" TargetMode="External"/><Relationship Id="rId1" Type="http://schemas.openxmlformats.org/officeDocument/2006/relationships/hyperlink" Target="http://sie.energia.gob.mx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2.5" customWidth="1"/>
    <col min="2" max="2" width="61.5" customWidth="1"/>
    <col min="3" max="3" width="19.33203125" customWidth="1"/>
  </cols>
  <sheetData>
    <row r="1" spans="1:2" x14ac:dyDescent="0.2">
      <c r="A1" s="1" t="s">
        <v>7</v>
      </c>
    </row>
    <row r="3" spans="1:2" s="16" customFormat="1" x14ac:dyDescent="0.2">
      <c r="A3" s="1" t="s">
        <v>0</v>
      </c>
      <c r="B3" s="2" t="s">
        <v>30</v>
      </c>
    </row>
    <row r="4" spans="1:2" s="16" customFormat="1" x14ac:dyDescent="0.2">
      <c r="B4" s="16" t="s">
        <v>31</v>
      </c>
    </row>
    <row r="5" spans="1:2" s="16" customFormat="1" x14ac:dyDescent="0.2">
      <c r="B5" s="3">
        <v>2020</v>
      </c>
    </row>
    <row r="6" spans="1:2" s="16" customFormat="1" x14ac:dyDescent="0.2">
      <c r="B6" s="16" t="s">
        <v>32</v>
      </c>
    </row>
    <row r="7" spans="1:2" s="16" customFormat="1" x14ac:dyDescent="0.2">
      <c r="B7" s="4" t="s">
        <v>33</v>
      </c>
    </row>
    <row r="8" spans="1:2" s="16" customFormat="1" x14ac:dyDescent="0.2">
      <c r="B8" s="16" t="s">
        <v>34</v>
      </c>
    </row>
    <row r="9" spans="1:2" s="16" customFormat="1" x14ac:dyDescent="0.2"/>
    <row r="10" spans="1:2" s="16" customFormat="1" x14ac:dyDescent="0.2">
      <c r="B10" s="2" t="s">
        <v>19</v>
      </c>
    </row>
    <row r="11" spans="1:2" s="16" customFormat="1" x14ac:dyDescent="0.2">
      <c r="B11" s="16" t="s">
        <v>35</v>
      </c>
    </row>
    <row r="12" spans="1:2" s="16" customFormat="1" x14ac:dyDescent="0.2">
      <c r="B12" s="3">
        <v>2020</v>
      </c>
    </row>
    <row r="13" spans="1:2" s="16" customFormat="1" x14ac:dyDescent="0.2">
      <c r="B13" s="16" t="s">
        <v>36</v>
      </c>
    </row>
    <row r="14" spans="1:2" s="16" customFormat="1" x14ac:dyDescent="0.2">
      <c r="B14" s="4" t="s">
        <v>37</v>
      </c>
    </row>
    <row r="15" spans="1:2" s="16" customFormat="1" x14ac:dyDescent="0.2">
      <c r="B15" s="16" t="s">
        <v>38</v>
      </c>
    </row>
    <row r="16" spans="1:2" s="16" customFormat="1" x14ac:dyDescent="0.2"/>
    <row r="17" spans="2:2" s="16" customFormat="1" x14ac:dyDescent="0.2">
      <c r="B17" s="2" t="s">
        <v>39</v>
      </c>
    </row>
    <row r="18" spans="2:2" s="16" customFormat="1" x14ac:dyDescent="0.2">
      <c r="B18" s="16" t="s">
        <v>40</v>
      </c>
    </row>
    <row r="19" spans="2:2" s="16" customFormat="1" x14ac:dyDescent="0.2">
      <c r="B19" s="3">
        <v>2019</v>
      </c>
    </row>
    <row r="20" spans="2:2" s="16" customFormat="1" x14ac:dyDescent="0.2">
      <c r="B20" s="16" t="s">
        <v>41</v>
      </c>
    </row>
    <row r="21" spans="2:2" s="16" customFormat="1" x14ac:dyDescent="0.2">
      <c r="B21" s="4" t="s">
        <v>42</v>
      </c>
    </row>
    <row r="22" spans="2:2" s="16" customFormat="1" x14ac:dyDescent="0.2">
      <c r="B22" s="16" t="s">
        <v>43</v>
      </c>
    </row>
    <row r="23" spans="2:2" s="16" customFormat="1" x14ac:dyDescent="0.2"/>
    <row r="24" spans="2:2" s="16" customFormat="1" x14ac:dyDescent="0.2">
      <c r="B24" s="18" t="s">
        <v>44</v>
      </c>
    </row>
    <row r="25" spans="2:2" s="16" customFormat="1" x14ac:dyDescent="0.2">
      <c r="B25" s="19" t="s">
        <v>45</v>
      </c>
    </row>
    <row r="26" spans="2:2" s="16" customFormat="1" x14ac:dyDescent="0.2">
      <c r="B26" s="20">
        <v>2010</v>
      </c>
    </row>
    <row r="27" spans="2:2" s="16" customFormat="1" x14ac:dyDescent="0.2">
      <c r="B27" s="19" t="s">
        <v>46</v>
      </c>
    </row>
    <row r="28" spans="2:2" s="16" customFormat="1" x14ac:dyDescent="0.2">
      <c r="B28" s="16" t="s">
        <v>47</v>
      </c>
    </row>
    <row r="29" spans="2:2" s="16" customFormat="1" x14ac:dyDescent="0.2"/>
    <row r="30" spans="2:2" s="16" customFormat="1" x14ac:dyDescent="0.2">
      <c r="B30" s="2" t="s">
        <v>48</v>
      </c>
    </row>
    <row r="31" spans="2:2" s="16" customFormat="1" x14ac:dyDescent="0.2">
      <c r="B31" s="16" t="s">
        <v>45</v>
      </c>
    </row>
    <row r="32" spans="2:2" s="16" customFormat="1" x14ac:dyDescent="0.2">
      <c r="B32" s="3">
        <v>2017</v>
      </c>
    </row>
    <row r="33" spans="1:3" s="16" customFormat="1" x14ac:dyDescent="0.2">
      <c r="B33" s="16" t="s">
        <v>49</v>
      </c>
    </row>
    <row r="34" spans="1:3" s="16" customFormat="1" x14ac:dyDescent="0.2">
      <c r="B34" s="16" t="s">
        <v>50</v>
      </c>
    </row>
    <row r="35" spans="1:3" s="16" customFormat="1" x14ac:dyDescent="0.2"/>
    <row r="36" spans="1:3" s="16" customFormat="1" x14ac:dyDescent="0.2">
      <c r="B36" s="2" t="s">
        <v>51</v>
      </c>
    </row>
    <row r="37" spans="1:3" s="16" customFormat="1" x14ac:dyDescent="0.2">
      <c r="B37" s="16" t="s">
        <v>52</v>
      </c>
    </row>
    <row r="38" spans="1:3" s="16" customFormat="1" x14ac:dyDescent="0.2">
      <c r="B38" s="3">
        <v>2017</v>
      </c>
    </row>
    <row r="39" spans="1:3" s="16" customFormat="1" x14ac:dyDescent="0.2">
      <c r="B39" s="16" t="s">
        <v>53</v>
      </c>
    </row>
    <row r="40" spans="1:3" s="16" customFormat="1" x14ac:dyDescent="0.2">
      <c r="B40" s="16" t="s">
        <v>54</v>
      </c>
    </row>
    <row r="41" spans="1:3" s="16" customFormat="1" x14ac:dyDescent="0.2"/>
    <row r="42" spans="1:3" s="16" customFormat="1" x14ac:dyDescent="0.2">
      <c r="B42" s="2" t="s">
        <v>55</v>
      </c>
    </row>
    <row r="43" spans="1:3" s="16" customFormat="1" x14ac:dyDescent="0.2">
      <c r="B43" s="16" t="s">
        <v>56</v>
      </c>
    </row>
    <row r="44" spans="1:3" s="16" customFormat="1" x14ac:dyDescent="0.2">
      <c r="B44" s="3">
        <v>2016</v>
      </c>
    </row>
    <row r="45" spans="1:3" s="16" customFormat="1" x14ac:dyDescent="0.2">
      <c r="B45" s="16" t="s">
        <v>57</v>
      </c>
    </row>
    <row r="46" spans="1:3" s="16" customFormat="1" x14ac:dyDescent="0.2">
      <c r="B46" s="16" t="s">
        <v>33</v>
      </c>
    </row>
    <row r="47" spans="1:3" s="16" customFormat="1" ht="16" thickBot="1" x14ac:dyDescent="0.25"/>
    <row r="48" spans="1:3" ht="16" thickBot="1" x14ac:dyDescent="0.25">
      <c r="A48" t="s">
        <v>246</v>
      </c>
      <c r="B48" s="99">
        <f>1000000000000000/(1055.05585262)</f>
        <v>947817120313.31726</v>
      </c>
      <c r="C48" t="s">
        <v>247</v>
      </c>
    </row>
    <row r="49" spans="1:3" x14ac:dyDescent="0.2">
      <c r="A49" s="1" t="s">
        <v>9</v>
      </c>
      <c r="C49" t="s">
        <v>248</v>
      </c>
    </row>
    <row r="50" spans="1:3" x14ac:dyDescent="0.2">
      <c r="A50" s="1"/>
    </row>
    <row r="51" spans="1:3" x14ac:dyDescent="0.2">
      <c r="A51" s="1" t="s">
        <v>10</v>
      </c>
    </row>
    <row r="52" spans="1:3" x14ac:dyDescent="0.2">
      <c r="A52" s="5" t="s">
        <v>11</v>
      </c>
    </row>
    <row r="53" spans="1:3" x14ac:dyDescent="0.2">
      <c r="A53" s="5" t="s">
        <v>12</v>
      </c>
    </row>
    <row r="54" spans="1:3" x14ac:dyDescent="0.2">
      <c r="A54" s="5" t="s">
        <v>13</v>
      </c>
    </row>
    <row r="55" spans="1:3" x14ac:dyDescent="0.2">
      <c r="A55" s="5"/>
    </row>
    <row r="56" spans="1:3" x14ac:dyDescent="0.2">
      <c r="A56" s="5" t="s">
        <v>14</v>
      </c>
    </row>
    <row r="57" spans="1:3" x14ac:dyDescent="0.2">
      <c r="A57" s="5" t="s">
        <v>15</v>
      </c>
    </row>
    <row r="58" spans="1:3" x14ac:dyDescent="0.2">
      <c r="A58" s="5" t="s">
        <v>17</v>
      </c>
    </row>
    <row r="59" spans="1:3" x14ac:dyDescent="0.2">
      <c r="A59" s="5" t="s">
        <v>16</v>
      </c>
    </row>
    <row r="60" spans="1:3" x14ac:dyDescent="0.2">
      <c r="A60" s="5"/>
    </row>
    <row r="61" spans="1:3" s="15" customFormat="1" x14ac:dyDescent="0.2"/>
    <row r="62" spans="1:3" x14ac:dyDescent="0.2">
      <c r="A62" t="s">
        <v>28</v>
      </c>
      <c r="B62" s="10">
        <f>10^15</f>
        <v>1000000000000000</v>
      </c>
    </row>
  </sheetData>
  <hyperlinks>
    <hyperlink ref="B7" r:id="rId1" xr:uid="{07FB476E-5883-8C43-BD67-F6ABB323DD24}"/>
    <hyperlink ref="B14" r:id="rId2" xr:uid="{9B091609-84B7-1E4C-9943-1F6FA87FEFAC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36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1" max="1" width="29.83203125" customWidth="1"/>
    <col min="2" max="2" width="15" style="17" customWidth="1"/>
    <col min="3" max="33" width="1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101">
        <f>BCEU_consumoBTU!D5*'BNE Fuel &amp; component splits'!$B$37*'BNE Fuel &amp; component splits'!$B46</f>
        <v>0</v>
      </c>
      <c r="C2" s="101">
        <f>BCEU_consumoBTU!E5*'BNE Fuel &amp; component splits'!$B$37*'BNE Fuel &amp; component splits'!$B46</f>
        <v>0</v>
      </c>
      <c r="D2" s="7">
        <f>BCEU_consumoBTU!F5*'BNE Fuel &amp; component splits'!$B$37*'BNE Fuel &amp; component splits'!$B46</f>
        <v>0</v>
      </c>
      <c r="E2" s="7">
        <f>BCEU_consumoBTU!G5*'BNE Fuel &amp; component splits'!$B$37*'BNE Fuel &amp; component splits'!$B46</f>
        <v>0</v>
      </c>
      <c r="F2" s="7">
        <f>BCEU_consumoBTU!H5*'BNE Fuel &amp; component splits'!$B$37*'BNE Fuel &amp; component splits'!$B46</f>
        <v>0</v>
      </c>
      <c r="G2" s="7">
        <f>BCEU_consumoBTU!I5*'BNE Fuel &amp; component splits'!$B$37*'BNE Fuel &amp; component splits'!$B46</f>
        <v>0</v>
      </c>
      <c r="H2" s="7">
        <f>BCEU_consumoBTU!J5*'BNE Fuel &amp; component splits'!$B$37*'BNE Fuel &amp; component splits'!$B46</f>
        <v>0</v>
      </c>
      <c r="I2" s="7">
        <f>BCEU_consumoBTU!K5*'BNE Fuel &amp; component splits'!$B$37*'BNE Fuel &amp; component splits'!$B46</f>
        <v>0</v>
      </c>
      <c r="J2" s="7">
        <f>BCEU_consumoBTU!L5*'BNE Fuel &amp; component splits'!$B$37*'BNE Fuel &amp; component splits'!$B46</f>
        <v>0</v>
      </c>
      <c r="K2" s="7">
        <f>BCEU_consumoBTU!M5*'BNE Fuel &amp; component splits'!$B$37*'BNE Fuel &amp; component splits'!$B46</f>
        <v>0</v>
      </c>
      <c r="L2" s="7">
        <f>BCEU_consumoBTU!N5*'BNE Fuel &amp; component splits'!$B$37*'BNE Fuel &amp; component splits'!$B46</f>
        <v>0</v>
      </c>
      <c r="M2" s="7">
        <f>BCEU_consumoBTU!O5*'BNE Fuel &amp; component splits'!$B$37*'BNE Fuel &amp; component splits'!$B46</f>
        <v>0</v>
      </c>
      <c r="N2" s="7">
        <f>BCEU_consumoBTU!P5*'BNE Fuel &amp; component splits'!$B$37*'BNE Fuel &amp; component splits'!$B46</f>
        <v>0</v>
      </c>
      <c r="O2" s="7">
        <f>BCEU_consumoBTU!Q5*'BNE Fuel &amp; component splits'!$B$37*'BNE Fuel &amp; component splits'!$B46</f>
        <v>0</v>
      </c>
      <c r="P2" s="7">
        <f>BCEU_consumoBTU!R5*'BNE Fuel &amp; component splits'!$B$37*'BNE Fuel &amp; component splits'!$B46</f>
        <v>0</v>
      </c>
      <c r="Q2" s="7">
        <f>BCEU_consumoBTU!S5*'BNE Fuel &amp; component splits'!$B$37*'BNE Fuel &amp; component splits'!$B46</f>
        <v>0</v>
      </c>
      <c r="R2" s="7">
        <f>BCEU_consumoBTU!T5*'BNE Fuel &amp; component splits'!$B$37*'BNE Fuel &amp; component splits'!$B46</f>
        <v>0</v>
      </c>
      <c r="S2" s="7">
        <f>BCEU_consumoBTU!U5*'BNE Fuel &amp; component splits'!$B$37*'BNE Fuel &amp; component splits'!$B46</f>
        <v>0</v>
      </c>
      <c r="T2" s="7">
        <f>BCEU_consumoBTU!V5*'BNE Fuel &amp; component splits'!$B$37*'BNE Fuel &amp; component splits'!$B46</f>
        <v>0</v>
      </c>
      <c r="U2" s="7">
        <f>BCEU_consumoBTU!W5*'BNE Fuel &amp; component splits'!$B$37*'BNE Fuel &amp; component splits'!$B46</f>
        <v>0</v>
      </c>
      <c r="V2" s="7">
        <f>BCEU_consumoBTU!X5*'BNE Fuel &amp; component splits'!$B$37*'BNE Fuel &amp; component splits'!$B46</f>
        <v>0</v>
      </c>
      <c r="W2" s="7">
        <f>BCEU_consumoBTU!Y5*'BNE Fuel &amp; component splits'!$B$37*'BNE Fuel &amp; component splits'!$B46</f>
        <v>0</v>
      </c>
      <c r="X2" s="7">
        <f>BCEU_consumoBTU!Z5*'BNE Fuel &amp; component splits'!$B$37*'BNE Fuel &amp; component splits'!$B46</f>
        <v>0</v>
      </c>
      <c r="Y2" s="7">
        <f>BCEU_consumoBTU!AA5*'BNE Fuel &amp; component splits'!$B$37*'BNE Fuel &amp; component splits'!$B46</f>
        <v>0</v>
      </c>
      <c r="Z2" s="7">
        <f>BCEU_consumoBTU!AB5*'BNE Fuel &amp; component splits'!$B$37*'BNE Fuel &amp; component splits'!$B46</f>
        <v>0</v>
      </c>
      <c r="AA2" s="7">
        <f>BCEU_consumoBTU!AC5*'BNE Fuel &amp; component splits'!$B$37*'BNE Fuel &amp; component splits'!$B46</f>
        <v>0</v>
      </c>
      <c r="AB2" s="7">
        <f>BCEU_consumoBTU!AD5*'BNE Fuel &amp; component splits'!$B$37*'BNE Fuel &amp; component splits'!$B46</f>
        <v>0</v>
      </c>
      <c r="AC2" s="7">
        <f>BCEU_consumoBTU!AE5*'BNE Fuel &amp; component splits'!$B$37*'BNE Fuel &amp; component splits'!$B46</f>
        <v>0</v>
      </c>
      <c r="AD2" s="7">
        <f>BCEU_consumoBTU!AF5*'BNE Fuel &amp; component splits'!$B$37*'BNE Fuel &amp; component splits'!$B46</f>
        <v>0</v>
      </c>
      <c r="AE2" s="7">
        <f>BCEU_consumoBTU!AG5*'BNE Fuel &amp; component splits'!$B$37*'BNE Fuel &amp; component splits'!$B46</f>
        <v>0</v>
      </c>
      <c r="AF2" s="7">
        <f>BCEU_consumoBTU!AH5*'BNE Fuel &amp; component splits'!$B$37*'BNE Fuel &amp; component splits'!$B46</f>
        <v>0</v>
      </c>
      <c r="AG2" s="7">
        <f>BCEU_consumoBTU!AI5*'BNE Fuel &amp; component splits'!$B$37*'BNE Fuel &amp; component splits'!$B46</f>
        <v>0</v>
      </c>
      <c r="AI2" s="9"/>
    </row>
    <row r="3" spans="1:35" x14ac:dyDescent="0.2">
      <c r="A3" s="1" t="s">
        <v>4</v>
      </c>
      <c r="B3" s="7">
        <f>BCEU_consumoBTU!D6*'BNE Fuel &amp; component splits'!$B$37*'BNE Fuel &amp; component splits'!$B47</f>
        <v>0</v>
      </c>
      <c r="C3" s="7">
        <f>BCEU_consumoBTU!E6*'BNE Fuel &amp; component splits'!$B$37*'BNE Fuel &amp; component splits'!$B47</f>
        <v>0</v>
      </c>
      <c r="D3" s="7">
        <f>BCEU_consumoBTU!F6*'BNE Fuel &amp; component splits'!$B$37*'BNE Fuel &amp; component splits'!$B47</f>
        <v>0</v>
      </c>
      <c r="E3" s="7">
        <f>BCEU_consumoBTU!G6*'BNE Fuel &amp; component splits'!$B$37*'BNE Fuel &amp; component splits'!$B47</f>
        <v>0</v>
      </c>
      <c r="F3" s="7">
        <f>BCEU_consumoBTU!H6*'BNE Fuel &amp; component splits'!$B$37*'BNE Fuel &amp; component splits'!$B47</f>
        <v>0</v>
      </c>
      <c r="G3" s="7">
        <f>BCEU_consumoBTU!I6*'BNE Fuel &amp; component splits'!$B$37*'BNE Fuel &amp; component splits'!$B47</f>
        <v>0</v>
      </c>
      <c r="H3" s="7">
        <f>BCEU_consumoBTU!J6*'BNE Fuel &amp; component splits'!$B$37*'BNE Fuel &amp; component splits'!$B47</f>
        <v>0</v>
      </c>
      <c r="I3" s="7">
        <f>BCEU_consumoBTU!K6*'BNE Fuel &amp; component splits'!$B$37*'BNE Fuel &amp; component splits'!$B47</f>
        <v>0</v>
      </c>
      <c r="J3" s="7">
        <f>BCEU_consumoBTU!L6*'BNE Fuel &amp; component splits'!$B$37*'BNE Fuel &amp; component splits'!$B47</f>
        <v>0</v>
      </c>
      <c r="K3" s="7">
        <f>BCEU_consumoBTU!M6*'BNE Fuel &amp; component splits'!$B$37*'BNE Fuel &amp; component splits'!$B47</f>
        <v>0</v>
      </c>
      <c r="L3" s="7">
        <f>BCEU_consumoBTU!N6*'BNE Fuel &amp; component splits'!$B$37*'BNE Fuel &amp; component splits'!$B47</f>
        <v>0</v>
      </c>
      <c r="M3" s="7">
        <f>BCEU_consumoBTU!O6*'BNE Fuel &amp; component splits'!$B$37*'BNE Fuel &amp; component splits'!$B47</f>
        <v>0</v>
      </c>
      <c r="N3" s="7">
        <f>BCEU_consumoBTU!P6*'BNE Fuel &amp; component splits'!$B$37*'BNE Fuel &amp; component splits'!$B47</f>
        <v>0</v>
      </c>
      <c r="O3" s="7">
        <f>BCEU_consumoBTU!Q6*'BNE Fuel &amp; component splits'!$B$37*'BNE Fuel &amp; component splits'!$B47</f>
        <v>0</v>
      </c>
      <c r="P3" s="7">
        <f>BCEU_consumoBTU!R6*'BNE Fuel &amp; component splits'!$B$37*'BNE Fuel &amp; component splits'!$B47</f>
        <v>0</v>
      </c>
      <c r="Q3" s="7">
        <f>BCEU_consumoBTU!S6*'BNE Fuel &amp; component splits'!$B$37*'BNE Fuel &amp; component splits'!$B47</f>
        <v>0</v>
      </c>
      <c r="R3" s="7">
        <f>BCEU_consumoBTU!T6*'BNE Fuel &amp; component splits'!$B$37*'BNE Fuel &amp; component splits'!$B47</f>
        <v>0</v>
      </c>
      <c r="S3" s="7">
        <f>BCEU_consumoBTU!U6*'BNE Fuel &amp; component splits'!$B$37*'BNE Fuel &amp; component splits'!$B47</f>
        <v>0</v>
      </c>
      <c r="T3" s="7">
        <f>BCEU_consumoBTU!V6*'BNE Fuel &amp; component splits'!$B$37*'BNE Fuel &amp; component splits'!$B47</f>
        <v>0</v>
      </c>
      <c r="U3" s="7">
        <f>BCEU_consumoBTU!W6*'BNE Fuel &amp; component splits'!$B$37*'BNE Fuel &amp; component splits'!$B47</f>
        <v>0</v>
      </c>
      <c r="V3" s="7">
        <f>BCEU_consumoBTU!X6*'BNE Fuel &amp; component splits'!$B$37*'BNE Fuel &amp; component splits'!$B47</f>
        <v>0</v>
      </c>
      <c r="W3" s="7">
        <f>BCEU_consumoBTU!Y6*'BNE Fuel &amp; component splits'!$B$37*'BNE Fuel &amp; component splits'!$B47</f>
        <v>0</v>
      </c>
      <c r="X3" s="7">
        <f>BCEU_consumoBTU!Z6*'BNE Fuel &amp; component splits'!$B$37*'BNE Fuel &amp; component splits'!$B47</f>
        <v>0</v>
      </c>
      <c r="Y3" s="7">
        <f>BCEU_consumoBTU!AA6*'BNE Fuel &amp; component splits'!$B$37*'BNE Fuel &amp; component splits'!$B47</f>
        <v>0</v>
      </c>
      <c r="Z3" s="7">
        <f>BCEU_consumoBTU!AB6*'BNE Fuel &amp; component splits'!$B$37*'BNE Fuel &amp; component splits'!$B47</f>
        <v>0</v>
      </c>
      <c r="AA3" s="7">
        <f>BCEU_consumoBTU!AC6*'BNE Fuel &amp; component splits'!$B$37*'BNE Fuel &amp; component splits'!$B47</f>
        <v>0</v>
      </c>
      <c r="AB3" s="7">
        <f>BCEU_consumoBTU!AD6*'BNE Fuel &amp; component splits'!$B$37*'BNE Fuel &amp; component splits'!$B47</f>
        <v>0</v>
      </c>
      <c r="AC3" s="7">
        <f>BCEU_consumoBTU!AE6*'BNE Fuel &amp; component splits'!$B$37*'BNE Fuel &amp; component splits'!$B47</f>
        <v>0</v>
      </c>
      <c r="AD3" s="7">
        <f>BCEU_consumoBTU!AF6*'BNE Fuel &amp; component splits'!$B$37*'BNE Fuel &amp; component splits'!$B47</f>
        <v>0</v>
      </c>
      <c r="AE3" s="7">
        <f>BCEU_consumoBTU!AG6*'BNE Fuel &amp; component splits'!$B$37*'BNE Fuel &amp; component splits'!$B47</f>
        <v>0</v>
      </c>
      <c r="AF3" s="7">
        <f>BCEU_consumoBTU!AH6*'BNE Fuel &amp; component splits'!$B$37*'BNE Fuel &amp; component splits'!$B47</f>
        <v>0</v>
      </c>
      <c r="AG3" s="7">
        <f>BCEU_consumoBTU!AI6*'BNE Fuel &amp; component splits'!$B$37*'BNE Fuel &amp; component splits'!$B47</f>
        <v>0</v>
      </c>
    </row>
    <row r="4" spans="1:35" x14ac:dyDescent="0.2">
      <c r="A4" s="1" t="s">
        <v>5</v>
      </c>
      <c r="B4" s="7">
        <f>BCEU_consumoBTU!D7*'BNE Fuel &amp; component splits'!$B$37*'BNE Fuel &amp; component splits'!$B48</f>
        <v>1270530603771.655</v>
      </c>
      <c r="C4" s="7">
        <f>BCEU_consumoBTU!E7*'BNE Fuel &amp; component splits'!$B$37*'BNE Fuel &amp; component splits'!$B48</f>
        <v>1275804778908.9841</v>
      </c>
      <c r="D4" s="7">
        <f>BCEU_consumoBTU!F7*'BNE Fuel &amp; component splits'!$B$37*'BNE Fuel &amp; component splits'!$B48</f>
        <v>1281624558370.864</v>
      </c>
      <c r="E4" s="7">
        <f>BCEU_consumoBTU!G7*'BNE Fuel &amp; component splits'!$B$37*'BNE Fuel &amp; component splits'!$B48</f>
        <v>1285989392967.2739</v>
      </c>
      <c r="F4" s="7">
        <f>BCEU_consumoBTU!H7*'BNE Fuel &amp; component splits'!$B$37*'BNE Fuel &amp; component splits'!$B48</f>
        <v>1289081150806.3977</v>
      </c>
      <c r="G4" s="7">
        <f>BCEU_consumoBTU!I7*'BNE Fuel &amp; component splits'!$B$37*'BNE Fuel &amp; component splits'!$B48</f>
        <v>1292718512970.0723</v>
      </c>
      <c r="H4" s="7">
        <f>BCEU_consumoBTU!J7*'BNE Fuel &amp; component splits'!$B$37*'BNE Fuel &amp; component splits'!$B48</f>
        <v>1295810270809.196</v>
      </c>
      <c r="I4" s="7">
        <f>BCEU_consumoBTU!K7*'BNE Fuel &amp; component splits'!$B$37*'BNE Fuel &amp; component splits'!$B48</f>
        <v>1299447632972.8711</v>
      </c>
      <c r="J4" s="7">
        <f>BCEU_consumoBTU!L7*'BNE Fuel &amp; component splits'!$B$37*'BNE Fuel &amp; component splits'!$B48</f>
        <v>1302903127028.3623</v>
      </c>
      <c r="K4" s="7">
        <f>BCEU_consumoBTU!M7*'BNE Fuel &amp; component splits'!$B$37*'BNE Fuel &amp; component splits'!$B48</f>
        <v>1306540489192.0374</v>
      </c>
      <c r="L4" s="7">
        <f>BCEU_consumoBTU!N7*'BNE Fuel &amp; component splits'!$B$37*'BNE Fuel &amp; component splits'!$B48</f>
        <v>1309995983247.5281</v>
      </c>
      <c r="M4" s="7">
        <f>BCEU_consumoBTU!O7*'BNE Fuel &amp; component splits'!$B$37*'BNE Fuel &amp; component splits'!$B48</f>
        <v>1313451477303.0195</v>
      </c>
      <c r="N4" s="7">
        <f>BCEU_consumoBTU!P7*'BNE Fuel &amp; component splits'!$B$37*'BNE Fuel &amp; component splits'!$B48</f>
        <v>1313087741086.6523</v>
      </c>
      <c r="O4" s="7">
        <f>BCEU_consumoBTU!Q7*'BNE Fuel &amp; component splits'!$B$37*'BNE Fuel &amp; component splits'!$B48</f>
        <v>1332784057202.9517</v>
      </c>
      <c r="P4" s="7">
        <f>BCEU_consumoBTU!R7*'BNE Fuel &amp; component splits'!$B$37*'BNE Fuel &amp; component splits'!$B48</f>
        <v>1352775818060.9958</v>
      </c>
      <c r="Q4" s="7">
        <f>BCEU_consumoBTU!S7*'BNE Fuel &amp; component splits'!$B$37*'BNE Fuel &amp; component splits'!$B48</f>
        <v>1373067455331.9106</v>
      </c>
      <c r="R4" s="7">
        <f>BCEU_consumoBTU!T7*'BNE Fuel &amp; component splits'!$B$37*'BNE Fuel &amp; component splits'!$B48</f>
        <v>1393663467161.8894</v>
      </c>
      <c r="S4" s="7">
        <f>BCEU_consumoBTU!U7*'BNE Fuel &amp; component splits'!$B$37*'BNE Fuel &amp; component splits'!$B48</f>
        <v>1414568419169.3174</v>
      </c>
      <c r="T4" s="7">
        <f>BCEU_consumoBTU!V7*'BNE Fuel &amp; component splits'!$B$37*'BNE Fuel &amp; component splits'!$B48</f>
        <v>1435786945456.8569</v>
      </c>
      <c r="U4" s="7">
        <f>BCEU_consumoBTU!W7*'BNE Fuel &amp; component splits'!$B$37*'BNE Fuel &amp; component splits'!$B48</f>
        <v>1457323749638.71</v>
      </c>
      <c r="V4" s="7">
        <f>BCEU_consumoBTU!X7*'BNE Fuel &amp; component splits'!$B$37*'BNE Fuel &amp; component splits'!$B48</f>
        <v>1479183605883.2903</v>
      </c>
      <c r="W4" s="7">
        <f>BCEU_consumoBTU!Y7*'BNE Fuel &amp; component splits'!$B$37*'BNE Fuel &amp; component splits'!$B48</f>
        <v>1501371359971.5396</v>
      </c>
      <c r="X4" s="7">
        <f>BCEU_consumoBTU!Z7*'BNE Fuel &amp; component splits'!$B$37*'BNE Fuel &amp; component splits'!$B48</f>
        <v>1523891930371.1125</v>
      </c>
      <c r="Y4" s="7">
        <f>BCEU_consumoBTU!AA7*'BNE Fuel &amp; component splits'!$B$37*'BNE Fuel &amp; component splits'!$B48</f>
        <v>1546750309326.6792</v>
      </c>
      <c r="Z4" s="7">
        <f>BCEU_consumoBTU!AB7*'BNE Fuel &amp; component splits'!$B$37*'BNE Fuel &amp; component splits'!$B48</f>
        <v>1569951563966.5793</v>
      </c>
      <c r="AA4" s="7">
        <f>BCEU_consumoBTU!AC7*'BNE Fuel &amp; component splits'!$B$37*'BNE Fuel &amp; component splits'!$B48</f>
        <v>1593500837426.0779</v>
      </c>
      <c r="AB4" s="7">
        <f>BCEU_consumoBTU!AD7*'BNE Fuel &amp; component splits'!$B$37*'BNE Fuel &amp; component splits'!$B48</f>
        <v>1617403349987.4688</v>
      </c>
      <c r="AC4" s="7">
        <f>BCEU_consumoBTU!AE7*'BNE Fuel &amp; component splits'!$B$37*'BNE Fuel &amp; component splits'!$B48</f>
        <v>1641664400237.2808</v>
      </c>
      <c r="AD4" s="7">
        <f>BCEU_consumoBTU!AF7*'BNE Fuel &amp; component splits'!$B$37*'BNE Fuel &amp; component splits'!$B48</f>
        <v>1666289366240.8396</v>
      </c>
      <c r="AE4" s="7">
        <f>BCEU_consumoBTU!AG7*'BNE Fuel &amp; component splits'!$B$37*'BNE Fuel &amp; component splits'!$B48</f>
        <v>1691283706734.4521</v>
      </c>
      <c r="AF4" s="7">
        <f>BCEU_consumoBTU!AH7*'BNE Fuel &amp; component splits'!$B$37*'BNE Fuel &amp; component splits'!$B48</f>
        <v>1716652962335.4685</v>
      </c>
      <c r="AG4" s="7">
        <f>BCEU_consumoBTU!AI7*'BNE Fuel &amp; component splits'!$B$37*'BNE Fuel &amp; component splits'!$B48</f>
        <v>1742402756770.501</v>
      </c>
    </row>
    <row r="5" spans="1:35" x14ac:dyDescent="0.2">
      <c r="A5" s="1" t="s">
        <v>6</v>
      </c>
      <c r="B5" s="7">
        <f>BCEU_consumoBTU!D8*'BNE Fuel &amp; component splits'!$B$37*'BNE Fuel &amp; component splits'!$B49</f>
        <v>0</v>
      </c>
      <c r="C5" s="7">
        <f>BCEU_consumoBTU!E8*'BNE Fuel &amp; component splits'!$B$37*'BNE Fuel &amp; component splits'!$B49</f>
        <v>0</v>
      </c>
      <c r="D5" s="7">
        <f>BCEU_consumoBTU!F8*'BNE Fuel &amp; component splits'!$B$37*'BNE Fuel &amp; component splits'!$B49</f>
        <v>0</v>
      </c>
      <c r="E5" s="7">
        <f>BCEU_consumoBTU!G8*'BNE Fuel &amp; component splits'!$B$37*'BNE Fuel &amp; component splits'!$B49</f>
        <v>0</v>
      </c>
      <c r="F5" s="7">
        <f>BCEU_consumoBTU!H8*'BNE Fuel &amp; component splits'!$B$37*'BNE Fuel &amp; component splits'!$B49</f>
        <v>0</v>
      </c>
      <c r="G5" s="7">
        <f>BCEU_consumoBTU!I8*'BNE Fuel &amp; component splits'!$B$37*'BNE Fuel &amp; component splits'!$B49</f>
        <v>0</v>
      </c>
      <c r="H5" s="7">
        <f>BCEU_consumoBTU!J8*'BNE Fuel &amp; component splits'!$B$37*'BNE Fuel &amp; component splits'!$B49</f>
        <v>0</v>
      </c>
      <c r="I5" s="7">
        <f>BCEU_consumoBTU!K8*'BNE Fuel &amp; component splits'!$B$37*'BNE Fuel &amp; component splits'!$B49</f>
        <v>0</v>
      </c>
      <c r="J5" s="7">
        <f>BCEU_consumoBTU!L8*'BNE Fuel &amp; component splits'!$B$37*'BNE Fuel &amp; component splits'!$B49</f>
        <v>0</v>
      </c>
      <c r="K5" s="7">
        <f>BCEU_consumoBTU!M8*'BNE Fuel &amp; component splits'!$B$37*'BNE Fuel &amp; component splits'!$B49</f>
        <v>0</v>
      </c>
      <c r="L5" s="7">
        <f>BCEU_consumoBTU!N8*'BNE Fuel &amp; component splits'!$B$37*'BNE Fuel &amp; component splits'!$B49</f>
        <v>0</v>
      </c>
      <c r="M5" s="7">
        <f>BCEU_consumoBTU!O8*'BNE Fuel &amp; component splits'!$B$37*'BNE Fuel &amp; component splits'!$B49</f>
        <v>0</v>
      </c>
      <c r="N5" s="7">
        <f>BCEU_consumoBTU!P8*'BNE Fuel &amp; component splits'!$B$37*'BNE Fuel &amp; component splits'!$B49</f>
        <v>0</v>
      </c>
      <c r="O5" s="7">
        <f>BCEU_consumoBTU!Q8*'BNE Fuel &amp; component splits'!$B$37*'BNE Fuel &amp; component splits'!$B49</f>
        <v>0</v>
      </c>
      <c r="P5" s="7">
        <f>BCEU_consumoBTU!R8*'BNE Fuel &amp; component splits'!$B$37*'BNE Fuel &amp; component splits'!$B49</f>
        <v>0</v>
      </c>
      <c r="Q5" s="7">
        <f>BCEU_consumoBTU!S8*'BNE Fuel &amp; component splits'!$B$37*'BNE Fuel &amp; component splits'!$B49</f>
        <v>0</v>
      </c>
      <c r="R5" s="7">
        <f>BCEU_consumoBTU!T8*'BNE Fuel &amp; component splits'!$B$37*'BNE Fuel &amp; component splits'!$B49</f>
        <v>0</v>
      </c>
      <c r="S5" s="7">
        <f>BCEU_consumoBTU!U8*'BNE Fuel &amp; component splits'!$B$37*'BNE Fuel &amp; component splits'!$B49</f>
        <v>0</v>
      </c>
      <c r="T5" s="7">
        <f>BCEU_consumoBTU!V8*'BNE Fuel &amp; component splits'!$B$37*'BNE Fuel &amp; component splits'!$B49</f>
        <v>0</v>
      </c>
      <c r="U5" s="7">
        <f>BCEU_consumoBTU!W8*'BNE Fuel &amp; component splits'!$B$37*'BNE Fuel &amp; component splits'!$B49</f>
        <v>0</v>
      </c>
      <c r="V5" s="7">
        <f>BCEU_consumoBTU!X8*'BNE Fuel &amp; component splits'!$B$37*'BNE Fuel &amp; component splits'!$B49</f>
        <v>0</v>
      </c>
      <c r="W5" s="7">
        <f>BCEU_consumoBTU!Y8*'BNE Fuel &amp; component splits'!$B$37*'BNE Fuel &amp; component splits'!$B49</f>
        <v>0</v>
      </c>
      <c r="X5" s="7">
        <f>BCEU_consumoBTU!Z8*'BNE Fuel &amp; component splits'!$B$37*'BNE Fuel &amp; component splits'!$B49</f>
        <v>0</v>
      </c>
      <c r="Y5" s="7">
        <f>BCEU_consumoBTU!AA8*'BNE Fuel &amp; component splits'!$B$37*'BNE Fuel &amp; component splits'!$B49</f>
        <v>0</v>
      </c>
      <c r="Z5" s="7">
        <f>BCEU_consumoBTU!AB8*'BNE Fuel &amp; component splits'!$B$37*'BNE Fuel &amp; component splits'!$B49</f>
        <v>0</v>
      </c>
      <c r="AA5" s="7">
        <f>BCEU_consumoBTU!AC8*'BNE Fuel &amp; component splits'!$B$37*'BNE Fuel &amp; component splits'!$B49</f>
        <v>0</v>
      </c>
      <c r="AB5" s="7">
        <f>BCEU_consumoBTU!AD8*'BNE Fuel &amp; component splits'!$B$37*'BNE Fuel &amp; component splits'!$B49</f>
        <v>0</v>
      </c>
      <c r="AC5" s="7">
        <f>BCEU_consumoBTU!AE8*'BNE Fuel &amp; component splits'!$B$37*'BNE Fuel &amp; component splits'!$B49</f>
        <v>0</v>
      </c>
      <c r="AD5" s="7">
        <f>BCEU_consumoBTU!AF8*'BNE Fuel &amp; component splits'!$B$37*'BNE Fuel &amp; component splits'!$B49</f>
        <v>0</v>
      </c>
      <c r="AE5" s="7">
        <f>BCEU_consumoBTU!AG8*'BNE Fuel &amp; component splits'!$B$37*'BNE Fuel &amp; component splits'!$B49</f>
        <v>0</v>
      </c>
      <c r="AF5" s="7">
        <f>BCEU_consumoBTU!AH8*'BNE Fuel &amp; component splits'!$B$37*'BNE Fuel &amp; component splits'!$B49</f>
        <v>0</v>
      </c>
      <c r="AG5" s="7">
        <f>BCEU_consumoBTU!AI8*'BNE Fuel &amp; component splits'!$B$37*'BNE Fuel &amp; component splits'!$B49</f>
        <v>0</v>
      </c>
    </row>
    <row r="6" spans="1:35" x14ac:dyDescent="0.2">
      <c r="A6" s="1" t="s">
        <v>8</v>
      </c>
      <c r="B6" s="7">
        <f>BCEU_consumoBTU!D9*'BNE Fuel &amp; component splits'!$B$37*'BNE Fuel &amp; component splits'!$B50</f>
        <v>0</v>
      </c>
      <c r="C6" s="7">
        <f>BCEU_consumoBTU!E9*'BNE Fuel &amp; component splits'!$B$37*'BNE Fuel &amp; component splits'!$B50</f>
        <v>0</v>
      </c>
      <c r="D6" s="7">
        <f>BCEU_consumoBTU!F9*'BNE Fuel &amp; component splits'!$B$37*'BNE Fuel &amp; component splits'!$B50</f>
        <v>0</v>
      </c>
      <c r="E6" s="7">
        <f>BCEU_consumoBTU!G9*'BNE Fuel &amp; component splits'!$B$37*'BNE Fuel &amp; component splits'!$B50</f>
        <v>0</v>
      </c>
      <c r="F6" s="7">
        <f>BCEU_consumoBTU!H9*'BNE Fuel &amp; component splits'!$B$37*'BNE Fuel &amp; component splits'!$B50</f>
        <v>0</v>
      </c>
      <c r="G6" s="7">
        <f>BCEU_consumoBTU!I9*'BNE Fuel &amp; component splits'!$B$37*'BNE Fuel &amp; component splits'!$B50</f>
        <v>0</v>
      </c>
      <c r="H6" s="7">
        <f>BCEU_consumoBTU!J9*'BNE Fuel &amp; component splits'!$B$37*'BNE Fuel &amp; component splits'!$B50</f>
        <v>0</v>
      </c>
      <c r="I6" s="7">
        <f>BCEU_consumoBTU!K9*'BNE Fuel &amp; component splits'!$B$37*'BNE Fuel &amp; component splits'!$B50</f>
        <v>0</v>
      </c>
      <c r="J6" s="7">
        <f>BCEU_consumoBTU!L9*'BNE Fuel &amp; component splits'!$B$37*'BNE Fuel &amp; component splits'!$B50</f>
        <v>0</v>
      </c>
      <c r="K6" s="7">
        <f>BCEU_consumoBTU!M9*'BNE Fuel &amp; component splits'!$B$37*'BNE Fuel &amp; component splits'!$B50</f>
        <v>0</v>
      </c>
      <c r="L6" s="7">
        <f>BCEU_consumoBTU!N9*'BNE Fuel &amp; component splits'!$B$37*'BNE Fuel &amp; component splits'!$B50</f>
        <v>0</v>
      </c>
      <c r="M6" s="7">
        <f>BCEU_consumoBTU!O9*'BNE Fuel &amp; component splits'!$B$37*'BNE Fuel &amp; component splits'!$B50</f>
        <v>0</v>
      </c>
      <c r="N6" s="7">
        <f>BCEU_consumoBTU!P9*'BNE Fuel &amp; component splits'!$B$37*'BNE Fuel &amp; component splits'!$B50</f>
        <v>0</v>
      </c>
      <c r="O6" s="7">
        <f>BCEU_consumoBTU!Q9*'BNE Fuel &amp; component splits'!$B$37*'BNE Fuel &amp; component splits'!$B50</f>
        <v>0</v>
      </c>
      <c r="P6" s="7">
        <f>BCEU_consumoBTU!R9*'BNE Fuel &amp; component splits'!$B$37*'BNE Fuel &amp; component splits'!$B50</f>
        <v>0</v>
      </c>
      <c r="Q6" s="7">
        <f>BCEU_consumoBTU!S9*'BNE Fuel &amp; component splits'!$B$37*'BNE Fuel &amp; component splits'!$B50</f>
        <v>0</v>
      </c>
      <c r="R6" s="7">
        <f>BCEU_consumoBTU!T9*'BNE Fuel &amp; component splits'!$B$37*'BNE Fuel &amp; component splits'!$B50</f>
        <v>0</v>
      </c>
      <c r="S6" s="7">
        <f>BCEU_consumoBTU!U9*'BNE Fuel &amp; component splits'!$B$37*'BNE Fuel &amp; component splits'!$B50</f>
        <v>0</v>
      </c>
      <c r="T6" s="7">
        <f>BCEU_consumoBTU!V9*'BNE Fuel &amp; component splits'!$B$37*'BNE Fuel &amp; component splits'!$B50</f>
        <v>0</v>
      </c>
      <c r="U6" s="7">
        <f>BCEU_consumoBTU!W9*'BNE Fuel &amp; component splits'!$B$37*'BNE Fuel &amp; component splits'!$B50</f>
        <v>0</v>
      </c>
      <c r="V6" s="7">
        <f>BCEU_consumoBTU!X9*'BNE Fuel &amp; component splits'!$B$37*'BNE Fuel &amp; component splits'!$B50</f>
        <v>0</v>
      </c>
      <c r="W6" s="7">
        <f>BCEU_consumoBTU!Y9*'BNE Fuel &amp; component splits'!$B$37*'BNE Fuel &amp; component splits'!$B50</f>
        <v>0</v>
      </c>
      <c r="X6" s="7">
        <f>BCEU_consumoBTU!Z9*'BNE Fuel &amp; component splits'!$B$37*'BNE Fuel &amp; component splits'!$B50</f>
        <v>0</v>
      </c>
      <c r="Y6" s="7">
        <f>BCEU_consumoBTU!AA9*'BNE Fuel &amp; component splits'!$B$37*'BNE Fuel &amp; component splits'!$B50</f>
        <v>0</v>
      </c>
      <c r="Z6" s="7">
        <f>BCEU_consumoBTU!AB9*'BNE Fuel &amp; component splits'!$B$37*'BNE Fuel &amp; component splits'!$B50</f>
        <v>0</v>
      </c>
      <c r="AA6" s="7">
        <f>BCEU_consumoBTU!AC9*'BNE Fuel &amp; component splits'!$B$37*'BNE Fuel &amp; component splits'!$B50</f>
        <v>0</v>
      </c>
      <c r="AB6" s="7">
        <f>BCEU_consumoBTU!AD9*'BNE Fuel &amp; component splits'!$B$37*'BNE Fuel &amp; component splits'!$B50</f>
        <v>0</v>
      </c>
      <c r="AC6" s="7">
        <f>BCEU_consumoBTU!AE9*'BNE Fuel &amp; component splits'!$B$37*'BNE Fuel &amp; component splits'!$B50</f>
        <v>0</v>
      </c>
      <c r="AD6" s="7">
        <f>BCEU_consumoBTU!AF9*'BNE Fuel &amp; component splits'!$B$37*'BNE Fuel &amp; component splits'!$B50</f>
        <v>0</v>
      </c>
      <c r="AE6" s="7">
        <f>BCEU_consumoBTU!AG9*'BNE Fuel &amp; component splits'!$B$37*'BNE Fuel &amp; component splits'!$B50</f>
        <v>0</v>
      </c>
      <c r="AF6" s="7">
        <f>BCEU_consumoBTU!AH9*'BNE Fuel &amp; component splits'!$B$37*'BNE Fuel &amp; component splits'!$B50</f>
        <v>0</v>
      </c>
      <c r="AG6" s="7">
        <f>BCEU_consumoBTU!AI9*'BNE Fuel &amp; component splits'!$B$37*'BNE Fuel &amp; component splits'!$B50</f>
        <v>0</v>
      </c>
    </row>
    <row r="7" spans="1:35" x14ac:dyDescent="0.2">
      <c r="A7" s="1" t="s">
        <v>20</v>
      </c>
      <c r="B7" s="7">
        <f>BCEU_consumoBTU!D10*'BNE Fuel &amp; component splits'!$B$37*'BNE Fuel &amp; component splits'!$B51</f>
        <v>0</v>
      </c>
      <c r="C7" s="7">
        <f>BCEU_consumoBTU!E10*'BNE Fuel &amp; component splits'!$B$37*'BNE Fuel &amp; component splits'!$B51</f>
        <v>0</v>
      </c>
      <c r="D7" s="7">
        <f>BCEU_consumoBTU!F10*'BNE Fuel &amp; component splits'!$B$37*'BNE Fuel &amp; component splits'!$B51</f>
        <v>0</v>
      </c>
      <c r="E7" s="7">
        <f>BCEU_consumoBTU!G10*'BNE Fuel &amp; component splits'!$B$37*'BNE Fuel &amp; component splits'!$B51</f>
        <v>0</v>
      </c>
      <c r="F7" s="7">
        <f>BCEU_consumoBTU!H10*'BNE Fuel &amp; component splits'!$B$37*'BNE Fuel &amp; component splits'!$B51</f>
        <v>0</v>
      </c>
      <c r="G7" s="7">
        <f>BCEU_consumoBTU!I10*'BNE Fuel &amp; component splits'!$B$37*'BNE Fuel &amp; component splits'!$B51</f>
        <v>0</v>
      </c>
      <c r="H7" s="7">
        <f>BCEU_consumoBTU!J10*'BNE Fuel &amp; component splits'!$B$37*'BNE Fuel &amp; component splits'!$B51</f>
        <v>0</v>
      </c>
      <c r="I7" s="7">
        <f>BCEU_consumoBTU!K10*'BNE Fuel &amp; component splits'!$B$37*'BNE Fuel &amp; component splits'!$B51</f>
        <v>0</v>
      </c>
      <c r="J7" s="7">
        <f>BCEU_consumoBTU!L10*'BNE Fuel &amp; component splits'!$B$37*'BNE Fuel &amp; component splits'!$B51</f>
        <v>0</v>
      </c>
      <c r="K7" s="7">
        <f>BCEU_consumoBTU!M10*'BNE Fuel &amp; component splits'!$B$37*'BNE Fuel &amp; component splits'!$B51</f>
        <v>0</v>
      </c>
      <c r="L7" s="7">
        <f>BCEU_consumoBTU!N10*'BNE Fuel &amp; component splits'!$B$37*'BNE Fuel &amp; component splits'!$B51</f>
        <v>0</v>
      </c>
      <c r="M7" s="7">
        <f>BCEU_consumoBTU!O10*'BNE Fuel &amp; component splits'!$B$37*'BNE Fuel &amp; component splits'!$B51</f>
        <v>0</v>
      </c>
      <c r="N7" s="7">
        <f>BCEU_consumoBTU!P10*'BNE Fuel &amp; component splits'!$B$37*'BNE Fuel &amp; component splits'!$B51</f>
        <v>0</v>
      </c>
      <c r="O7" s="7">
        <f>BCEU_consumoBTU!Q10*'BNE Fuel &amp; component splits'!$B$37*'BNE Fuel &amp; component splits'!$B51</f>
        <v>0</v>
      </c>
      <c r="P7" s="7">
        <f>BCEU_consumoBTU!R10*'BNE Fuel &amp; component splits'!$B$37*'BNE Fuel &amp; component splits'!$B51</f>
        <v>0</v>
      </c>
      <c r="Q7" s="7">
        <f>BCEU_consumoBTU!S10*'BNE Fuel &amp; component splits'!$B$37*'BNE Fuel &amp; component splits'!$B51</f>
        <v>0</v>
      </c>
      <c r="R7" s="7">
        <f>BCEU_consumoBTU!T10*'BNE Fuel &amp; component splits'!$B$37*'BNE Fuel &amp; component splits'!$B51</f>
        <v>0</v>
      </c>
      <c r="S7" s="7">
        <f>BCEU_consumoBTU!U10*'BNE Fuel &amp; component splits'!$B$37*'BNE Fuel &amp; component splits'!$B51</f>
        <v>0</v>
      </c>
      <c r="T7" s="7">
        <f>BCEU_consumoBTU!V10*'BNE Fuel &amp; component splits'!$B$37*'BNE Fuel &amp; component splits'!$B51</f>
        <v>0</v>
      </c>
      <c r="U7" s="7">
        <f>BCEU_consumoBTU!W10*'BNE Fuel &amp; component splits'!$B$37*'BNE Fuel &amp; component splits'!$B51</f>
        <v>0</v>
      </c>
      <c r="V7" s="7">
        <f>BCEU_consumoBTU!X10*'BNE Fuel &amp; component splits'!$B$37*'BNE Fuel &amp; component splits'!$B51</f>
        <v>0</v>
      </c>
      <c r="W7" s="7">
        <f>BCEU_consumoBTU!Y10*'BNE Fuel &amp; component splits'!$B$37*'BNE Fuel &amp; component splits'!$B51</f>
        <v>0</v>
      </c>
      <c r="X7" s="7">
        <f>BCEU_consumoBTU!Z10*'BNE Fuel &amp; component splits'!$B$37*'BNE Fuel &amp; component splits'!$B51</f>
        <v>0</v>
      </c>
      <c r="Y7" s="7">
        <f>BCEU_consumoBTU!AA10*'BNE Fuel &amp; component splits'!$B$37*'BNE Fuel &amp; component splits'!$B51</f>
        <v>0</v>
      </c>
      <c r="Z7" s="7">
        <f>BCEU_consumoBTU!AB10*'BNE Fuel &amp; component splits'!$B$37*'BNE Fuel &amp; component splits'!$B51</f>
        <v>0</v>
      </c>
      <c r="AA7" s="7">
        <f>BCEU_consumoBTU!AC10*'BNE Fuel &amp; component splits'!$B$37*'BNE Fuel &amp; component splits'!$B51</f>
        <v>0</v>
      </c>
      <c r="AB7" s="7">
        <f>BCEU_consumoBTU!AD10*'BNE Fuel &amp; component splits'!$B$37*'BNE Fuel &amp; component splits'!$B51</f>
        <v>0</v>
      </c>
      <c r="AC7" s="7">
        <f>BCEU_consumoBTU!AE10*'BNE Fuel &amp; component splits'!$B$37*'BNE Fuel &amp; component splits'!$B51</f>
        <v>0</v>
      </c>
      <c r="AD7" s="7">
        <f>BCEU_consumoBTU!AF10*'BNE Fuel &amp; component splits'!$B$37*'BNE Fuel &amp; component splits'!$B51</f>
        <v>0</v>
      </c>
      <c r="AE7" s="7">
        <f>BCEU_consumoBTU!AG10*'BNE Fuel &amp; component splits'!$B$37*'BNE Fuel &amp; component splits'!$B51</f>
        <v>0</v>
      </c>
      <c r="AF7" s="7">
        <f>BCEU_consumoBTU!AH10*'BNE Fuel &amp; component splits'!$B$37*'BNE Fuel &amp; component splits'!$B51</f>
        <v>0</v>
      </c>
      <c r="AG7" s="7">
        <f>BCEU_consumoBTU!AI10*'BNE Fuel &amp; component splits'!$B$37*'BNE Fuel &amp; component splits'!$B51</f>
        <v>0</v>
      </c>
    </row>
    <row r="8" spans="1:35" x14ac:dyDescent="0.2">
      <c r="A8" s="1" t="s">
        <v>24</v>
      </c>
      <c r="B8" s="7">
        <f>BCEU_consumoBTU!D11*'BNE Fuel &amp; component splits'!$B$37*'BNE Fuel &amp; component splits'!$B52</f>
        <v>0</v>
      </c>
      <c r="C8" s="7">
        <f>BCEU_consumoBTU!E11*'BNE Fuel &amp; component splits'!$B$37*'BNE Fuel &amp; component splits'!$B52</f>
        <v>0</v>
      </c>
      <c r="D8" s="7">
        <f>BCEU_consumoBTU!F11*'BNE Fuel &amp; component splits'!$B$37*'BNE Fuel &amp; component splits'!$B52</f>
        <v>0</v>
      </c>
      <c r="E8" s="7">
        <f>BCEU_consumoBTU!G11*'BNE Fuel &amp; component splits'!$B$37*'BNE Fuel &amp; component splits'!$B52</f>
        <v>0</v>
      </c>
      <c r="F8" s="7">
        <f>BCEU_consumoBTU!H11*'BNE Fuel &amp; component splits'!$B$37*'BNE Fuel &amp; component splits'!$B52</f>
        <v>0</v>
      </c>
      <c r="G8" s="7">
        <f>BCEU_consumoBTU!I11*'BNE Fuel &amp; component splits'!$B$37*'BNE Fuel &amp; component splits'!$B52</f>
        <v>0</v>
      </c>
      <c r="H8" s="7">
        <f>BCEU_consumoBTU!J11*'BNE Fuel &amp; component splits'!$B$37*'BNE Fuel &amp; component splits'!$B52</f>
        <v>0</v>
      </c>
      <c r="I8" s="7">
        <f>BCEU_consumoBTU!K11*'BNE Fuel &amp; component splits'!$B$37*'BNE Fuel &amp; component splits'!$B52</f>
        <v>0</v>
      </c>
      <c r="J8" s="7">
        <f>BCEU_consumoBTU!L11*'BNE Fuel &amp; component splits'!$B$37*'BNE Fuel &amp; component splits'!$B52</f>
        <v>0</v>
      </c>
      <c r="K8" s="7">
        <f>BCEU_consumoBTU!M11*'BNE Fuel &amp; component splits'!$B$37*'BNE Fuel &amp; component splits'!$B52</f>
        <v>0</v>
      </c>
      <c r="L8" s="7">
        <f>BCEU_consumoBTU!N11*'BNE Fuel &amp; component splits'!$B$37*'BNE Fuel &amp; component splits'!$B52</f>
        <v>0</v>
      </c>
      <c r="M8" s="7">
        <f>BCEU_consumoBTU!O11*'BNE Fuel &amp; component splits'!$B$37*'BNE Fuel &amp; component splits'!$B52</f>
        <v>0</v>
      </c>
      <c r="N8" s="7">
        <f>BCEU_consumoBTU!P11*'BNE Fuel &amp; component splits'!$B$37*'BNE Fuel &amp; component splits'!$B52</f>
        <v>0</v>
      </c>
      <c r="O8" s="7">
        <f>BCEU_consumoBTU!Q11*'BNE Fuel &amp; component splits'!$B$37*'BNE Fuel &amp; component splits'!$B52</f>
        <v>0</v>
      </c>
      <c r="P8" s="7">
        <f>BCEU_consumoBTU!R11*'BNE Fuel &amp; component splits'!$B$37*'BNE Fuel &amp; component splits'!$B52</f>
        <v>0</v>
      </c>
      <c r="Q8" s="7">
        <f>BCEU_consumoBTU!S11*'BNE Fuel &amp; component splits'!$B$37*'BNE Fuel &amp; component splits'!$B52</f>
        <v>0</v>
      </c>
      <c r="R8" s="7">
        <f>BCEU_consumoBTU!T11*'BNE Fuel &amp; component splits'!$B$37*'BNE Fuel &amp; component splits'!$B52</f>
        <v>0</v>
      </c>
      <c r="S8" s="7">
        <f>BCEU_consumoBTU!U11*'BNE Fuel &amp; component splits'!$B$37*'BNE Fuel &amp; component splits'!$B52</f>
        <v>0</v>
      </c>
      <c r="T8" s="7">
        <f>BCEU_consumoBTU!V11*'BNE Fuel &amp; component splits'!$B$37*'BNE Fuel &amp; component splits'!$B52</f>
        <v>0</v>
      </c>
      <c r="U8" s="7">
        <f>BCEU_consumoBTU!W11*'BNE Fuel &amp; component splits'!$B$37*'BNE Fuel &amp; component splits'!$B52</f>
        <v>0</v>
      </c>
      <c r="V8" s="7">
        <f>BCEU_consumoBTU!X11*'BNE Fuel &amp; component splits'!$B$37*'BNE Fuel &amp; component splits'!$B52</f>
        <v>0</v>
      </c>
      <c r="W8" s="7">
        <f>BCEU_consumoBTU!Y11*'BNE Fuel &amp; component splits'!$B$37*'BNE Fuel &amp; component splits'!$B52</f>
        <v>0</v>
      </c>
      <c r="X8" s="7">
        <f>BCEU_consumoBTU!Z11*'BNE Fuel &amp; component splits'!$B$37*'BNE Fuel &amp; component splits'!$B52</f>
        <v>0</v>
      </c>
      <c r="Y8" s="7">
        <f>BCEU_consumoBTU!AA11*'BNE Fuel &amp; component splits'!$B$37*'BNE Fuel &amp; component splits'!$B52</f>
        <v>0</v>
      </c>
      <c r="Z8" s="7">
        <f>BCEU_consumoBTU!AB11*'BNE Fuel &amp; component splits'!$B$37*'BNE Fuel &amp; component splits'!$B52</f>
        <v>0</v>
      </c>
      <c r="AA8" s="7">
        <f>BCEU_consumoBTU!AC11*'BNE Fuel &amp; component splits'!$B$37*'BNE Fuel &amp; component splits'!$B52</f>
        <v>0</v>
      </c>
      <c r="AB8" s="7">
        <f>BCEU_consumoBTU!AD11*'BNE Fuel &amp; component splits'!$B$37*'BNE Fuel &amp; component splits'!$B52</f>
        <v>0</v>
      </c>
      <c r="AC8" s="7">
        <f>BCEU_consumoBTU!AE11*'BNE Fuel &amp; component splits'!$B$37*'BNE Fuel &amp; component splits'!$B52</f>
        <v>0</v>
      </c>
      <c r="AD8" s="7">
        <f>BCEU_consumoBTU!AF11*'BNE Fuel &amp; component splits'!$B$37*'BNE Fuel &amp; component splits'!$B52</f>
        <v>0</v>
      </c>
      <c r="AE8" s="7">
        <f>BCEU_consumoBTU!AG11*'BNE Fuel &amp; component splits'!$B$37*'BNE Fuel &amp; component splits'!$B52</f>
        <v>0</v>
      </c>
      <c r="AF8" s="7">
        <f>BCEU_consumoBTU!AH11*'BNE Fuel &amp; component splits'!$B$37*'BNE Fuel &amp; component splits'!$B52</f>
        <v>0</v>
      </c>
      <c r="AG8" s="7">
        <f>BCEU_consumoBTU!AI11*'BNE Fuel &amp; component splits'!$B$37*'BNE Fuel &amp; component splits'!$B52</f>
        <v>0</v>
      </c>
    </row>
    <row r="9" spans="1:35" x14ac:dyDescent="0.2">
      <c r="A9" s="1" t="s">
        <v>25</v>
      </c>
      <c r="B9" s="7">
        <f>BCEU_consumoBTU!D12*'BNE Fuel &amp; component splits'!$B$37*'BNE Fuel &amp; component splits'!$B53</f>
        <v>0</v>
      </c>
      <c r="C9" s="7">
        <f>BCEU_consumoBTU!E12*'BNE Fuel &amp; component splits'!$B$37*'BNE Fuel &amp; component splits'!$B53</f>
        <v>0</v>
      </c>
      <c r="D9" s="7">
        <f>BCEU_consumoBTU!F12*'BNE Fuel &amp; component splits'!$B$37*'BNE Fuel &amp; component splits'!$B53</f>
        <v>0</v>
      </c>
      <c r="E9" s="7">
        <f>BCEU_consumoBTU!G12*'BNE Fuel &amp; component splits'!$B$37*'BNE Fuel &amp; component splits'!$B53</f>
        <v>0</v>
      </c>
      <c r="F9" s="7">
        <f>BCEU_consumoBTU!H12*'BNE Fuel &amp; component splits'!$B$37*'BNE Fuel &amp; component splits'!$B53</f>
        <v>0</v>
      </c>
      <c r="G9" s="7">
        <f>BCEU_consumoBTU!I12*'BNE Fuel &amp; component splits'!$B$37*'BNE Fuel &amp; component splits'!$B53</f>
        <v>0</v>
      </c>
      <c r="H9" s="7">
        <f>BCEU_consumoBTU!J12*'BNE Fuel &amp; component splits'!$B$37*'BNE Fuel &amp; component splits'!$B53</f>
        <v>0</v>
      </c>
      <c r="I9" s="7">
        <f>BCEU_consumoBTU!K12*'BNE Fuel &amp; component splits'!$B$37*'BNE Fuel &amp; component splits'!$B53</f>
        <v>0</v>
      </c>
      <c r="J9" s="7">
        <f>BCEU_consumoBTU!L12*'BNE Fuel &amp; component splits'!$B$37*'BNE Fuel &amp; component splits'!$B53</f>
        <v>0</v>
      </c>
      <c r="K9" s="7">
        <f>BCEU_consumoBTU!M12*'BNE Fuel &amp; component splits'!$B$37*'BNE Fuel &amp; component splits'!$B53</f>
        <v>0</v>
      </c>
      <c r="L9" s="7">
        <f>BCEU_consumoBTU!N12*'BNE Fuel &amp; component splits'!$B$37*'BNE Fuel &amp; component splits'!$B53</f>
        <v>0</v>
      </c>
      <c r="M9" s="7">
        <f>BCEU_consumoBTU!O12*'BNE Fuel &amp; component splits'!$B$37*'BNE Fuel &amp; component splits'!$B53</f>
        <v>0</v>
      </c>
      <c r="N9" s="7">
        <f>BCEU_consumoBTU!P12*'BNE Fuel &amp; component splits'!$B$37*'BNE Fuel &amp; component splits'!$B53</f>
        <v>0</v>
      </c>
      <c r="O9" s="7">
        <f>BCEU_consumoBTU!Q12*'BNE Fuel &amp; component splits'!$B$37*'BNE Fuel &amp; component splits'!$B53</f>
        <v>0</v>
      </c>
      <c r="P9" s="7">
        <f>BCEU_consumoBTU!R12*'BNE Fuel &amp; component splits'!$B$37*'BNE Fuel &amp; component splits'!$B53</f>
        <v>0</v>
      </c>
      <c r="Q9" s="7">
        <f>BCEU_consumoBTU!S12*'BNE Fuel &amp; component splits'!$B$37*'BNE Fuel &amp; component splits'!$B53</f>
        <v>0</v>
      </c>
      <c r="R9" s="7">
        <f>BCEU_consumoBTU!T12*'BNE Fuel &amp; component splits'!$B$37*'BNE Fuel &amp; component splits'!$B53</f>
        <v>0</v>
      </c>
      <c r="S9" s="7">
        <f>BCEU_consumoBTU!U12*'BNE Fuel &amp; component splits'!$B$37*'BNE Fuel &amp; component splits'!$B53</f>
        <v>0</v>
      </c>
      <c r="T9" s="7">
        <f>BCEU_consumoBTU!V12*'BNE Fuel &amp; component splits'!$B$37*'BNE Fuel &amp; component splits'!$B53</f>
        <v>0</v>
      </c>
      <c r="U9" s="7">
        <f>BCEU_consumoBTU!W12*'BNE Fuel &amp; component splits'!$B$37*'BNE Fuel &amp; component splits'!$B53</f>
        <v>0</v>
      </c>
      <c r="V9" s="7">
        <f>BCEU_consumoBTU!X12*'BNE Fuel &amp; component splits'!$B$37*'BNE Fuel &amp; component splits'!$B53</f>
        <v>0</v>
      </c>
      <c r="W9" s="7">
        <f>BCEU_consumoBTU!Y12*'BNE Fuel &amp; component splits'!$B$37*'BNE Fuel &amp; component splits'!$B53</f>
        <v>0</v>
      </c>
      <c r="X9" s="7">
        <f>BCEU_consumoBTU!Z12*'BNE Fuel &amp; component splits'!$B$37*'BNE Fuel &amp; component splits'!$B53</f>
        <v>0</v>
      </c>
      <c r="Y9" s="7">
        <f>BCEU_consumoBTU!AA12*'BNE Fuel &amp; component splits'!$B$37*'BNE Fuel &amp; component splits'!$B53</f>
        <v>0</v>
      </c>
      <c r="Z9" s="7">
        <f>BCEU_consumoBTU!AB12*'BNE Fuel &amp; component splits'!$B$37*'BNE Fuel &amp; component splits'!$B53</f>
        <v>0</v>
      </c>
      <c r="AA9" s="7">
        <f>BCEU_consumoBTU!AC12*'BNE Fuel &amp; component splits'!$B$37*'BNE Fuel &amp; component splits'!$B53</f>
        <v>0</v>
      </c>
      <c r="AB9" s="7">
        <f>BCEU_consumoBTU!AD12*'BNE Fuel &amp; component splits'!$B$37*'BNE Fuel &amp; component splits'!$B53</f>
        <v>0</v>
      </c>
      <c r="AC9" s="7">
        <f>BCEU_consumoBTU!AE12*'BNE Fuel &amp; component splits'!$B$37*'BNE Fuel &amp; component splits'!$B53</f>
        <v>0</v>
      </c>
      <c r="AD9" s="7">
        <f>BCEU_consumoBTU!AF12*'BNE Fuel &amp; component splits'!$B$37*'BNE Fuel &amp; component splits'!$B53</f>
        <v>0</v>
      </c>
      <c r="AE9" s="7">
        <f>BCEU_consumoBTU!AG12*'BNE Fuel &amp; component splits'!$B$37*'BNE Fuel &amp; component splits'!$B53</f>
        <v>0</v>
      </c>
      <c r="AF9" s="7">
        <f>BCEU_consumoBTU!AH12*'BNE Fuel &amp; component splits'!$B$37*'BNE Fuel &amp; component splits'!$B53</f>
        <v>0</v>
      </c>
      <c r="AG9" s="7">
        <f>BCEU_consumoBTU!AI12*'BNE Fuel &amp; component splits'!$B$37*'BNE Fuel &amp; component splits'!$B53</f>
        <v>0</v>
      </c>
    </row>
    <row r="10" spans="1:35" x14ac:dyDescent="0.2">
      <c r="A10" s="1" t="s">
        <v>26</v>
      </c>
      <c r="B10" s="7">
        <f>BCEU_consumoBTU!D13*'BNE Fuel &amp; component splits'!$B$37*'BNE Fuel &amp; component splits'!$B54</f>
        <v>9804515774456.0625</v>
      </c>
      <c r="C10" s="7">
        <f>BCEU_consumoBTU!E13*'BNE Fuel &amp; component splits'!$B$37*'BNE Fuel &amp; component splits'!$B54</f>
        <v>9791306591870.0664</v>
      </c>
      <c r="D10" s="7">
        <f>BCEU_consumoBTU!F13*'BNE Fuel &amp; component splits'!$B$37*'BNE Fuel &amp; component splits'!$B54</f>
        <v>9788004296223.5664</v>
      </c>
      <c r="E10" s="7">
        <f>BCEU_consumoBTU!G13*'BNE Fuel &amp; component splits'!$B$37*'BNE Fuel &amp; component splits'!$B54</f>
        <v>9776446261460.8203</v>
      </c>
      <c r="F10" s="7">
        <f>BCEU_consumoBTU!H13*'BNE Fuel &amp; component splits'!$B$37*'BNE Fuel &amp; component splits'!$B54</f>
        <v>9759934783228.3262</v>
      </c>
      <c r="G10" s="7">
        <f>BCEU_consumoBTU!I13*'BNE Fuel &amp; component splits'!$B$37*'BNE Fuel &amp; component splits'!$B54</f>
        <v>9750027896288.8262</v>
      </c>
      <c r="H10" s="7">
        <f>BCEU_consumoBTU!J13*'BNE Fuel &amp; component splits'!$B$37*'BNE Fuel &amp; component splits'!$B54</f>
        <v>9740121009349.3281</v>
      </c>
      <c r="I10" s="7">
        <f>BCEU_consumoBTU!K13*'BNE Fuel &amp; component splits'!$B$37*'BNE Fuel &amp; component splits'!$B54</f>
        <v>9736818713702.8301</v>
      </c>
      <c r="J10" s="7">
        <f>BCEU_consumoBTU!L13*'BNE Fuel &amp; component splits'!$B$37*'BNE Fuel &amp; component splits'!$B54</f>
        <v>9735167565879.5781</v>
      </c>
      <c r="K10" s="7">
        <f>BCEU_consumoBTU!M13*'BNE Fuel &amp; component splits'!$B$37*'BNE Fuel &amp; component splits'!$B54</f>
        <v>9736818713702.8301</v>
      </c>
      <c r="L10" s="7">
        <f>BCEU_consumoBTU!N13*'BNE Fuel &amp; component splits'!$B$37*'BNE Fuel &amp; component splits'!$B54</f>
        <v>9740121009349.3281</v>
      </c>
      <c r="M10" s="7">
        <f>BCEU_consumoBTU!O13*'BNE Fuel &amp; component splits'!$B$37*'BNE Fuel &amp; component splits'!$B54</f>
        <v>9745074452819.0781</v>
      </c>
      <c r="N10" s="7">
        <f>BCEU_consumoBTU!P13*'BNE Fuel &amp; component splits'!$B$37*'BNE Fuel &amp; component splits'!$B54</f>
        <v>9728562974586.582</v>
      </c>
      <c r="O10" s="7">
        <f>BCEU_consumoBTU!Q13*'BNE Fuel &amp; component splits'!$B$37*'BNE Fuel &amp; component splits'!$B54</f>
        <v>9679920159713.6484</v>
      </c>
      <c r="P10" s="7">
        <f>BCEU_consumoBTU!R13*'BNE Fuel &amp; component splits'!$B$37*'BNE Fuel &amp; component splits'!$B54</f>
        <v>9631520558915.0781</v>
      </c>
      <c r="Q10" s="7">
        <f>BCEU_consumoBTU!S13*'BNE Fuel &amp; component splits'!$B$37*'BNE Fuel &amp; component splits'!$B54</f>
        <v>9583362956120.5039</v>
      </c>
      <c r="R10" s="7">
        <f>BCEU_consumoBTU!T13*'BNE Fuel &amp; component splits'!$B$37*'BNE Fuel &amp; component splits'!$B54</f>
        <v>9535446141339.9023</v>
      </c>
      <c r="S10" s="7">
        <f>BCEU_consumoBTU!U13*'BNE Fuel &amp; component splits'!$B$37*'BNE Fuel &amp; component splits'!$B54</f>
        <v>9487768910633.2012</v>
      </c>
      <c r="T10" s="7">
        <f>BCEU_consumoBTU!V13*'BNE Fuel &amp; component splits'!$B$37*'BNE Fuel &amp; component splits'!$B54</f>
        <v>9440330066080.0352</v>
      </c>
      <c r="U10" s="7">
        <f>BCEU_consumoBTU!W13*'BNE Fuel &amp; component splits'!$B$37*'BNE Fuel &amp; component splits'!$B54</f>
        <v>9393128415749.6348</v>
      </c>
      <c r="V10" s="7">
        <f>BCEU_consumoBTU!X13*'BNE Fuel &amp; component splits'!$B$37*'BNE Fuel &amp; component splits'!$B54</f>
        <v>9346162773670.8867</v>
      </c>
      <c r="W10" s="7">
        <f>BCEU_consumoBTU!Y13*'BNE Fuel &amp; component splits'!$B$37*'BNE Fuel &amp; component splits'!$B54</f>
        <v>9299431959802.5312</v>
      </c>
      <c r="X10" s="7">
        <f>BCEU_consumoBTU!Z13*'BNE Fuel &amp; component splits'!$B$37*'BNE Fuel &amp; component splits'!$B54</f>
        <v>9252934800003.5195</v>
      </c>
      <c r="Y10" s="7">
        <f>BCEU_consumoBTU!AA13*'BNE Fuel &amp; component splits'!$B$37*'BNE Fuel &amp; component splits'!$B54</f>
        <v>9206670126003.502</v>
      </c>
      <c r="Z10" s="7">
        <f>BCEU_consumoBTU!AB13*'BNE Fuel &amp; component splits'!$B$37*'BNE Fuel &amp; component splits'!$B54</f>
        <v>9160636775373.4844</v>
      </c>
      <c r="AA10" s="7">
        <f>BCEU_consumoBTU!AC13*'BNE Fuel &amp; component splits'!$B$37*'BNE Fuel &amp; component splits'!$B54</f>
        <v>9114833591496.6172</v>
      </c>
      <c r="AB10" s="7">
        <f>BCEU_consumoBTU!AD13*'BNE Fuel &amp; component splits'!$B$37*'BNE Fuel &amp; component splits'!$B54</f>
        <v>9069259423539.1348</v>
      </c>
      <c r="AC10" s="7">
        <f>BCEU_consumoBTU!AE13*'BNE Fuel &amp; component splits'!$B$37*'BNE Fuel &amp; component splits'!$B54</f>
        <v>9023913126421.4375</v>
      </c>
      <c r="AD10" s="7">
        <f>BCEU_consumoBTU!AF13*'BNE Fuel &amp; component splits'!$B$37*'BNE Fuel &amp; component splits'!$B54</f>
        <v>8978793560789.332</v>
      </c>
      <c r="AE10" s="7">
        <f>BCEU_consumoBTU!AG13*'BNE Fuel &amp; component splits'!$B$37*'BNE Fuel &amp; component splits'!$B54</f>
        <v>8933899592985.3848</v>
      </c>
      <c r="AF10" s="7">
        <f>BCEU_consumoBTU!AH13*'BNE Fuel &amp; component splits'!$B$37*'BNE Fuel &amp; component splits'!$B54</f>
        <v>8889230095020.457</v>
      </c>
      <c r="AG10" s="7">
        <f>BCEU_consumoBTU!AI13*'BNE Fuel &amp; component splits'!$B$37*'BNE Fuel &amp; component splits'!$B54</f>
        <v>8844783944545.3535</v>
      </c>
    </row>
    <row r="11" spans="1:35" x14ac:dyDescent="0.2">
      <c r="A11" s="1" t="s">
        <v>27</v>
      </c>
      <c r="B11" s="7">
        <f>BCEU_consumoBTU!D14*'BNE Fuel &amp; component splits'!$B$37*'BNE Fuel &amp; component splits'!$B55</f>
        <v>0</v>
      </c>
      <c r="C11" s="7">
        <f>BCEU_consumoBTU!E14*'BNE Fuel &amp; component splits'!$B$37*'BNE Fuel &amp; component splits'!$B55</f>
        <v>0</v>
      </c>
      <c r="D11" s="7">
        <f>BCEU_consumoBTU!F14*'BNE Fuel &amp; component splits'!$B$37*'BNE Fuel &amp; component splits'!$B55</f>
        <v>0</v>
      </c>
      <c r="E11" s="7">
        <f>BCEU_consumoBTU!G14*'BNE Fuel &amp; component splits'!$B$37*'BNE Fuel &amp; component splits'!$B55</f>
        <v>0</v>
      </c>
      <c r="F11" s="7">
        <f>BCEU_consumoBTU!H14*'BNE Fuel &amp; component splits'!$B$37*'BNE Fuel &amp; component splits'!$B55</f>
        <v>0</v>
      </c>
      <c r="G11" s="7">
        <f>BCEU_consumoBTU!I14*'BNE Fuel &amp; component splits'!$B$37*'BNE Fuel &amp; component splits'!$B55</f>
        <v>0</v>
      </c>
      <c r="H11" s="7">
        <f>BCEU_consumoBTU!J14*'BNE Fuel &amp; component splits'!$B$37*'BNE Fuel &amp; component splits'!$B55</f>
        <v>0</v>
      </c>
      <c r="I11" s="7">
        <f>BCEU_consumoBTU!K14*'BNE Fuel &amp; component splits'!$B$37*'BNE Fuel &amp; component splits'!$B55</f>
        <v>0</v>
      </c>
      <c r="J11" s="7">
        <f>BCEU_consumoBTU!L14*'BNE Fuel &amp; component splits'!$B$37*'BNE Fuel &amp; component splits'!$B55</f>
        <v>0</v>
      </c>
      <c r="K11" s="7">
        <f>BCEU_consumoBTU!M14*'BNE Fuel &amp; component splits'!$B$37*'BNE Fuel &amp; component splits'!$B55</f>
        <v>0</v>
      </c>
      <c r="L11" s="7">
        <f>BCEU_consumoBTU!N14*'BNE Fuel &amp; component splits'!$B$37*'BNE Fuel &amp; component splits'!$B55</f>
        <v>0</v>
      </c>
      <c r="M11" s="7">
        <f>BCEU_consumoBTU!O14*'BNE Fuel &amp; component splits'!$B$37*'BNE Fuel &amp; component splits'!$B55</f>
        <v>0</v>
      </c>
      <c r="N11" s="7">
        <f>BCEU_consumoBTU!P14*'BNE Fuel &amp; component splits'!$B$37*'BNE Fuel &amp; component splits'!$B55</f>
        <v>0</v>
      </c>
      <c r="O11" s="7">
        <f>BCEU_consumoBTU!Q14*'BNE Fuel &amp; component splits'!$B$37*'BNE Fuel &amp; component splits'!$B55</f>
        <v>0</v>
      </c>
      <c r="P11" s="7">
        <f>BCEU_consumoBTU!R14*'BNE Fuel &amp; component splits'!$B$37*'BNE Fuel &amp; component splits'!$B55</f>
        <v>0</v>
      </c>
      <c r="Q11" s="7">
        <f>BCEU_consumoBTU!S14*'BNE Fuel &amp; component splits'!$B$37*'BNE Fuel &amp; component splits'!$B55</f>
        <v>0</v>
      </c>
      <c r="R11" s="7">
        <f>BCEU_consumoBTU!T14*'BNE Fuel &amp; component splits'!$B$37*'BNE Fuel &amp; component splits'!$B55</f>
        <v>0</v>
      </c>
      <c r="S11" s="7">
        <f>BCEU_consumoBTU!U14*'BNE Fuel &amp; component splits'!$B$37*'BNE Fuel &amp; component splits'!$B55</f>
        <v>0</v>
      </c>
      <c r="T11" s="7">
        <f>BCEU_consumoBTU!V14*'BNE Fuel &amp; component splits'!$B$37*'BNE Fuel &amp; component splits'!$B55</f>
        <v>0</v>
      </c>
      <c r="U11" s="7">
        <f>BCEU_consumoBTU!W14*'BNE Fuel &amp; component splits'!$B$37*'BNE Fuel &amp; component splits'!$B55</f>
        <v>0</v>
      </c>
      <c r="V11" s="7">
        <f>BCEU_consumoBTU!X14*'BNE Fuel &amp; component splits'!$B$37*'BNE Fuel &amp; component splits'!$B55</f>
        <v>0</v>
      </c>
      <c r="W11" s="7">
        <f>BCEU_consumoBTU!Y14*'BNE Fuel &amp; component splits'!$B$37*'BNE Fuel &amp; component splits'!$B55</f>
        <v>0</v>
      </c>
      <c r="X11" s="7">
        <f>BCEU_consumoBTU!Z14*'BNE Fuel &amp; component splits'!$B$37*'BNE Fuel &amp; component splits'!$B55</f>
        <v>0</v>
      </c>
      <c r="Y11" s="7">
        <f>BCEU_consumoBTU!AA14*'BNE Fuel &amp; component splits'!$B$37*'BNE Fuel &amp; component splits'!$B55</f>
        <v>0</v>
      </c>
      <c r="Z11" s="7">
        <f>BCEU_consumoBTU!AB14*'BNE Fuel &amp; component splits'!$B$37*'BNE Fuel &amp; component splits'!$B55</f>
        <v>0</v>
      </c>
      <c r="AA11" s="7">
        <f>BCEU_consumoBTU!AC14*'BNE Fuel &amp; component splits'!$B$37*'BNE Fuel &amp; component splits'!$B55</f>
        <v>0</v>
      </c>
      <c r="AB11" s="7">
        <f>BCEU_consumoBTU!AD14*'BNE Fuel &amp; component splits'!$B$37*'BNE Fuel &amp; component splits'!$B55</f>
        <v>0</v>
      </c>
      <c r="AC11" s="7">
        <f>BCEU_consumoBTU!AE14*'BNE Fuel &amp; component splits'!$B$37*'BNE Fuel &amp; component splits'!$B55</f>
        <v>0</v>
      </c>
      <c r="AD11" s="7">
        <f>BCEU_consumoBTU!AF14*'BNE Fuel &amp; component splits'!$B$37*'BNE Fuel &amp; component splits'!$B55</f>
        <v>0</v>
      </c>
      <c r="AE11" s="7">
        <f>BCEU_consumoBTU!AG14*'BNE Fuel &amp; component splits'!$B$37*'BNE Fuel &amp; component splits'!$B55</f>
        <v>0</v>
      </c>
      <c r="AF11" s="7">
        <f>BCEU_consumoBTU!AH14*'BNE Fuel &amp; component splits'!$B$37*'BNE Fuel &amp; component splits'!$B55</f>
        <v>0</v>
      </c>
      <c r="AG11" s="7">
        <f>BCEU_consumoBTU!AI14*'BNE Fuel &amp; component splits'!$B$37*'BNE Fuel &amp; component splits'!$B55</f>
        <v>0</v>
      </c>
    </row>
    <row r="27" spans="1:7" x14ac:dyDescent="0.2">
      <c r="A27" s="12"/>
      <c r="B27" s="14"/>
      <c r="C27" s="14"/>
      <c r="D27" s="14"/>
      <c r="E27" s="14"/>
      <c r="F27" s="14"/>
      <c r="G27" s="14"/>
    </row>
    <row r="28" spans="1:7" x14ac:dyDescent="0.2">
      <c r="A28" s="12"/>
      <c r="B28" s="14"/>
      <c r="C28" s="14"/>
      <c r="D28" s="14"/>
      <c r="E28" s="14"/>
      <c r="F28" s="14"/>
      <c r="G28" s="14"/>
    </row>
    <row r="29" spans="1:7" x14ac:dyDescent="0.2">
      <c r="A29" s="12"/>
      <c r="B29" s="14"/>
      <c r="C29" s="14"/>
      <c r="D29" s="14"/>
      <c r="E29" s="14"/>
      <c r="F29" s="14"/>
      <c r="G29" s="14"/>
    </row>
    <row r="30" spans="1:7" x14ac:dyDescent="0.2">
      <c r="A30" s="12"/>
      <c r="B30" s="14"/>
      <c r="C30" s="14"/>
      <c r="D30" s="14"/>
      <c r="E30" s="14"/>
      <c r="F30" s="14"/>
      <c r="G30" s="14"/>
    </row>
    <row r="31" spans="1:7" x14ac:dyDescent="0.2">
      <c r="A31" s="12"/>
      <c r="B31" s="14"/>
      <c r="C31" s="14"/>
      <c r="D31" s="14"/>
      <c r="E31" s="14"/>
      <c r="F31" s="14"/>
      <c r="G31" s="14"/>
    </row>
    <row r="32" spans="1:7" x14ac:dyDescent="0.2">
      <c r="A32" s="12"/>
      <c r="B32" s="14"/>
      <c r="C32" s="14"/>
      <c r="D32" s="14"/>
      <c r="E32" s="14"/>
      <c r="F32" s="14"/>
      <c r="G32" s="14"/>
    </row>
    <row r="33" spans="1:7" x14ac:dyDescent="0.2">
      <c r="A33" s="12"/>
      <c r="B33" s="14"/>
      <c r="C33" s="14"/>
      <c r="D33" s="14"/>
      <c r="E33" s="14"/>
      <c r="F33" s="14"/>
      <c r="G33" s="14"/>
    </row>
    <row r="34" spans="1:7" x14ac:dyDescent="0.2">
      <c r="A34" s="12"/>
      <c r="B34" s="14"/>
      <c r="C34" s="14"/>
      <c r="D34" s="14"/>
      <c r="E34" s="14"/>
      <c r="F34" s="14"/>
      <c r="G34" s="14"/>
    </row>
    <row r="35" spans="1:7" x14ac:dyDescent="0.2">
      <c r="A35" s="12"/>
      <c r="B35" s="14"/>
      <c r="C35" s="14"/>
      <c r="D35" s="14"/>
      <c r="E35" s="14"/>
      <c r="F35" s="14"/>
      <c r="G35" s="14"/>
    </row>
    <row r="36" spans="1:7" x14ac:dyDescent="0.2">
      <c r="A36" s="12"/>
      <c r="B36" s="14"/>
      <c r="C36" s="14"/>
      <c r="D36" s="14"/>
      <c r="E36" s="14"/>
      <c r="F36" s="14"/>
      <c r="G36" s="14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zoomScale="120" zoomScaleNormal="12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1.8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BCEU_consumoBTU!D5*'BNE Fuel &amp; component splits'!$B$38*'BNE Fuel &amp; component splits'!$C46</f>
        <v>32255712401955.641</v>
      </c>
      <c r="C2" s="7">
        <f>BCEU_consumoBTU!E5*'BNE Fuel &amp; component splits'!$B$38*'BNE Fuel &amp; component splits'!$C46</f>
        <v>33227637436111.875</v>
      </c>
      <c r="D2" s="7">
        <f>BCEU_consumoBTU!F5*'BNE Fuel &amp; component splits'!$B$38*'BNE Fuel &amp; component splits'!$C46</f>
        <v>34215655260081.41</v>
      </c>
      <c r="E2" s="7">
        <f>BCEU_consumoBTU!G5*'BNE Fuel &amp; component splits'!$B$38*'BNE Fuel &amp; component splits'!$C46</f>
        <v>35237348736808.398</v>
      </c>
      <c r="F2" s="7">
        <f>BCEU_consumoBTU!H5*'BNE Fuel &amp; component splits'!$B$38*'BNE Fuel &amp; component splits'!$C46</f>
        <v>36284174780342.57</v>
      </c>
      <c r="G2" s="7">
        <f>BCEU_consumoBTU!I5*'BNE Fuel &amp; component splits'!$B$38*'BNE Fuel &amp; component splits'!$C46</f>
        <v>37352656553378.594</v>
      </c>
      <c r="H2" s="7">
        <f>BCEU_consumoBTU!J5*'BNE Fuel &amp; component splits'!$B$38*'BNE Fuel &amp; component splits'!$C46</f>
        <v>38444383467256.055</v>
      </c>
      <c r="I2" s="7">
        <f>BCEU_consumoBTU!K5*'BNE Fuel &amp; component splits'!$B$38*'BNE Fuel &amp; component splits'!$C46</f>
        <v>39558858830931.32</v>
      </c>
      <c r="J2" s="7">
        <f>BCEU_consumoBTU!L5*'BNE Fuel &amp; component splits'!$B$38*'BNE Fuel &amp; component splits'!$C46</f>
        <v>40697374041117.805</v>
      </c>
      <c r="K2" s="7">
        <f>BCEU_consumoBTU!M5*'BNE Fuel &amp; component splits'!$B$38*'BNE Fuel &amp; component splits'!$C46</f>
        <v>41851584688282.695</v>
      </c>
      <c r="L2" s="7">
        <f>BCEU_consumoBTU!N5*'BNE Fuel &amp; component splits'!$B$38*'BNE Fuel &amp; component splits'!$C46</f>
        <v>43033908048516.5</v>
      </c>
      <c r="M2" s="7">
        <f>BCEU_consumoBTU!O5*'BNE Fuel &amp; component splits'!$B$38*'BNE Fuel &amp; component splits'!$C46</f>
        <v>44235403683034.031</v>
      </c>
      <c r="N2" s="7">
        <f>BCEU_consumoBTU!P5*'BNE Fuel &amp; component splits'!$B$38*'BNE Fuel &amp; component splits'!$C46</f>
        <v>45453290121991.047</v>
      </c>
      <c r="O2" s="7">
        <f>BCEU_consumoBTU!Q5*'BNE Fuel &amp; component splits'!$B$38*'BNE Fuel &amp; component splits'!$C46</f>
        <v>46135089473820.914</v>
      </c>
      <c r="P2" s="7">
        <f>BCEU_consumoBTU!R5*'BNE Fuel &amp; component splits'!$B$38*'BNE Fuel &amp; component splits'!$C46</f>
        <v>46827115815928.219</v>
      </c>
      <c r="Q2" s="7">
        <f>BCEU_consumoBTU!S5*'BNE Fuel &amp; component splits'!$B$38*'BNE Fuel &amp; component splits'!$C46</f>
        <v>47529522553167.141</v>
      </c>
      <c r="R2" s="7">
        <f>BCEU_consumoBTU!T5*'BNE Fuel &amp; component splits'!$B$38*'BNE Fuel &amp; component splits'!$C46</f>
        <v>48242465391464.656</v>
      </c>
      <c r="S2" s="7">
        <f>BCEU_consumoBTU!U5*'BNE Fuel &amp; component splits'!$B$38*'BNE Fuel &amp; component splits'!$C46</f>
        <v>48966102372336.617</v>
      </c>
      <c r="T2" s="7">
        <f>BCEU_consumoBTU!V5*'BNE Fuel &amp; component splits'!$B$38*'BNE Fuel &amp; component splits'!$C46</f>
        <v>49700593907921.664</v>
      </c>
      <c r="U2" s="7">
        <f>BCEU_consumoBTU!W5*'BNE Fuel &amp; component splits'!$B$38*'BNE Fuel &amp; component splits'!$C46</f>
        <v>50446102816540.477</v>
      </c>
      <c r="V2" s="7">
        <f>BCEU_consumoBTU!X5*'BNE Fuel &amp; component splits'!$B$38*'BNE Fuel &amp; component splits'!$C46</f>
        <v>51202794358788.578</v>
      </c>
      <c r="W2" s="7">
        <f>BCEU_consumoBTU!Y5*'BNE Fuel &amp; component splits'!$B$38*'BNE Fuel &amp; component splits'!$C46</f>
        <v>51970836274170.406</v>
      </c>
      <c r="X2" s="7">
        <f>BCEU_consumoBTU!Z5*'BNE Fuel &amp; component splits'!$B$38*'BNE Fuel &amp; component splits'!$C46</f>
        <v>52750398818282.961</v>
      </c>
      <c r="Y2" s="7">
        <f>BCEU_consumoBTU!AA5*'BNE Fuel &amp; component splits'!$B$38*'BNE Fuel &amp; component splits'!$C46</f>
        <v>53541654800557.188</v>
      </c>
      <c r="Z2" s="7">
        <f>BCEU_consumoBTU!AB5*'BNE Fuel &amp; component splits'!$B$38*'BNE Fuel &amp; component splits'!$C46</f>
        <v>54344779622565.539</v>
      </c>
      <c r="AA2" s="7">
        <f>BCEU_consumoBTU!AC5*'BNE Fuel &amp; component splits'!$B$38*'BNE Fuel &amp; component splits'!$C46</f>
        <v>55159951316904.016</v>
      </c>
      <c r="AB2" s="7">
        <f>BCEU_consumoBTU!AD5*'BNE Fuel &amp; component splits'!$B$38*'BNE Fuel &amp; component splits'!$C46</f>
        <v>55987350586657.578</v>
      </c>
      <c r="AC2" s="7">
        <f>BCEU_consumoBTU!AE5*'BNE Fuel &amp; component splits'!$B$38*'BNE Fuel &amp; component splits'!$C46</f>
        <v>56827160845457.43</v>
      </c>
      <c r="AD2" s="7">
        <f>BCEU_consumoBTU!AF5*'BNE Fuel &amp; component splits'!$B$38*'BNE Fuel &amp; component splits'!$C46</f>
        <v>57679568258139.289</v>
      </c>
      <c r="AE2" s="7">
        <f>BCEU_consumoBTU!AG5*'BNE Fuel &amp; component splits'!$B$38*'BNE Fuel &amp; component splits'!$C46</f>
        <v>58544761782011.367</v>
      </c>
      <c r="AF2" s="7">
        <f>BCEU_consumoBTU!AH5*'BNE Fuel &amp; component splits'!$B$38*'BNE Fuel &amp; component splits'!$C46</f>
        <v>59422933208741.531</v>
      </c>
      <c r="AG2" s="7">
        <f>BCEU_consumoBTU!AI5*'BNE Fuel &amp; component splits'!$B$38*'BNE Fuel &amp; component splits'!$C46</f>
        <v>60314277206872.641</v>
      </c>
    </row>
    <row r="3" spans="1:35" x14ac:dyDescent="0.2">
      <c r="A3" s="1" t="s">
        <v>4</v>
      </c>
      <c r="B3" s="7">
        <f>BCEU_consumoBTU!D6*'BNE Fuel &amp; component splits'!$B$38*'BNE Fuel &amp; component splits'!$C47</f>
        <v>0</v>
      </c>
      <c r="C3" s="7">
        <f>BCEU_consumoBTU!E6*'BNE Fuel &amp; component splits'!$B$38*'BNE Fuel &amp; component splits'!$C47</f>
        <v>0</v>
      </c>
      <c r="D3" s="7">
        <f>BCEU_consumoBTU!F6*'BNE Fuel &amp; component splits'!$B$38*'BNE Fuel &amp; component splits'!$C47</f>
        <v>0</v>
      </c>
      <c r="E3" s="7">
        <f>BCEU_consumoBTU!G6*'BNE Fuel &amp; component splits'!$B$38*'BNE Fuel &amp; component splits'!$C47</f>
        <v>0</v>
      </c>
      <c r="F3" s="7">
        <f>BCEU_consumoBTU!H6*'BNE Fuel &amp; component splits'!$B$38*'BNE Fuel &amp; component splits'!$C47</f>
        <v>0</v>
      </c>
      <c r="G3" s="7">
        <f>BCEU_consumoBTU!I6*'BNE Fuel &amp; component splits'!$B$38*'BNE Fuel &amp; component splits'!$C47</f>
        <v>0</v>
      </c>
      <c r="H3" s="7">
        <f>BCEU_consumoBTU!J6*'BNE Fuel &amp; component splits'!$B$38*'BNE Fuel &amp; component splits'!$C47</f>
        <v>0</v>
      </c>
      <c r="I3" s="7">
        <f>BCEU_consumoBTU!K6*'BNE Fuel &amp; component splits'!$B$38*'BNE Fuel &amp; component splits'!$C47</f>
        <v>0</v>
      </c>
      <c r="J3" s="7">
        <f>BCEU_consumoBTU!L6*'BNE Fuel &amp; component splits'!$B$38*'BNE Fuel &amp; component splits'!$C47</f>
        <v>0</v>
      </c>
      <c r="K3" s="7">
        <f>BCEU_consumoBTU!M6*'BNE Fuel &amp; component splits'!$B$38*'BNE Fuel &amp; component splits'!$C47</f>
        <v>0</v>
      </c>
      <c r="L3" s="7">
        <f>BCEU_consumoBTU!N6*'BNE Fuel &amp; component splits'!$B$38*'BNE Fuel &amp; component splits'!$C47</f>
        <v>0</v>
      </c>
      <c r="M3" s="7">
        <f>BCEU_consumoBTU!O6*'BNE Fuel &amp; component splits'!$B$38*'BNE Fuel &amp; component splits'!$C47</f>
        <v>0</v>
      </c>
      <c r="N3" s="7">
        <f>BCEU_consumoBTU!P6*'BNE Fuel &amp; component splits'!$B$38*'BNE Fuel &amp; component splits'!$C47</f>
        <v>0</v>
      </c>
      <c r="O3" s="7">
        <f>BCEU_consumoBTU!Q6*'BNE Fuel &amp; component splits'!$B$38*'BNE Fuel &amp; component splits'!$C47</f>
        <v>0</v>
      </c>
      <c r="P3" s="7">
        <f>BCEU_consumoBTU!R6*'BNE Fuel &amp; component splits'!$B$38*'BNE Fuel &amp; component splits'!$C47</f>
        <v>0</v>
      </c>
      <c r="Q3" s="7">
        <f>BCEU_consumoBTU!S6*'BNE Fuel &amp; component splits'!$B$38*'BNE Fuel &amp; component splits'!$C47</f>
        <v>0</v>
      </c>
      <c r="R3" s="7">
        <f>BCEU_consumoBTU!T6*'BNE Fuel &amp; component splits'!$B$38*'BNE Fuel &amp; component splits'!$C47</f>
        <v>0</v>
      </c>
      <c r="S3" s="7">
        <f>BCEU_consumoBTU!U6*'BNE Fuel &amp; component splits'!$B$38*'BNE Fuel &amp; component splits'!$C47</f>
        <v>0</v>
      </c>
      <c r="T3" s="7">
        <f>BCEU_consumoBTU!V6*'BNE Fuel &amp; component splits'!$B$38*'BNE Fuel &amp; component splits'!$C47</f>
        <v>0</v>
      </c>
      <c r="U3" s="7">
        <f>BCEU_consumoBTU!W6*'BNE Fuel &amp; component splits'!$B$38*'BNE Fuel &amp; component splits'!$C47</f>
        <v>0</v>
      </c>
      <c r="V3" s="7">
        <f>BCEU_consumoBTU!X6*'BNE Fuel &amp; component splits'!$B$38*'BNE Fuel &amp; component splits'!$C47</f>
        <v>0</v>
      </c>
      <c r="W3" s="7">
        <f>BCEU_consumoBTU!Y6*'BNE Fuel &amp; component splits'!$B$38*'BNE Fuel &amp; component splits'!$C47</f>
        <v>0</v>
      </c>
      <c r="X3" s="7">
        <f>BCEU_consumoBTU!Z6*'BNE Fuel &amp; component splits'!$B$38*'BNE Fuel &amp; component splits'!$C47</f>
        <v>0</v>
      </c>
      <c r="Y3" s="7">
        <f>BCEU_consumoBTU!AA6*'BNE Fuel &amp; component splits'!$B$38*'BNE Fuel &amp; component splits'!$C47</f>
        <v>0</v>
      </c>
      <c r="Z3" s="7">
        <f>BCEU_consumoBTU!AB6*'BNE Fuel &amp; component splits'!$B$38*'BNE Fuel &amp; component splits'!$C47</f>
        <v>0</v>
      </c>
      <c r="AA3" s="7">
        <f>BCEU_consumoBTU!AC6*'BNE Fuel &amp; component splits'!$B$38*'BNE Fuel &amp; component splits'!$C47</f>
        <v>0</v>
      </c>
      <c r="AB3" s="7">
        <f>BCEU_consumoBTU!AD6*'BNE Fuel &amp; component splits'!$B$38*'BNE Fuel &amp; component splits'!$C47</f>
        <v>0</v>
      </c>
      <c r="AC3" s="7">
        <f>BCEU_consumoBTU!AE6*'BNE Fuel &amp; component splits'!$B$38*'BNE Fuel &amp; component splits'!$C47</f>
        <v>0</v>
      </c>
      <c r="AD3" s="7">
        <f>BCEU_consumoBTU!AF6*'BNE Fuel &amp; component splits'!$B$38*'BNE Fuel &amp; component splits'!$C47</f>
        <v>0</v>
      </c>
      <c r="AE3" s="7">
        <f>BCEU_consumoBTU!AG6*'BNE Fuel &amp; component splits'!$B$38*'BNE Fuel &amp; component splits'!$C47</f>
        <v>0</v>
      </c>
      <c r="AF3" s="7">
        <f>BCEU_consumoBTU!AH6*'BNE Fuel &amp; component splits'!$B$38*'BNE Fuel &amp; component splits'!$C47</f>
        <v>0</v>
      </c>
      <c r="AG3" s="7">
        <f>BCEU_consumoBTU!AI6*'BNE Fuel &amp; component splits'!$B$38*'BNE Fuel &amp; component splits'!$C47</f>
        <v>0</v>
      </c>
    </row>
    <row r="4" spans="1:35" x14ac:dyDescent="0.2">
      <c r="A4" s="1" t="s">
        <v>5</v>
      </c>
      <c r="B4" s="7">
        <f>BCEU_consumoBTU!D7*'BNE Fuel &amp; component splits'!$B$38*'BNE Fuel &amp; component splits'!$C48</f>
        <v>0</v>
      </c>
      <c r="C4" s="7">
        <f>BCEU_consumoBTU!E7*'BNE Fuel &amp; component splits'!$B$38*'BNE Fuel &amp; component splits'!$C48</f>
        <v>0</v>
      </c>
      <c r="D4" s="7">
        <f>BCEU_consumoBTU!F7*'BNE Fuel &amp; component splits'!$B$38*'BNE Fuel &amp; component splits'!$C48</f>
        <v>0</v>
      </c>
      <c r="E4" s="7">
        <f>BCEU_consumoBTU!G7*'BNE Fuel &amp; component splits'!$B$38*'BNE Fuel &amp; component splits'!$C48</f>
        <v>0</v>
      </c>
      <c r="F4" s="7">
        <f>BCEU_consumoBTU!H7*'BNE Fuel &amp; component splits'!$B$38*'BNE Fuel &amp; component splits'!$C48</f>
        <v>0</v>
      </c>
      <c r="G4" s="7">
        <f>BCEU_consumoBTU!I7*'BNE Fuel &amp; component splits'!$B$38*'BNE Fuel &amp; component splits'!$C48</f>
        <v>0</v>
      </c>
      <c r="H4" s="7">
        <f>BCEU_consumoBTU!J7*'BNE Fuel &amp; component splits'!$B$38*'BNE Fuel &amp; component splits'!$C48</f>
        <v>0</v>
      </c>
      <c r="I4" s="7">
        <f>BCEU_consumoBTU!K7*'BNE Fuel &amp; component splits'!$B$38*'BNE Fuel &amp; component splits'!$C48</f>
        <v>0</v>
      </c>
      <c r="J4" s="7">
        <f>BCEU_consumoBTU!L7*'BNE Fuel &amp; component splits'!$B$38*'BNE Fuel &amp; component splits'!$C48</f>
        <v>0</v>
      </c>
      <c r="K4" s="7">
        <f>BCEU_consumoBTU!M7*'BNE Fuel &amp; component splits'!$B$38*'BNE Fuel &amp; component splits'!$C48</f>
        <v>0</v>
      </c>
      <c r="L4" s="7">
        <f>BCEU_consumoBTU!N7*'BNE Fuel &amp; component splits'!$B$38*'BNE Fuel &amp; component splits'!$C48</f>
        <v>0</v>
      </c>
      <c r="M4" s="7">
        <f>BCEU_consumoBTU!O7*'BNE Fuel &amp; component splits'!$B$38*'BNE Fuel &amp; component splits'!$C48</f>
        <v>0</v>
      </c>
      <c r="N4" s="7">
        <f>BCEU_consumoBTU!P7*'BNE Fuel &amp; component splits'!$B$38*'BNE Fuel &amp; component splits'!$C48</f>
        <v>0</v>
      </c>
      <c r="O4" s="7">
        <f>BCEU_consumoBTU!Q7*'BNE Fuel &amp; component splits'!$B$38*'BNE Fuel &amp; component splits'!$C48</f>
        <v>0</v>
      </c>
      <c r="P4" s="7">
        <f>BCEU_consumoBTU!R7*'BNE Fuel &amp; component splits'!$B$38*'BNE Fuel &amp; component splits'!$C48</f>
        <v>0</v>
      </c>
      <c r="Q4" s="7">
        <f>BCEU_consumoBTU!S7*'BNE Fuel &amp; component splits'!$B$38*'BNE Fuel &amp; component splits'!$C48</f>
        <v>0</v>
      </c>
      <c r="R4" s="7">
        <f>BCEU_consumoBTU!T7*'BNE Fuel &amp; component splits'!$B$38*'BNE Fuel &amp; component splits'!$C48</f>
        <v>0</v>
      </c>
      <c r="S4" s="7">
        <f>BCEU_consumoBTU!U7*'BNE Fuel &amp; component splits'!$B$38*'BNE Fuel &amp; component splits'!$C48</f>
        <v>0</v>
      </c>
      <c r="T4" s="7">
        <f>BCEU_consumoBTU!V7*'BNE Fuel &amp; component splits'!$B$38*'BNE Fuel &amp; component splits'!$C48</f>
        <v>0</v>
      </c>
      <c r="U4" s="7">
        <f>BCEU_consumoBTU!W7*'BNE Fuel &amp; component splits'!$B$38*'BNE Fuel &amp; component splits'!$C48</f>
        <v>0</v>
      </c>
      <c r="V4" s="7">
        <f>BCEU_consumoBTU!X7*'BNE Fuel &amp; component splits'!$B$38*'BNE Fuel &amp; component splits'!$C48</f>
        <v>0</v>
      </c>
      <c r="W4" s="7">
        <f>BCEU_consumoBTU!Y7*'BNE Fuel &amp; component splits'!$B$38*'BNE Fuel &amp; component splits'!$C48</f>
        <v>0</v>
      </c>
      <c r="X4" s="7">
        <f>BCEU_consumoBTU!Z7*'BNE Fuel &amp; component splits'!$B$38*'BNE Fuel &amp; component splits'!$C48</f>
        <v>0</v>
      </c>
      <c r="Y4" s="7">
        <f>BCEU_consumoBTU!AA7*'BNE Fuel &amp; component splits'!$B$38*'BNE Fuel &amp; component splits'!$C48</f>
        <v>0</v>
      </c>
      <c r="Z4" s="7">
        <f>BCEU_consumoBTU!AB7*'BNE Fuel &amp; component splits'!$B$38*'BNE Fuel &amp; component splits'!$C48</f>
        <v>0</v>
      </c>
      <c r="AA4" s="7">
        <f>BCEU_consumoBTU!AC7*'BNE Fuel &amp; component splits'!$B$38*'BNE Fuel &amp; component splits'!$C48</f>
        <v>0</v>
      </c>
      <c r="AB4" s="7">
        <f>BCEU_consumoBTU!AD7*'BNE Fuel &amp; component splits'!$B$38*'BNE Fuel &amp; component splits'!$C48</f>
        <v>0</v>
      </c>
      <c r="AC4" s="7">
        <f>BCEU_consumoBTU!AE7*'BNE Fuel &amp; component splits'!$B$38*'BNE Fuel &amp; component splits'!$C48</f>
        <v>0</v>
      </c>
      <c r="AD4" s="7">
        <f>BCEU_consumoBTU!AF7*'BNE Fuel &amp; component splits'!$B$38*'BNE Fuel &amp; component splits'!$C48</f>
        <v>0</v>
      </c>
      <c r="AE4" s="7">
        <f>BCEU_consumoBTU!AG7*'BNE Fuel &amp; component splits'!$B$38*'BNE Fuel &amp; component splits'!$C48</f>
        <v>0</v>
      </c>
      <c r="AF4" s="7">
        <f>BCEU_consumoBTU!AH7*'BNE Fuel &amp; component splits'!$B$38*'BNE Fuel &amp; component splits'!$C48</f>
        <v>0</v>
      </c>
      <c r="AG4" s="7">
        <f>BCEU_consumoBTU!AI7*'BNE Fuel &amp; component splits'!$B$38*'BNE Fuel &amp; component splits'!$C48</f>
        <v>0</v>
      </c>
    </row>
    <row r="5" spans="1:35" x14ac:dyDescent="0.2">
      <c r="A5" s="1" t="s">
        <v>6</v>
      </c>
      <c r="B5" s="7">
        <f>BCEU_consumoBTU!D8*'BNE Fuel &amp; component splits'!$B$38*'BNE Fuel &amp; component splits'!$C49</f>
        <v>0</v>
      </c>
      <c r="C5" s="7">
        <f>BCEU_consumoBTU!E8*'BNE Fuel &amp; component splits'!$B$38*'BNE Fuel &amp; component splits'!$C49</f>
        <v>0</v>
      </c>
      <c r="D5" s="7">
        <f>BCEU_consumoBTU!F8*'BNE Fuel &amp; component splits'!$B$38*'BNE Fuel &amp; component splits'!$C49</f>
        <v>0</v>
      </c>
      <c r="E5" s="7">
        <f>BCEU_consumoBTU!G8*'BNE Fuel &amp; component splits'!$B$38*'BNE Fuel &amp; component splits'!$C49</f>
        <v>0</v>
      </c>
      <c r="F5" s="7">
        <f>BCEU_consumoBTU!H8*'BNE Fuel &amp; component splits'!$B$38*'BNE Fuel &amp; component splits'!$C49</f>
        <v>0</v>
      </c>
      <c r="G5" s="7">
        <f>BCEU_consumoBTU!I8*'BNE Fuel &amp; component splits'!$B$38*'BNE Fuel &amp; component splits'!$C49</f>
        <v>0</v>
      </c>
      <c r="H5" s="7">
        <f>BCEU_consumoBTU!J8*'BNE Fuel &amp; component splits'!$B$38*'BNE Fuel &amp; component splits'!$C49</f>
        <v>0</v>
      </c>
      <c r="I5" s="7">
        <f>BCEU_consumoBTU!K8*'BNE Fuel &amp; component splits'!$B$38*'BNE Fuel &amp; component splits'!$C49</f>
        <v>0</v>
      </c>
      <c r="J5" s="7">
        <f>BCEU_consumoBTU!L8*'BNE Fuel &amp; component splits'!$B$38*'BNE Fuel &amp; component splits'!$C49</f>
        <v>0</v>
      </c>
      <c r="K5" s="7">
        <f>BCEU_consumoBTU!M8*'BNE Fuel &amp; component splits'!$B$38*'BNE Fuel &amp; component splits'!$C49</f>
        <v>0</v>
      </c>
      <c r="L5" s="7">
        <f>BCEU_consumoBTU!N8*'BNE Fuel &amp; component splits'!$B$38*'BNE Fuel &amp; component splits'!$C49</f>
        <v>0</v>
      </c>
      <c r="M5" s="7">
        <f>BCEU_consumoBTU!O8*'BNE Fuel &amp; component splits'!$B$38*'BNE Fuel &amp; component splits'!$C49</f>
        <v>0</v>
      </c>
      <c r="N5" s="7">
        <f>BCEU_consumoBTU!P8*'BNE Fuel &amp; component splits'!$B$38*'BNE Fuel &amp; component splits'!$C49</f>
        <v>0</v>
      </c>
      <c r="O5" s="7">
        <f>BCEU_consumoBTU!Q8*'BNE Fuel &amp; component splits'!$B$38*'BNE Fuel &amp; component splits'!$C49</f>
        <v>0</v>
      </c>
      <c r="P5" s="7">
        <f>BCEU_consumoBTU!R8*'BNE Fuel &amp; component splits'!$B$38*'BNE Fuel &amp; component splits'!$C49</f>
        <v>0</v>
      </c>
      <c r="Q5" s="7">
        <f>BCEU_consumoBTU!S8*'BNE Fuel &amp; component splits'!$B$38*'BNE Fuel &amp; component splits'!$C49</f>
        <v>0</v>
      </c>
      <c r="R5" s="7">
        <f>BCEU_consumoBTU!T8*'BNE Fuel &amp; component splits'!$B$38*'BNE Fuel &amp; component splits'!$C49</f>
        <v>0</v>
      </c>
      <c r="S5" s="7">
        <f>BCEU_consumoBTU!U8*'BNE Fuel &amp; component splits'!$B$38*'BNE Fuel &amp; component splits'!$C49</f>
        <v>0</v>
      </c>
      <c r="T5" s="7">
        <f>BCEU_consumoBTU!V8*'BNE Fuel &amp; component splits'!$B$38*'BNE Fuel &amp; component splits'!$C49</f>
        <v>0</v>
      </c>
      <c r="U5" s="7">
        <f>BCEU_consumoBTU!W8*'BNE Fuel &amp; component splits'!$B$38*'BNE Fuel &amp; component splits'!$C49</f>
        <v>0</v>
      </c>
      <c r="V5" s="7">
        <f>BCEU_consumoBTU!X8*'BNE Fuel &amp; component splits'!$B$38*'BNE Fuel &amp; component splits'!$C49</f>
        <v>0</v>
      </c>
      <c r="W5" s="7">
        <f>BCEU_consumoBTU!Y8*'BNE Fuel &amp; component splits'!$B$38*'BNE Fuel &amp; component splits'!$C49</f>
        <v>0</v>
      </c>
      <c r="X5" s="7">
        <f>BCEU_consumoBTU!Z8*'BNE Fuel &amp; component splits'!$B$38*'BNE Fuel &amp; component splits'!$C49</f>
        <v>0</v>
      </c>
      <c r="Y5" s="7">
        <f>BCEU_consumoBTU!AA8*'BNE Fuel &amp; component splits'!$B$38*'BNE Fuel &amp; component splits'!$C49</f>
        <v>0</v>
      </c>
      <c r="Z5" s="7">
        <f>BCEU_consumoBTU!AB8*'BNE Fuel &amp; component splits'!$B$38*'BNE Fuel &amp; component splits'!$C49</f>
        <v>0</v>
      </c>
      <c r="AA5" s="7">
        <f>BCEU_consumoBTU!AC8*'BNE Fuel &amp; component splits'!$B$38*'BNE Fuel &amp; component splits'!$C49</f>
        <v>0</v>
      </c>
      <c r="AB5" s="7">
        <f>BCEU_consumoBTU!AD8*'BNE Fuel &amp; component splits'!$B$38*'BNE Fuel &amp; component splits'!$C49</f>
        <v>0</v>
      </c>
      <c r="AC5" s="7">
        <f>BCEU_consumoBTU!AE8*'BNE Fuel &amp; component splits'!$B$38*'BNE Fuel &amp; component splits'!$C49</f>
        <v>0</v>
      </c>
      <c r="AD5" s="7">
        <f>BCEU_consumoBTU!AF8*'BNE Fuel &amp; component splits'!$B$38*'BNE Fuel &amp; component splits'!$C49</f>
        <v>0</v>
      </c>
      <c r="AE5" s="7">
        <f>BCEU_consumoBTU!AG8*'BNE Fuel &amp; component splits'!$B$38*'BNE Fuel &amp; component splits'!$C49</f>
        <v>0</v>
      </c>
      <c r="AF5" s="7">
        <f>BCEU_consumoBTU!AH8*'BNE Fuel &amp; component splits'!$B$38*'BNE Fuel &amp; component splits'!$C49</f>
        <v>0</v>
      </c>
      <c r="AG5" s="7">
        <f>BCEU_consumoBTU!AI8*'BNE Fuel &amp; component splits'!$B$38*'BNE Fuel &amp; component splits'!$C49</f>
        <v>0</v>
      </c>
    </row>
    <row r="6" spans="1:35" x14ac:dyDescent="0.2">
      <c r="A6" s="1" t="s">
        <v>8</v>
      </c>
      <c r="B6" s="7">
        <f>BCEU_consumoBTU!D9*'BNE Fuel &amp; component splits'!$B$38*'BNE Fuel &amp; component splits'!$C50</f>
        <v>0</v>
      </c>
      <c r="C6" s="7">
        <f>BCEU_consumoBTU!E9*'BNE Fuel &amp; component splits'!$B$38*'BNE Fuel &amp; component splits'!$C50</f>
        <v>0</v>
      </c>
      <c r="D6" s="7">
        <f>BCEU_consumoBTU!F9*'BNE Fuel &amp; component splits'!$B$38*'BNE Fuel &amp; component splits'!$C50</f>
        <v>0</v>
      </c>
      <c r="E6" s="7">
        <f>BCEU_consumoBTU!G9*'BNE Fuel &amp; component splits'!$B$38*'BNE Fuel &amp; component splits'!$C50</f>
        <v>0</v>
      </c>
      <c r="F6" s="7">
        <f>BCEU_consumoBTU!H9*'BNE Fuel &amp; component splits'!$B$38*'BNE Fuel &amp; component splits'!$C50</f>
        <v>0</v>
      </c>
      <c r="G6" s="7">
        <f>BCEU_consumoBTU!I9*'BNE Fuel &amp; component splits'!$B$38*'BNE Fuel &amp; component splits'!$C50</f>
        <v>0</v>
      </c>
      <c r="H6" s="7">
        <f>BCEU_consumoBTU!J9*'BNE Fuel &amp; component splits'!$B$38*'BNE Fuel &amp; component splits'!$C50</f>
        <v>0</v>
      </c>
      <c r="I6" s="7">
        <f>BCEU_consumoBTU!K9*'BNE Fuel &amp; component splits'!$B$38*'BNE Fuel &amp; component splits'!$C50</f>
        <v>0</v>
      </c>
      <c r="J6" s="7">
        <f>BCEU_consumoBTU!L9*'BNE Fuel &amp; component splits'!$B$38*'BNE Fuel &amp; component splits'!$C50</f>
        <v>0</v>
      </c>
      <c r="K6" s="7">
        <f>BCEU_consumoBTU!M9*'BNE Fuel &amp; component splits'!$B$38*'BNE Fuel &amp; component splits'!$C50</f>
        <v>0</v>
      </c>
      <c r="L6" s="7">
        <f>BCEU_consumoBTU!N9*'BNE Fuel &amp; component splits'!$B$38*'BNE Fuel &amp; component splits'!$C50</f>
        <v>0</v>
      </c>
      <c r="M6" s="7">
        <f>BCEU_consumoBTU!O9*'BNE Fuel &amp; component splits'!$B$38*'BNE Fuel &amp; component splits'!$C50</f>
        <v>0</v>
      </c>
      <c r="N6" s="7">
        <f>BCEU_consumoBTU!P9*'BNE Fuel &amp; component splits'!$B$38*'BNE Fuel &amp; component splits'!$C50</f>
        <v>0</v>
      </c>
      <c r="O6" s="7">
        <f>BCEU_consumoBTU!Q9*'BNE Fuel &amp; component splits'!$B$38*'BNE Fuel &amp; component splits'!$C50</f>
        <v>0</v>
      </c>
      <c r="P6" s="7">
        <f>BCEU_consumoBTU!R9*'BNE Fuel &amp; component splits'!$B$38*'BNE Fuel &amp; component splits'!$C50</f>
        <v>0</v>
      </c>
      <c r="Q6" s="7">
        <f>BCEU_consumoBTU!S9*'BNE Fuel &amp; component splits'!$B$38*'BNE Fuel &amp; component splits'!$C50</f>
        <v>0</v>
      </c>
      <c r="R6" s="7">
        <f>BCEU_consumoBTU!T9*'BNE Fuel &amp; component splits'!$B$38*'BNE Fuel &amp; component splits'!$C50</f>
        <v>0</v>
      </c>
      <c r="S6" s="7">
        <f>BCEU_consumoBTU!U9*'BNE Fuel &amp; component splits'!$B$38*'BNE Fuel &amp; component splits'!$C50</f>
        <v>0</v>
      </c>
      <c r="T6" s="7">
        <f>BCEU_consumoBTU!V9*'BNE Fuel &amp; component splits'!$B$38*'BNE Fuel &amp; component splits'!$C50</f>
        <v>0</v>
      </c>
      <c r="U6" s="7">
        <f>BCEU_consumoBTU!W9*'BNE Fuel &amp; component splits'!$B$38*'BNE Fuel &amp; component splits'!$C50</f>
        <v>0</v>
      </c>
      <c r="V6" s="7">
        <f>BCEU_consumoBTU!X9*'BNE Fuel &amp; component splits'!$B$38*'BNE Fuel &amp; component splits'!$C50</f>
        <v>0</v>
      </c>
      <c r="W6" s="7">
        <f>BCEU_consumoBTU!Y9*'BNE Fuel &amp; component splits'!$B$38*'BNE Fuel &amp; component splits'!$C50</f>
        <v>0</v>
      </c>
      <c r="X6" s="7">
        <f>BCEU_consumoBTU!Z9*'BNE Fuel &amp; component splits'!$B$38*'BNE Fuel &amp; component splits'!$C50</f>
        <v>0</v>
      </c>
      <c r="Y6" s="7">
        <f>BCEU_consumoBTU!AA9*'BNE Fuel &amp; component splits'!$B$38*'BNE Fuel &amp; component splits'!$C50</f>
        <v>0</v>
      </c>
      <c r="Z6" s="7">
        <f>BCEU_consumoBTU!AB9*'BNE Fuel &amp; component splits'!$B$38*'BNE Fuel &amp; component splits'!$C50</f>
        <v>0</v>
      </c>
      <c r="AA6" s="7">
        <f>BCEU_consumoBTU!AC9*'BNE Fuel &amp; component splits'!$B$38*'BNE Fuel &amp; component splits'!$C50</f>
        <v>0</v>
      </c>
      <c r="AB6" s="7">
        <f>BCEU_consumoBTU!AD9*'BNE Fuel &amp; component splits'!$B$38*'BNE Fuel &amp; component splits'!$C50</f>
        <v>0</v>
      </c>
      <c r="AC6" s="7">
        <f>BCEU_consumoBTU!AE9*'BNE Fuel &amp; component splits'!$B$38*'BNE Fuel &amp; component splits'!$C50</f>
        <v>0</v>
      </c>
      <c r="AD6" s="7">
        <f>BCEU_consumoBTU!AF9*'BNE Fuel &amp; component splits'!$B$38*'BNE Fuel &amp; component splits'!$C50</f>
        <v>0</v>
      </c>
      <c r="AE6" s="7">
        <f>BCEU_consumoBTU!AG9*'BNE Fuel &amp; component splits'!$B$38*'BNE Fuel &amp; component splits'!$C50</f>
        <v>0</v>
      </c>
      <c r="AF6" s="7">
        <f>BCEU_consumoBTU!AH9*'BNE Fuel &amp; component splits'!$B$38*'BNE Fuel &amp; component splits'!$C50</f>
        <v>0</v>
      </c>
      <c r="AG6" s="7">
        <f>BCEU_consumoBTU!AI9*'BNE Fuel &amp; component splits'!$B$38*'BNE Fuel &amp; component splits'!$C50</f>
        <v>0</v>
      </c>
    </row>
    <row r="7" spans="1:35" x14ac:dyDescent="0.2">
      <c r="A7" s="1" t="s">
        <v>20</v>
      </c>
      <c r="B7" s="7">
        <f>BCEU_consumoBTU!D10*'BNE Fuel &amp; component splits'!$B$38*'BNE Fuel &amp; component splits'!$C51</f>
        <v>0</v>
      </c>
      <c r="C7" s="7">
        <f>BCEU_consumoBTU!E10*'BNE Fuel &amp; component splits'!$B$38*'BNE Fuel &amp; component splits'!$C51</f>
        <v>0</v>
      </c>
      <c r="D7" s="7">
        <f>BCEU_consumoBTU!F10*'BNE Fuel &amp; component splits'!$B$38*'BNE Fuel &amp; component splits'!$C51</f>
        <v>0</v>
      </c>
      <c r="E7" s="7">
        <f>BCEU_consumoBTU!G10*'BNE Fuel &amp; component splits'!$B$38*'BNE Fuel &amp; component splits'!$C51</f>
        <v>0</v>
      </c>
      <c r="F7" s="7">
        <f>BCEU_consumoBTU!H10*'BNE Fuel &amp; component splits'!$B$38*'BNE Fuel &amp; component splits'!$C51</f>
        <v>0</v>
      </c>
      <c r="G7" s="7">
        <f>BCEU_consumoBTU!I10*'BNE Fuel &amp; component splits'!$B$38*'BNE Fuel &amp; component splits'!$C51</f>
        <v>0</v>
      </c>
      <c r="H7" s="7">
        <f>BCEU_consumoBTU!J10*'BNE Fuel &amp; component splits'!$B$38*'BNE Fuel &amp; component splits'!$C51</f>
        <v>0</v>
      </c>
      <c r="I7" s="7">
        <f>BCEU_consumoBTU!K10*'BNE Fuel &amp; component splits'!$B$38*'BNE Fuel &amp; component splits'!$C51</f>
        <v>0</v>
      </c>
      <c r="J7" s="7">
        <f>BCEU_consumoBTU!L10*'BNE Fuel &amp; component splits'!$B$38*'BNE Fuel &amp; component splits'!$C51</f>
        <v>0</v>
      </c>
      <c r="K7" s="7">
        <f>BCEU_consumoBTU!M10*'BNE Fuel &amp; component splits'!$B$38*'BNE Fuel &amp; component splits'!$C51</f>
        <v>0</v>
      </c>
      <c r="L7" s="7">
        <f>BCEU_consumoBTU!N10*'BNE Fuel &amp; component splits'!$B$38*'BNE Fuel &amp; component splits'!$C51</f>
        <v>0</v>
      </c>
      <c r="M7" s="7">
        <f>BCEU_consumoBTU!O10*'BNE Fuel &amp; component splits'!$B$38*'BNE Fuel &amp; component splits'!$C51</f>
        <v>0</v>
      </c>
      <c r="N7" s="7">
        <f>BCEU_consumoBTU!P10*'BNE Fuel &amp; component splits'!$B$38*'BNE Fuel &amp; component splits'!$C51</f>
        <v>0</v>
      </c>
      <c r="O7" s="7">
        <f>BCEU_consumoBTU!Q10*'BNE Fuel &amp; component splits'!$B$38*'BNE Fuel &amp; component splits'!$C51</f>
        <v>0</v>
      </c>
      <c r="P7" s="7">
        <f>BCEU_consumoBTU!R10*'BNE Fuel &amp; component splits'!$B$38*'BNE Fuel &amp; component splits'!$C51</f>
        <v>0</v>
      </c>
      <c r="Q7" s="7">
        <f>BCEU_consumoBTU!S10*'BNE Fuel &amp; component splits'!$B$38*'BNE Fuel &amp; component splits'!$C51</f>
        <v>0</v>
      </c>
      <c r="R7" s="7">
        <f>BCEU_consumoBTU!T10*'BNE Fuel &amp; component splits'!$B$38*'BNE Fuel &amp; component splits'!$C51</f>
        <v>0</v>
      </c>
      <c r="S7" s="7">
        <f>BCEU_consumoBTU!U10*'BNE Fuel &amp; component splits'!$B$38*'BNE Fuel &amp; component splits'!$C51</f>
        <v>0</v>
      </c>
      <c r="T7" s="7">
        <f>BCEU_consumoBTU!V10*'BNE Fuel &amp; component splits'!$B$38*'BNE Fuel &amp; component splits'!$C51</f>
        <v>0</v>
      </c>
      <c r="U7" s="7">
        <f>BCEU_consumoBTU!W10*'BNE Fuel &amp; component splits'!$B$38*'BNE Fuel &amp; component splits'!$C51</f>
        <v>0</v>
      </c>
      <c r="V7" s="7">
        <f>BCEU_consumoBTU!X10*'BNE Fuel &amp; component splits'!$B$38*'BNE Fuel &amp; component splits'!$C51</f>
        <v>0</v>
      </c>
      <c r="W7" s="7">
        <f>BCEU_consumoBTU!Y10*'BNE Fuel &amp; component splits'!$B$38*'BNE Fuel &amp; component splits'!$C51</f>
        <v>0</v>
      </c>
      <c r="X7" s="7">
        <f>BCEU_consumoBTU!Z10*'BNE Fuel &amp; component splits'!$B$38*'BNE Fuel &amp; component splits'!$C51</f>
        <v>0</v>
      </c>
      <c r="Y7" s="7">
        <f>BCEU_consumoBTU!AA10*'BNE Fuel &amp; component splits'!$B$38*'BNE Fuel &amp; component splits'!$C51</f>
        <v>0</v>
      </c>
      <c r="Z7" s="7">
        <f>BCEU_consumoBTU!AB10*'BNE Fuel &amp; component splits'!$B$38*'BNE Fuel &amp; component splits'!$C51</f>
        <v>0</v>
      </c>
      <c r="AA7" s="7">
        <f>BCEU_consumoBTU!AC10*'BNE Fuel &amp; component splits'!$B$38*'BNE Fuel &amp; component splits'!$C51</f>
        <v>0</v>
      </c>
      <c r="AB7" s="7">
        <f>BCEU_consumoBTU!AD10*'BNE Fuel &amp; component splits'!$B$38*'BNE Fuel &amp; component splits'!$C51</f>
        <v>0</v>
      </c>
      <c r="AC7" s="7">
        <f>BCEU_consumoBTU!AE10*'BNE Fuel &amp; component splits'!$B$38*'BNE Fuel &amp; component splits'!$C51</f>
        <v>0</v>
      </c>
      <c r="AD7" s="7">
        <f>BCEU_consumoBTU!AF10*'BNE Fuel &amp; component splits'!$B$38*'BNE Fuel &amp; component splits'!$C51</f>
        <v>0</v>
      </c>
      <c r="AE7" s="7">
        <f>BCEU_consumoBTU!AG10*'BNE Fuel &amp; component splits'!$B$38*'BNE Fuel &amp; component splits'!$C51</f>
        <v>0</v>
      </c>
      <c r="AF7" s="7">
        <f>BCEU_consumoBTU!AH10*'BNE Fuel &amp; component splits'!$B$38*'BNE Fuel &amp; component splits'!$C51</f>
        <v>0</v>
      </c>
      <c r="AG7" s="7">
        <f>BCEU_consumoBTU!AI10*'BNE Fuel &amp; component splits'!$B$38*'BNE Fuel &amp; component splits'!$C51</f>
        <v>0</v>
      </c>
    </row>
    <row r="8" spans="1:35" x14ac:dyDescent="0.2">
      <c r="A8" s="1" t="s">
        <v>24</v>
      </c>
      <c r="B8" s="7">
        <f>BCEU_consumoBTU!D11*'BNE Fuel &amp; component splits'!$B$38*'BNE Fuel &amp; component splits'!$C52</f>
        <v>0</v>
      </c>
      <c r="C8" s="7">
        <f>BCEU_consumoBTU!E11*'BNE Fuel &amp; component splits'!$B$38*'BNE Fuel &amp; component splits'!$C52</f>
        <v>0</v>
      </c>
      <c r="D8" s="7">
        <f>BCEU_consumoBTU!F11*'BNE Fuel &amp; component splits'!$B$38*'BNE Fuel &amp; component splits'!$C52</f>
        <v>0</v>
      </c>
      <c r="E8" s="7">
        <f>BCEU_consumoBTU!G11*'BNE Fuel &amp; component splits'!$B$38*'BNE Fuel &amp; component splits'!$C52</f>
        <v>0</v>
      </c>
      <c r="F8" s="7">
        <f>BCEU_consumoBTU!H11*'BNE Fuel &amp; component splits'!$B$38*'BNE Fuel &amp; component splits'!$C52</f>
        <v>0</v>
      </c>
      <c r="G8" s="7">
        <f>BCEU_consumoBTU!I11*'BNE Fuel &amp; component splits'!$B$38*'BNE Fuel &amp; component splits'!$C52</f>
        <v>0</v>
      </c>
      <c r="H8" s="7">
        <f>BCEU_consumoBTU!J11*'BNE Fuel &amp; component splits'!$B$38*'BNE Fuel &amp; component splits'!$C52</f>
        <v>0</v>
      </c>
      <c r="I8" s="7">
        <f>BCEU_consumoBTU!K11*'BNE Fuel &amp; component splits'!$B$38*'BNE Fuel &amp; component splits'!$C52</f>
        <v>0</v>
      </c>
      <c r="J8" s="7">
        <f>BCEU_consumoBTU!L11*'BNE Fuel &amp; component splits'!$B$38*'BNE Fuel &amp; component splits'!$C52</f>
        <v>0</v>
      </c>
      <c r="K8" s="7">
        <f>BCEU_consumoBTU!M11*'BNE Fuel &amp; component splits'!$B$38*'BNE Fuel &amp; component splits'!$C52</f>
        <v>0</v>
      </c>
      <c r="L8" s="7">
        <f>BCEU_consumoBTU!N11*'BNE Fuel &amp; component splits'!$B$38*'BNE Fuel &amp; component splits'!$C52</f>
        <v>0</v>
      </c>
      <c r="M8" s="7">
        <f>BCEU_consumoBTU!O11*'BNE Fuel &amp; component splits'!$B$38*'BNE Fuel &amp; component splits'!$C52</f>
        <v>0</v>
      </c>
      <c r="N8" s="7">
        <f>BCEU_consumoBTU!P11*'BNE Fuel &amp; component splits'!$B$38*'BNE Fuel &amp; component splits'!$C52</f>
        <v>0</v>
      </c>
      <c r="O8" s="7">
        <f>BCEU_consumoBTU!Q11*'BNE Fuel &amp; component splits'!$B$38*'BNE Fuel &amp; component splits'!$C52</f>
        <v>0</v>
      </c>
      <c r="P8" s="7">
        <f>BCEU_consumoBTU!R11*'BNE Fuel &amp; component splits'!$B$38*'BNE Fuel &amp; component splits'!$C52</f>
        <v>0</v>
      </c>
      <c r="Q8" s="7">
        <f>BCEU_consumoBTU!S11*'BNE Fuel &amp; component splits'!$B$38*'BNE Fuel &amp; component splits'!$C52</f>
        <v>0</v>
      </c>
      <c r="R8" s="7">
        <f>BCEU_consumoBTU!T11*'BNE Fuel &amp; component splits'!$B$38*'BNE Fuel &amp; component splits'!$C52</f>
        <v>0</v>
      </c>
      <c r="S8" s="7">
        <f>BCEU_consumoBTU!U11*'BNE Fuel &amp; component splits'!$B$38*'BNE Fuel &amp; component splits'!$C52</f>
        <v>0</v>
      </c>
      <c r="T8" s="7">
        <f>BCEU_consumoBTU!V11*'BNE Fuel &amp; component splits'!$B$38*'BNE Fuel &amp; component splits'!$C52</f>
        <v>0</v>
      </c>
      <c r="U8" s="7">
        <f>BCEU_consumoBTU!W11*'BNE Fuel &amp; component splits'!$B$38*'BNE Fuel &amp; component splits'!$C52</f>
        <v>0</v>
      </c>
      <c r="V8" s="7">
        <f>BCEU_consumoBTU!X11*'BNE Fuel &amp; component splits'!$B$38*'BNE Fuel &amp; component splits'!$C52</f>
        <v>0</v>
      </c>
      <c r="W8" s="7">
        <f>BCEU_consumoBTU!Y11*'BNE Fuel &amp; component splits'!$B$38*'BNE Fuel &amp; component splits'!$C52</f>
        <v>0</v>
      </c>
      <c r="X8" s="7">
        <f>BCEU_consumoBTU!Z11*'BNE Fuel &amp; component splits'!$B$38*'BNE Fuel &amp; component splits'!$C52</f>
        <v>0</v>
      </c>
      <c r="Y8" s="7">
        <f>BCEU_consumoBTU!AA11*'BNE Fuel &amp; component splits'!$B$38*'BNE Fuel &amp; component splits'!$C52</f>
        <v>0</v>
      </c>
      <c r="Z8" s="7">
        <f>BCEU_consumoBTU!AB11*'BNE Fuel &amp; component splits'!$B$38*'BNE Fuel &amp; component splits'!$C52</f>
        <v>0</v>
      </c>
      <c r="AA8" s="7">
        <f>BCEU_consumoBTU!AC11*'BNE Fuel &amp; component splits'!$B$38*'BNE Fuel &amp; component splits'!$C52</f>
        <v>0</v>
      </c>
      <c r="AB8" s="7">
        <f>BCEU_consumoBTU!AD11*'BNE Fuel &amp; component splits'!$B$38*'BNE Fuel &amp; component splits'!$C52</f>
        <v>0</v>
      </c>
      <c r="AC8" s="7">
        <f>BCEU_consumoBTU!AE11*'BNE Fuel &amp; component splits'!$B$38*'BNE Fuel &amp; component splits'!$C52</f>
        <v>0</v>
      </c>
      <c r="AD8" s="7">
        <f>BCEU_consumoBTU!AF11*'BNE Fuel &amp; component splits'!$B$38*'BNE Fuel &amp; component splits'!$C52</f>
        <v>0</v>
      </c>
      <c r="AE8" s="7">
        <f>BCEU_consumoBTU!AG11*'BNE Fuel &amp; component splits'!$B$38*'BNE Fuel &amp; component splits'!$C52</f>
        <v>0</v>
      </c>
      <c r="AF8" s="7">
        <f>BCEU_consumoBTU!AH11*'BNE Fuel &amp; component splits'!$B$38*'BNE Fuel &amp; component splits'!$C52</f>
        <v>0</v>
      </c>
      <c r="AG8" s="7">
        <f>BCEU_consumoBTU!AI11*'BNE Fuel &amp; component splits'!$B$38*'BNE Fuel &amp; component splits'!$C52</f>
        <v>0</v>
      </c>
    </row>
    <row r="9" spans="1:35" x14ac:dyDescent="0.2">
      <c r="A9" s="1" t="s">
        <v>25</v>
      </c>
      <c r="B9" s="7">
        <f>BCEU_consumoBTU!D12*'BNE Fuel &amp; component splits'!$B$38*'BNE Fuel &amp; component splits'!$C53</f>
        <v>0</v>
      </c>
      <c r="C9" s="7">
        <f>BCEU_consumoBTU!E12*'BNE Fuel &amp; component splits'!$B$38*'BNE Fuel &amp; component splits'!$C53</f>
        <v>0</v>
      </c>
      <c r="D9" s="7">
        <f>BCEU_consumoBTU!F12*'BNE Fuel &amp; component splits'!$B$38*'BNE Fuel &amp; component splits'!$C53</f>
        <v>0</v>
      </c>
      <c r="E9" s="7">
        <f>BCEU_consumoBTU!G12*'BNE Fuel &amp; component splits'!$B$38*'BNE Fuel &amp; component splits'!$C53</f>
        <v>0</v>
      </c>
      <c r="F9" s="7">
        <f>BCEU_consumoBTU!H12*'BNE Fuel &amp; component splits'!$B$38*'BNE Fuel &amp; component splits'!$C53</f>
        <v>0</v>
      </c>
      <c r="G9" s="7">
        <f>BCEU_consumoBTU!I12*'BNE Fuel &amp; component splits'!$B$38*'BNE Fuel &amp; component splits'!$C53</f>
        <v>0</v>
      </c>
      <c r="H9" s="7">
        <f>BCEU_consumoBTU!J12*'BNE Fuel &amp; component splits'!$B$38*'BNE Fuel &amp; component splits'!$C53</f>
        <v>0</v>
      </c>
      <c r="I9" s="7">
        <f>BCEU_consumoBTU!K12*'BNE Fuel &amp; component splits'!$B$38*'BNE Fuel &amp; component splits'!$C53</f>
        <v>0</v>
      </c>
      <c r="J9" s="7">
        <f>BCEU_consumoBTU!L12*'BNE Fuel &amp; component splits'!$B$38*'BNE Fuel &amp; component splits'!$C53</f>
        <v>0</v>
      </c>
      <c r="K9" s="7">
        <f>BCEU_consumoBTU!M12*'BNE Fuel &amp; component splits'!$B$38*'BNE Fuel &amp; component splits'!$C53</f>
        <v>0</v>
      </c>
      <c r="L9" s="7">
        <f>BCEU_consumoBTU!N12*'BNE Fuel &amp; component splits'!$B$38*'BNE Fuel &amp; component splits'!$C53</f>
        <v>0</v>
      </c>
      <c r="M9" s="7">
        <f>BCEU_consumoBTU!O12*'BNE Fuel &amp; component splits'!$B$38*'BNE Fuel &amp; component splits'!$C53</f>
        <v>0</v>
      </c>
      <c r="N9" s="7">
        <f>BCEU_consumoBTU!P12*'BNE Fuel &amp; component splits'!$B$38*'BNE Fuel &amp; component splits'!$C53</f>
        <v>0</v>
      </c>
      <c r="O9" s="7">
        <f>BCEU_consumoBTU!Q12*'BNE Fuel &amp; component splits'!$B$38*'BNE Fuel &amp; component splits'!$C53</f>
        <v>0</v>
      </c>
      <c r="P9" s="7">
        <f>BCEU_consumoBTU!R12*'BNE Fuel &amp; component splits'!$B$38*'BNE Fuel &amp; component splits'!$C53</f>
        <v>0</v>
      </c>
      <c r="Q9" s="7">
        <f>BCEU_consumoBTU!S12*'BNE Fuel &amp; component splits'!$B$38*'BNE Fuel &amp; component splits'!$C53</f>
        <v>0</v>
      </c>
      <c r="R9" s="7">
        <f>BCEU_consumoBTU!T12*'BNE Fuel &amp; component splits'!$B$38*'BNE Fuel &amp; component splits'!$C53</f>
        <v>0</v>
      </c>
      <c r="S9" s="7">
        <f>BCEU_consumoBTU!U12*'BNE Fuel &amp; component splits'!$B$38*'BNE Fuel &amp; component splits'!$C53</f>
        <v>0</v>
      </c>
      <c r="T9" s="7">
        <f>BCEU_consumoBTU!V12*'BNE Fuel &amp; component splits'!$B$38*'BNE Fuel &amp; component splits'!$C53</f>
        <v>0</v>
      </c>
      <c r="U9" s="7">
        <f>BCEU_consumoBTU!W12*'BNE Fuel &amp; component splits'!$B$38*'BNE Fuel &amp; component splits'!$C53</f>
        <v>0</v>
      </c>
      <c r="V9" s="7">
        <f>BCEU_consumoBTU!X12*'BNE Fuel &amp; component splits'!$B$38*'BNE Fuel &amp; component splits'!$C53</f>
        <v>0</v>
      </c>
      <c r="W9" s="7">
        <f>BCEU_consumoBTU!Y12*'BNE Fuel &amp; component splits'!$B$38*'BNE Fuel &amp; component splits'!$C53</f>
        <v>0</v>
      </c>
      <c r="X9" s="7">
        <f>BCEU_consumoBTU!Z12*'BNE Fuel &amp; component splits'!$B$38*'BNE Fuel &amp; component splits'!$C53</f>
        <v>0</v>
      </c>
      <c r="Y9" s="7">
        <f>BCEU_consumoBTU!AA12*'BNE Fuel &amp; component splits'!$B$38*'BNE Fuel &amp; component splits'!$C53</f>
        <v>0</v>
      </c>
      <c r="Z9" s="7">
        <f>BCEU_consumoBTU!AB12*'BNE Fuel &amp; component splits'!$B$38*'BNE Fuel &amp; component splits'!$C53</f>
        <v>0</v>
      </c>
      <c r="AA9" s="7">
        <f>BCEU_consumoBTU!AC12*'BNE Fuel &amp; component splits'!$B$38*'BNE Fuel &amp; component splits'!$C53</f>
        <v>0</v>
      </c>
      <c r="AB9" s="7">
        <f>BCEU_consumoBTU!AD12*'BNE Fuel &amp; component splits'!$B$38*'BNE Fuel &amp; component splits'!$C53</f>
        <v>0</v>
      </c>
      <c r="AC9" s="7">
        <f>BCEU_consumoBTU!AE12*'BNE Fuel &amp; component splits'!$B$38*'BNE Fuel &amp; component splits'!$C53</f>
        <v>0</v>
      </c>
      <c r="AD9" s="7">
        <f>BCEU_consumoBTU!AF12*'BNE Fuel &amp; component splits'!$B$38*'BNE Fuel &amp; component splits'!$C53</f>
        <v>0</v>
      </c>
      <c r="AE9" s="7">
        <f>BCEU_consumoBTU!AG12*'BNE Fuel &amp; component splits'!$B$38*'BNE Fuel &amp; component splits'!$C53</f>
        <v>0</v>
      </c>
      <c r="AF9" s="7">
        <f>BCEU_consumoBTU!AH12*'BNE Fuel &amp; component splits'!$B$38*'BNE Fuel &amp; component splits'!$C53</f>
        <v>0</v>
      </c>
      <c r="AG9" s="7">
        <f>BCEU_consumoBTU!AI12*'BNE Fuel &amp; component splits'!$B$38*'BNE Fuel &amp; component splits'!$C53</f>
        <v>0</v>
      </c>
    </row>
    <row r="10" spans="1:35" x14ac:dyDescent="0.2">
      <c r="A10" s="1" t="s">
        <v>26</v>
      </c>
      <c r="B10" s="7">
        <f>BCEU_consumoBTU!D13*'BNE Fuel &amp; component splits'!$B$38*'BNE Fuel &amp; component splits'!$C54</f>
        <v>0</v>
      </c>
      <c r="C10" s="7">
        <f>BCEU_consumoBTU!E13*'BNE Fuel &amp; component splits'!$B$38*'BNE Fuel &amp; component splits'!$C54</f>
        <v>0</v>
      </c>
      <c r="D10" s="7">
        <f>BCEU_consumoBTU!F13*'BNE Fuel &amp; component splits'!$B$38*'BNE Fuel &amp; component splits'!$C54</f>
        <v>0</v>
      </c>
      <c r="E10" s="7">
        <f>BCEU_consumoBTU!G13*'BNE Fuel &amp; component splits'!$B$38*'BNE Fuel &amp; component splits'!$C54</f>
        <v>0</v>
      </c>
      <c r="F10" s="7">
        <f>BCEU_consumoBTU!H13*'BNE Fuel &amp; component splits'!$B$38*'BNE Fuel &amp; component splits'!$C54</f>
        <v>0</v>
      </c>
      <c r="G10" s="7">
        <f>BCEU_consumoBTU!I13*'BNE Fuel &amp; component splits'!$B$38*'BNE Fuel &amp; component splits'!$C54</f>
        <v>0</v>
      </c>
      <c r="H10" s="7">
        <f>BCEU_consumoBTU!J13*'BNE Fuel &amp; component splits'!$B$38*'BNE Fuel &amp; component splits'!$C54</f>
        <v>0</v>
      </c>
      <c r="I10" s="7">
        <f>BCEU_consumoBTU!K13*'BNE Fuel &amp; component splits'!$B$38*'BNE Fuel &amp; component splits'!$C54</f>
        <v>0</v>
      </c>
      <c r="J10" s="7">
        <f>BCEU_consumoBTU!L13*'BNE Fuel &amp; component splits'!$B$38*'BNE Fuel &amp; component splits'!$C54</f>
        <v>0</v>
      </c>
      <c r="K10" s="7">
        <f>BCEU_consumoBTU!M13*'BNE Fuel &amp; component splits'!$B$38*'BNE Fuel &amp; component splits'!$C54</f>
        <v>0</v>
      </c>
      <c r="L10" s="7">
        <f>BCEU_consumoBTU!N13*'BNE Fuel &amp; component splits'!$B$38*'BNE Fuel &amp; component splits'!$C54</f>
        <v>0</v>
      </c>
      <c r="M10" s="7">
        <f>BCEU_consumoBTU!O13*'BNE Fuel &amp; component splits'!$B$38*'BNE Fuel &amp; component splits'!$C54</f>
        <v>0</v>
      </c>
      <c r="N10" s="7">
        <f>BCEU_consumoBTU!P13*'BNE Fuel &amp; component splits'!$B$38*'BNE Fuel &amp; component splits'!$C54</f>
        <v>0</v>
      </c>
      <c r="O10" s="7">
        <f>BCEU_consumoBTU!Q13*'BNE Fuel &amp; component splits'!$B$38*'BNE Fuel &amp; component splits'!$C54</f>
        <v>0</v>
      </c>
      <c r="P10" s="7">
        <f>BCEU_consumoBTU!R13*'BNE Fuel &amp; component splits'!$B$38*'BNE Fuel &amp; component splits'!$C54</f>
        <v>0</v>
      </c>
      <c r="Q10" s="7">
        <f>BCEU_consumoBTU!S13*'BNE Fuel &amp; component splits'!$B$38*'BNE Fuel &amp; component splits'!$C54</f>
        <v>0</v>
      </c>
      <c r="R10" s="7">
        <f>BCEU_consumoBTU!T13*'BNE Fuel &amp; component splits'!$B$38*'BNE Fuel &amp; component splits'!$C54</f>
        <v>0</v>
      </c>
      <c r="S10" s="7">
        <f>BCEU_consumoBTU!U13*'BNE Fuel &amp; component splits'!$B$38*'BNE Fuel &amp; component splits'!$C54</f>
        <v>0</v>
      </c>
      <c r="T10" s="7">
        <f>BCEU_consumoBTU!V13*'BNE Fuel &amp; component splits'!$B$38*'BNE Fuel &amp; component splits'!$C54</f>
        <v>0</v>
      </c>
      <c r="U10" s="7">
        <f>BCEU_consumoBTU!W13*'BNE Fuel &amp; component splits'!$B$38*'BNE Fuel &amp; component splits'!$C54</f>
        <v>0</v>
      </c>
      <c r="V10" s="7">
        <f>BCEU_consumoBTU!X13*'BNE Fuel &amp; component splits'!$B$38*'BNE Fuel &amp; component splits'!$C54</f>
        <v>0</v>
      </c>
      <c r="W10" s="7">
        <f>BCEU_consumoBTU!Y13*'BNE Fuel &amp; component splits'!$B$38*'BNE Fuel &amp; component splits'!$C54</f>
        <v>0</v>
      </c>
      <c r="X10" s="7">
        <f>BCEU_consumoBTU!Z13*'BNE Fuel &amp; component splits'!$B$38*'BNE Fuel &amp; component splits'!$C54</f>
        <v>0</v>
      </c>
      <c r="Y10" s="7">
        <f>BCEU_consumoBTU!AA13*'BNE Fuel &amp; component splits'!$B$38*'BNE Fuel &amp; component splits'!$C54</f>
        <v>0</v>
      </c>
      <c r="Z10" s="7">
        <f>BCEU_consumoBTU!AB13*'BNE Fuel &amp; component splits'!$B$38*'BNE Fuel &amp; component splits'!$C54</f>
        <v>0</v>
      </c>
      <c r="AA10" s="7">
        <f>BCEU_consumoBTU!AC13*'BNE Fuel &amp; component splits'!$B$38*'BNE Fuel &amp; component splits'!$C54</f>
        <v>0</v>
      </c>
      <c r="AB10" s="7">
        <f>BCEU_consumoBTU!AD13*'BNE Fuel &amp; component splits'!$B$38*'BNE Fuel &amp; component splits'!$C54</f>
        <v>0</v>
      </c>
      <c r="AC10" s="7">
        <f>BCEU_consumoBTU!AE13*'BNE Fuel &amp; component splits'!$B$38*'BNE Fuel &amp; component splits'!$C54</f>
        <v>0</v>
      </c>
      <c r="AD10" s="7">
        <f>BCEU_consumoBTU!AF13*'BNE Fuel &amp; component splits'!$B$38*'BNE Fuel &amp; component splits'!$C54</f>
        <v>0</v>
      </c>
      <c r="AE10" s="7">
        <f>BCEU_consumoBTU!AG13*'BNE Fuel &amp; component splits'!$B$38*'BNE Fuel &amp; component splits'!$C54</f>
        <v>0</v>
      </c>
      <c r="AF10" s="7">
        <f>BCEU_consumoBTU!AH13*'BNE Fuel &amp; component splits'!$B$38*'BNE Fuel &amp; component splits'!$C54</f>
        <v>0</v>
      </c>
      <c r="AG10" s="7">
        <f>BCEU_consumoBTU!AI13*'BNE Fuel &amp; component splits'!$B$38*'BNE Fuel &amp; component splits'!$C54</f>
        <v>0</v>
      </c>
    </row>
    <row r="11" spans="1:35" x14ac:dyDescent="0.2">
      <c r="A11" s="1" t="s">
        <v>27</v>
      </c>
      <c r="B11" s="7">
        <f>BCEU_consumoBTU!D14*'BNE Fuel &amp; component splits'!$B$38*'BNE Fuel &amp; component splits'!$C55</f>
        <v>0</v>
      </c>
      <c r="C11" s="7">
        <f>BCEU_consumoBTU!E14*'BNE Fuel &amp; component splits'!$B$38*'BNE Fuel &amp; component splits'!$C55</f>
        <v>0</v>
      </c>
      <c r="D11" s="7">
        <f>BCEU_consumoBTU!F14*'BNE Fuel &amp; component splits'!$B$38*'BNE Fuel &amp; component splits'!$C55</f>
        <v>0</v>
      </c>
      <c r="E11" s="7">
        <f>BCEU_consumoBTU!G14*'BNE Fuel &amp; component splits'!$B$38*'BNE Fuel &amp; component splits'!$C55</f>
        <v>0</v>
      </c>
      <c r="F11" s="7">
        <f>BCEU_consumoBTU!H14*'BNE Fuel &amp; component splits'!$B$38*'BNE Fuel &amp; component splits'!$C55</f>
        <v>0</v>
      </c>
      <c r="G11" s="7">
        <f>BCEU_consumoBTU!I14*'BNE Fuel &amp; component splits'!$B$38*'BNE Fuel &amp; component splits'!$C55</f>
        <v>0</v>
      </c>
      <c r="H11" s="7">
        <f>BCEU_consumoBTU!J14*'BNE Fuel &amp; component splits'!$B$38*'BNE Fuel &amp; component splits'!$C55</f>
        <v>0</v>
      </c>
      <c r="I11" s="7">
        <f>BCEU_consumoBTU!K14*'BNE Fuel &amp; component splits'!$B$38*'BNE Fuel &amp; component splits'!$C55</f>
        <v>0</v>
      </c>
      <c r="J11" s="7">
        <f>BCEU_consumoBTU!L14*'BNE Fuel &amp; component splits'!$B$38*'BNE Fuel &amp; component splits'!$C55</f>
        <v>0</v>
      </c>
      <c r="K11" s="7">
        <f>BCEU_consumoBTU!M14*'BNE Fuel &amp; component splits'!$B$38*'BNE Fuel &amp; component splits'!$C55</f>
        <v>0</v>
      </c>
      <c r="L11" s="7">
        <f>BCEU_consumoBTU!N14*'BNE Fuel &amp; component splits'!$B$38*'BNE Fuel &amp; component splits'!$C55</f>
        <v>0</v>
      </c>
      <c r="M11" s="7">
        <f>BCEU_consumoBTU!O14*'BNE Fuel &amp; component splits'!$B$38*'BNE Fuel &amp; component splits'!$C55</f>
        <v>0</v>
      </c>
      <c r="N11" s="7">
        <f>BCEU_consumoBTU!P14*'BNE Fuel &amp; component splits'!$B$38*'BNE Fuel &amp; component splits'!$C55</f>
        <v>0</v>
      </c>
      <c r="O11" s="7">
        <f>BCEU_consumoBTU!Q14*'BNE Fuel &amp; component splits'!$B$38*'BNE Fuel &amp; component splits'!$C55</f>
        <v>0</v>
      </c>
      <c r="P11" s="7">
        <f>BCEU_consumoBTU!R14*'BNE Fuel &amp; component splits'!$B$38*'BNE Fuel &amp; component splits'!$C55</f>
        <v>0</v>
      </c>
      <c r="Q11" s="7">
        <f>BCEU_consumoBTU!S14*'BNE Fuel &amp; component splits'!$B$38*'BNE Fuel &amp; component splits'!$C55</f>
        <v>0</v>
      </c>
      <c r="R11" s="7">
        <f>BCEU_consumoBTU!T14*'BNE Fuel &amp; component splits'!$B$38*'BNE Fuel &amp; component splits'!$C55</f>
        <v>0</v>
      </c>
      <c r="S11" s="7">
        <f>BCEU_consumoBTU!U14*'BNE Fuel &amp; component splits'!$B$38*'BNE Fuel &amp; component splits'!$C55</f>
        <v>0</v>
      </c>
      <c r="T11" s="7">
        <f>BCEU_consumoBTU!V14*'BNE Fuel &amp; component splits'!$B$38*'BNE Fuel &amp; component splits'!$C55</f>
        <v>0</v>
      </c>
      <c r="U11" s="7">
        <f>BCEU_consumoBTU!W14*'BNE Fuel &amp; component splits'!$B$38*'BNE Fuel &amp; component splits'!$C55</f>
        <v>0</v>
      </c>
      <c r="V11" s="7">
        <f>BCEU_consumoBTU!X14*'BNE Fuel &amp; component splits'!$B$38*'BNE Fuel &amp; component splits'!$C55</f>
        <v>0</v>
      </c>
      <c r="W11" s="7">
        <f>BCEU_consumoBTU!Y14*'BNE Fuel &amp; component splits'!$B$38*'BNE Fuel &amp; component splits'!$C55</f>
        <v>0</v>
      </c>
      <c r="X11" s="7">
        <f>BCEU_consumoBTU!Z14*'BNE Fuel &amp; component splits'!$B$38*'BNE Fuel &amp; component splits'!$C55</f>
        <v>0</v>
      </c>
      <c r="Y11" s="7">
        <f>BCEU_consumoBTU!AA14*'BNE Fuel &amp; component splits'!$B$38*'BNE Fuel &amp; component splits'!$C55</f>
        <v>0</v>
      </c>
      <c r="Z11" s="7">
        <f>BCEU_consumoBTU!AB14*'BNE Fuel &amp; component splits'!$B$38*'BNE Fuel &amp; component splits'!$C55</f>
        <v>0</v>
      </c>
      <c r="AA11" s="7">
        <f>BCEU_consumoBTU!AC14*'BNE Fuel &amp; component splits'!$B$38*'BNE Fuel &amp; component splits'!$C55</f>
        <v>0</v>
      </c>
      <c r="AB11" s="7">
        <f>BCEU_consumoBTU!AD14*'BNE Fuel &amp; component splits'!$B$38*'BNE Fuel &amp; component splits'!$C55</f>
        <v>0</v>
      </c>
      <c r="AC11" s="7">
        <f>BCEU_consumoBTU!AE14*'BNE Fuel &amp; component splits'!$B$38*'BNE Fuel &amp; component splits'!$C55</f>
        <v>0</v>
      </c>
      <c r="AD11" s="7">
        <f>BCEU_consumoBTU!AF14*'BNE Fuel &amp; component splits'!$B$38*'BNE Fuel &amp; component splits'!$C55</f>
        <v>0</v>
      </c>
      <c r="AE11" s="7">
        <f>BCEU_consumoBTU!AG14*'BNE Fuel &amp; component splits'!$B$38*'BNE Fuel &amp; component splits'!$C55</f>
        <v>0</v>
      </c>
      <c r="AF11" s="7">
        <f>BCEU_consumoBTU!AH14*'BNE Fuel &amp; component splits'!$B$38*'BNE Fuel &amp; component splits'!$C55</f>
        <v>0</v>
      </c>
      <c r="AG11" s="7">
        <f>BCEU_consumoBTU!AI14*'BNE Fuel &amp; component splits'!$B$38*'BNE Fuel &amp; component splits'!$C55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zoomScale="110" zoomScaleNormal="11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2" width="11.5" bestFit="1" customWidth="1"/>
    <col min="3" max="33" width="10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BCEU_consumoBTU!D5*'BNE Fuel &amp; component splits'!$B$39*'BNE Fuel &amp; component splits'!$D46</f>
        <v>37348719623317.062</v>
      </c>
      <c r="C2" s="7">
        <f>BCEU_consumoBTU!E5*'BNE Fuel &amp; component splits'!$B$39*'BNE Fuel &amp; component splits'!$D46</f>
        <v>38474106504971.648</v>
      </c>
      <c r="D2" s="7">
        <f>BCEU_consumoBTU!F5*'BNE Fuel &amp; component splits'!$B$39*'BNE Fuel &amp; component splits'!$D46</f>
        <v>39618127143252.164</v>
      </c>
      <c r="E2" s="7">
        <f>BCEU_consumoBTU!G5*'BNE Fuel &amp; component splits'!$B$39*'BNE Fuel &amp; component splits'!$D46</f>
        <v>40801140642620.258</v>
      </c>
      <c r="F2" s="7">
        <f>BCEU_consumoBTU!H5*'BNE Fuel &amp; component splits'!$B$39*'BNE Fuel &amp; component splits'!$D46</f>
        <v>42013255008817.719</v>
      </c>
      <c r="G2" s="7">
        <f>BCEU_consumoBTU!I5*'BNE Fuel &amp; component splits'!$B$39*'BNE Fuel &amp; component splits'!$D46</f>
        <v>43250444430227.852</v>
      </c>
      <c r="H2" s="7">
        <f>BCEU_consumoBTU!J5*'BNE Fuel &amp; component splits'!$B$39*'BNE Fuel &amp; component splits'!$D46</f>
        <v>44514549277875.438</v>
      </c>
      <c r="I2" s="7">
        <f>BCEU_consumoBTU!K5*'BNE Fuel &amp; component splits'!$B$39*'BNE Fuel &amp; component splits'!$D46</f>
        <v>45804994435815.219</v>
      </c>
      <c r="J2" s="7">
        <f>BCEU_consumoBTU!L5*'BNE Fuel &amp; component splits'!$B$39*'BNE Fuel &amp; component splits'!$D46</f>
        <v>47123275205504.836</v>
      </c>
      <c r="K2" s="7">
        <f>BCEU_consumoBTU!M5*'BNE Fuel &amp; component splits'!$B$39*'BNE Fuel &amp; component splits'!$D46</f>
        <v>48459729639064.18</v>
      </c>
      <c r="L2" s="7">
        <f>BCEU_consumoBTU!N5*'BNE Fuel &amp; component splits'!$B$39*'BNE Fuel &amp; component splits'!$D46</f>
        <v>49828735635124.375</v>
      </c>
      <c r="M2" s="7">
        <f>BCEU_consumoBTU!O5*'BNE Fuel &amp; component splits'!$B$39*'BNE Fuel &amp; component splits'!$D46</f>
        <v>51219941106670.992</v>
      </c>
      <c r="N2" s="7">
        <f>BCEU_consumoBTU!P5*'BNE Fuel &amp; component splits'!$B$39*'BNE Fuel &amp; component splits'!$D46</f>
        <v>52630125404410.695</v>
      </c>
      <c r="O2" s="7">
        <f>BCEU_consumoBTU!Q5*'BNE Fuel &amp; component splits'!$B$39*'BNE Fuel &amp; component splits'!$D46</f>
        <v>53419577285476.852</v>
      </c>
      <c r="P2" s="7">
        <f>BCEU_consumoBTU!R5*'BNE Fuel &amp; component splits'!$B$39*'BNE Fuel &amp; component splits'!$D46</f>
        <v>54220870944759</v>
      </c>
      <c r="Q2" s="7">
        <f>BCEU_consumoBTU!S5*'BNE Fuel &amp; component splits'!$B$39*'BNE Fuel &amp; component splits'!$D46</f>
        <v>55034184008930.383</v>
      </c>
      <c r="R2" s="7">
        <f>BCEU_consumoBTU!T5*'BNE Fuel &amp; component splits'!$B$39*'BNE Fuel &amp; component splits'!$D46</f>
        <v>55859696769064.344</v>
      </c>
      <c r="S2" s="7">
        <f>BCEU_consumoBTU!U5*'BNE Fuel &amp; component splits'!$B$39*'BNE Fuel &amp; component splits'!$D46</f>
        <v>56697592220600.297</v>
      </c>
      <c r="T2" s="7">
        <f>BCEU_consumoBTU!V5*'BNE Fuel &amp; component splits'!$B$39*'BNE Fuel &amp; component splits'!$D46</f>
        <v>57548056103909.297</v>
      </c>
      <c r="U2" s="7">
        <f>BCEU_consumoBTU!W5*'BNE Fuel &amp; component splits'!$B$39*'BNE Fuel &amp; component splits'!$D46</f>
        <v>58411276945467.93</v>
      </c>
      <c r="V2" s="7">
        <f>BCEU_consumoBTU!X5*'BNE Fuel &amp; component splits'!$B$39*'BNE Fuel &amp; component splits'!$D46</f>
        <v>59287446099649.945</v>
      </c>
      <c r="W2" s="7">
        <f>BCEU_consumoBTU!Y5*'BNE Fuel &amp; component splits'!$B$39*'BNE Fuel &amp; component splits'!$D46</f>
        <v>60176757791144.688</v>
      </c>
      <c r="X2" s="7">
        <f>BCEU_consumoBTU!Z5*'BNE Fuel &amp; component splits'!$B$39*'BNE Fuel &amp; component splits'!$D46</f>
        <v>61079409158011.859</v>
      </c>
      <c r="Y2" s="7">
        <f>BCEU_consumoBTU!AA5*'BNE Fuel &amp; component splits'!$B$39*'BNE Fuel &amp; component splits'!$D46</f>
        <v>61995600295382.016</v>
      </c>
      <c r="Z2" s="7">
        <f>BCEU_consumoBTU!AB5*'BNE Fuel &amp; component splits'!$B$39*'BNE Fuel &amp; component splits'!$D46</f>
        <v>62925534299812.742</v>
      </c>
      <c r="AA2" s="7">
        <f>BCEU_consumoBTU!AC5*'BNE Fuel &amp; component splits'!$B$39*'BNE Fuel &amp; component splits'!$D46</f>
        <v>63869417314309.922</v>
      </c>
      <c r="AB2" s="7">
        <f>BCEU_consumoBTU!AD5*'BNE Fuel &amp; component splits'!$B$39*'BNE Fuel &amp; component splits'!$D46</f>
        <v>64827458574024.57</v>
      </c>
      <c r="AC2" s="7">
        <f>BCEU_consumoBTU!AE5*'BNE Fuel &amp; component splits'!$B$39*'BNE Fuel &amp; component splits'!$D46</f>
        <v>65799870452634.93</v>
      </c>
      <c r="AD2" s="7">
        <f>BCEU_consumoBTU!AF5*'BNE Fuel &amp; component splits'!$B$39*'BNE Fuel &amp; component splits'!$D46</f>
        <v>66786868509424.453</v>
      </c>
      <c r="AE2" s="7">
        <f>BCEU_consumoBTU!AG5*'BNE Fuel &amp; component splits'!$B$39*'BNE Fuel &amp; component splits'!$D46</f>
        <v>67788671537065.805</v>
      </c>
      <c r="AF2" s="7">
        <f>BCEU_consumoBTU!AH5*'BNE Fuel &amp; component splits'!$B$39*'BNE Fuel &amp; component splits'!$D46</f>
        <v>68805501610121.781</v>
      </c>
      <c r="AG2" s="7">
        <f>BCEU_consumoBTU!AI5*'BNE Fuel &amp; component splits'!$B$39*'BNE Fuel &amp; component splits'!$D46</f>
        <v>69837584134273.594</v>
      </c>
    </row>
    <row r="3" spans="1:35" x14ac:dyDescent="0.2">
      <c r="A3" s="1" t="s">
        <v>4</v>
      </c>
      <c r="B3" s="7">
        <f>BCEU_consumoBTU!D6*'BNE Fuel &amp; component splits'!$B$39*'BNE Fuel &amp; component splits'!$D47</f>
        <v>0</v>
      </c>
      <c r="C3" s="7">
        <f>BCEU_consumoBTU!E6*'BNE Fuel &amp; component splits'!$B$39*'BNE Fuel &amp; component splits'!$D47</f>
        <v>0</v>
      </c>
      <c r="D3" s="7">
        <f>BCEU_consumoBTU!F6*'BNE Fuel &amp; component splits'!$B$39*'BNE Fuel &amp; component splits'!$D47</f>
        <v>0</v>
      </c>
      <c r="E3" s="7">
        <f>BCEU_consumoBTU!G6*'BNE Fuel &amp; component splits'!$B$39*'BNE Fuel &amp; component splits'!$D47</f>
        <v>0</v>
      </c>
      <c r="F3" s="7">
        <f>BCEU_consumoBTU!H6*'BNE Fuel &amp; component splits'!$B$39*'BNE Fuel &amp; component splits'!$D47</f>
        <v>0</v>
      </c>
      <c r="G3" s="7">
        <f>BCEU_consumoBTU!I6*'BNE Fuel &amp; component splits'!$B$39*'BNE Fuel &amp; component splits'!$D47</f>
        <v>0</v>
      </c>
      <c r="H3" s="7">
        <f>BCEU_consumoBTU!J6*'BNE Fuel &amp; component splits'!$B$39*'BNE Fuel &amp; component splits'!$D47</f>
        <v>0</v>
      </c>
      <c r="I3" s="7">
        <f>BCEU_consumoBTU!K6*'BNE Fuel &amp; component splits'!$B$39*'BNE Fuel &amp; component splits'!$D47</f>
        <v>0</v>
      </c>
      <c r="J3" s="7">
        <f>BCEU_consumoBTU!L6*'BNE Fuel &amp; component splits'!$B$39*'BNE Fuel &amp; component splits'!$D47</f>
        <v>0</v>
      </c>
      <c r="K3" s="7">
        <f>BCEU_consumoBTU!M6*'BNE Fuel &amp; component splits'!$B$39*'BNE Fuel &amp; component splits'!$D47</f>
        <v>0</v>
      </c>
      <c r="L3" s="7">
        <f>BCEU_consumoBTU!N6*'BNE Fuel &amp; component splits'!$B$39*'BNE Fuel &amp; component splits'!$D47</f>
        <v>0</v>
      </c>
      <c r="M3" s="7">
        <f>BCEU_consumoBTU!O6*'BNE Fuel &amp; component splits'!$B$39*'BNE Fuel &amp; component splits'!$D47</f>
        <v>0</v>
      </c>
      <c r="N3" s="7">
        <f>BCEU_consumoBTU!P6*'BNE Fuel &amp; component splits'!$B$39*'BNE Fuel &amp; component splits'!$D47</f>
        <v>0</v>
      </c>
      <c r="O3" s="7">
        <f>BCEU_consumoBTU!Q6*'BNE Fuel &amp; component splits'!$B$39*'BNE Fuel &amp; component splits'!$D47</f>
        <v>0</v>
      </c>
      <c r="P3" s="7">
        <f>BCEU_consumoBTU!R6*'BNE Fuel &amp; component splits'!$B$39*'BNE Fuel &amp; component splits'!$D47</f>
        <v>0</v>
      </c>
      <c r="Q3" s="7">
        <f>BCEU_consumoBTU!S6*'BNE Fuel &amp; component splits'!$B$39*'BNE Fuel &amp; component splits'!$D47</f>
        <v>0</v>
      </c>
      <c r="R3" s="7">
        <f>BCEU_consumoBTU!T6*'BNE Fuel &amp; component splits'!$B$39*'BNE Fuel &amp; component splits'!$D47</f>
        <v>0</v>
      </c>
      <c r="S3" s="7">
        <f>BCEU_consumoBTU!U6*'BNE Fuel &amp; component splits'!$B$39*'BNE Fuel &amp; component splits'!$D47</f>
        <v>0</v>
      </c>
      <c r="T3" s="7">
        <f>BCEU_consumoBTU!V6*'BNE Fuel &amp; component splits'!$B$39*'BNE Fuel &amp; component splits'!$D47</f>
        <v>0</v>
      </c>
      <c r="U3" s="7">
        <f>BCEU_consumoBTU!W6*'BNE Fuel &amp; component splits'!$B$39*'BNE Fuel &amp; component splits'!$D47</f>
        <v>0</v>
      </c>
      <c r="V3" s="7">
        <f>BCEU_consumoBTU!X6*'BNE Fuel &amp; component splits'!$B$39*'BNE Fuel &amp; component splits'!$D47</f>
        <v>0</v>
      </c>
      <c r="W3" s="7">
        <f>BCEU_consumoBTU!Y6*'BNE Fuel &amp; component splits'!$B$39*'BNE Fuel &amp; component splits'!$D47</f>
        <v>0</v>
      </c>
      <c r="X3" s="7">
        <f>BCEU_consumoBTU!Z6*'BNE Fuel &amp; component splits'!$B$39*'BNE Fuel &amp; component splits'!$D47</f>
        <v>0</v>
      </c>
      <c r="Y3" s="7">
        <f>BCEU_consumoBTU!AA6*'BNE Fuel &amp; component splits'!$B$39*'BNE Fuel &amp; component splits'!$D47</f>
        <v>0</v>
      </c>
      <c r="Z3" s="7">
        <f>BCEU_consumoBTU!AB6*'BNE Fuel &amp; component splits'!$B$39*'BNE Fuel &amp; component splits'!$D47</f>
        <v>0</v>
      </c>
      <c r="AA3" s="7">
        <f>BCEU_consumoBTU!AC6*'BNE Fuel &amp; component splits'!$B$39*'BNE Fuel &amp; component splits'!$D47</f>
        <v>0</v>
      </c>
      <c r="AB3" s="7">
        <f>BCEU_consumoBTU!AD6*'BNE Fuel &amp; component splits'!$B$39*'BNE Fuel &amp; component splits'!$D47</f>
        <v>0</v>
      </c>
      <c r="AC3" s="7">
        <f>BCEU_consumoBTU!AE6*'BNE Fuel &amp; component splits'!$B$39*'BNE Fuel &amp; component splits'!$D47</f>
        <v>0</v>
      </c>
      <c r="AD3" s="7">
        <f>BCEU_consumoBTU!AF6*'BNE Fuel &amp; component splits'!$B$39*'BNE Fuel &amp; component splits'!$D47</f>
        <v>0</v>
      </c>
      <c r="AE3" s="7">
        <f>BCEU_consumoBTU!AG6*'BNE Fuel &amp; component splits'!$B$39*'BNE Fuel &amp; component splits'!$D47</f>
        <v>0</v>
      </c>
      <c r="AF3" s="7">
        <f>BCEU_consumoBTU!AH6*'BNE Fuel &amp; component splits'!$B$39*'BNE Fuel &amp; component splits'!$D47</f>
        <v>0</v>
      </c>
      <c r="AG3" s="7">
        <f>BCEU_consumoBTU!AI6*'BNE Fuel &amp; component splits'!$B$39*'BNE Fuel &amp; component splits'!$D47</f>
        <v>0</v>
      </c>
    </row>
    <row r="4" spans="1:35" x14ac:dyDescent="0.2">
      <c r="A4" s="1" t="s">
        <v>5</v>
      </c>
      <c r="B4" s="7">
        <f>BCEU_consumoBTU!D7*'BNE Fuel &amp; component splits'!$B$39*'BNE Fuel &amp; component splits'!$D48</f>
        <v>0</v>
      </c>
      <c r="C4" s="7">
        <f>BCEU_consumoBTU!E7*'BNE Fuel &amp; component splits'!$B$39*'BNE Fuel &amp; component splits'!$D48</f>
        <v>0</v>
      </c>
      <c r="D4" s="7">
        <f>BCEU_consumoBTU!F7*'BNE Fuel &amp; component splits'!$B$39*'BNE Fuel &amp; component splits'!$D48</f>
        <v>0</v>
      </c>
      <c r="E4" s="7">
        <f>BCEU_consumoBTU!G7*'BNE Fuel &amp; component splits'!$B$39*'BNE Fuel &amp; component splits'!$D48</f>
        <v>0</v>
      </c>
      <c r="F4" s="7">
        <f>BCEU_consumoBTU!H7*'BNE Fuel &amp; component splits'!$B$39*'BNE Fuel &amp; component splits'!$D48</f>
        <v>0</v>
      </c>
      <c r="G4" s="7">
        <f>BCEU_consumoBTU!I7*'BNE Fuel &amp; component splits'!$B$39*'BNE Fuel &amp; component splits'!$D48</f>
        <v>0</v>
      </c>
      <c r="H4" s="7">
        <f>BCEU_consumoBTU!J7*'BNE Fuel &amp; component splits'!$B$39*'BNE Fuel &amp; component splits'!$D48</f>
        <v>0</v>
      </c>
      <c r="I4" s="7">
        <f>BCEU_consumoBTU!K7*'BNE Fuel &amp; component splits'!$B$39*'BNE Fuel &amp; component splits'!$D48</f>
        <v>0</v>
      </c>
      <c r="J4" s="7">
        <f>BCEU_consumoBTU!L7*'BNE Fuel &amp; component splits'!$B$39*'BNE Fuel &amp; component splits'!$D48</f>
        <v>0</v>
      </c>
      <c r="K4" s="7">
        <f>BCEU_consumoBTU!M7*'BNE Fuel &amp; component splits'!$B$39*'BNE Fuel &amp; component splits'!$D48</f>
        <v>0</v>
      </c>
      <c r="L4" s="7">
        <f>BCEU_consumoBTU!N7*'BNE Fuel &amp; component splits'!$B$39*'BNE Fuel &amp; component splits'!$D48</f>
        <v>0</v>
      </c>
      <c r="M4" s="7">
        <f>BCEU_consumoBTU!O7*'BNE Fuel &amp; component splits'!$B$39*'BNE Fuel &amp; component splits'!$D48</f>
        <v>0</v>
      </c>
      <c r="N4" s="7">
        <f>BCEU_consumoBTU!P7*'BNE Fuel &amp; component splits'!$B$39*'BNE Fuel &amp; component splits'!$D48</f>
        <v>0</v>
      </c>
      <c r="O4" s="7">
        <f>BCEU_consumoBTU!Q7*'BNE Fuel &amp; component splits'!$B$39*'BNE Fuel &amp; component splits'!$D48</f>
        <v>0</v>
      </c>
      <c r="P4" s="7">
        <f>BCEU_consumoBTU!R7*'BNE Fuel &amp; component splits'!$B$39*'BNE Fuel &amp; component splits'!$D48</f>
        <v>0</v>
      </c>
      <c r="Q4" s="7">
        <f>BCEU_consumoBTU!S7*'BNE Fuel &amp; component splits'!$B$39*'BNE Fuel &amp; component splits'!$D48</f>
        <v>0</v>
      </c>
      <c r="R4" s="7">
        <f>BCEU_consumoBTU!T7*'BNE Fuel &amp; component splits'!$B$39*'BNE Fuel &amp; component splits'!$D48</f>
        <v>0</v>
      </c>
      <c r="S4" s="7">
        <f>BCEU_consumoBTU!U7*'BNE Fuel &amp; component splits'!$B$39*'BNE Fuel &amp; component splits'!$D48</f>
        <v>0</v>
      </c>
      <c r="T4" s="7">
        <f>BCEU_consumoBTU!V7*'BNE Fuel &amp; component splits'!$B$39*'BNE Fuel &amp; component splits'!$D48</f>
        <v>0</v>
      </c>
      <c r="U4" s="7">
        <f>BCEU_consumoBTU!W7*'BNE Fuel &amp; component splits'!$B$39*'BNE Fuel &amp; component splits'!$D48</f>
        <v>0</v>
      </c>
      <c r="V4" s="7">
        <f>BCEU_consumoBTU!X7*'BNE Fuel &amp; component splits'!$B$39*'BNE Fuel &amp; component splits'!$D48</f>
        <v>0</v>
      </c>
      <c r="W4" s="7">
        <f>BCEU_consumoBTU!Y7*'BNE Fuel &amp; component splits'!$B$39*'BNE Fuel &amp; component splits'!$D48</f>
        <v>0</v>
      </c>
      <c r="X4" s="7">
        <f>BCEU_consumoBTU!Z7*'BNE Fuel &amp; component splits'!$B$39*'BNE Fuel &amp; component splits'!$D48</f>
        <v>0</v>
      </c>
      <c r="Y4" s="7">
        <f>BCEU_consumoBTU!AA7*'BNE Fuel &amp; component splits'!$B$39*'BNE Fuel &amp; component splits'!$D48</f>
        <v>0</v>
      </c>
      <c r="Z4" s="7">
        <f>BCEU_consumoBTU!AB7*'BNE Fuel &amp; component splits'!$B$39*'BNE Fuel &amp; component splits'!$D48</f>
        <v>0</v>
      </c>
      <c r="AA4" s="7">
        <f>BCEU_consumoBTU!AC7*'BNE Fuel &amp; component splits'!$B$39*'BNE Fuel &amp; component splits'!$D48</f>
        <v>0</v>
      </c>
      <c r="AB4" s="7">
        <f>BCEU_consumoBTU!AD7*'BNE Fuel &amp; component splits'!$B$39*'BNE Fuel &amp; component splits'!$D48</f>
        <v>0</v>
      </c>
      <c r="AC4" s="7">
        <f>BCEU_consumoBTU!AE7*'BNE Fuel &amp; component splits'!$B$39*'BNE Fuel &amp; component splits'!$D48</f>
        <v>0</v>
      </c>
      <c r="AD4" s="7">
        <f>BCEU_consumoBTU!AF7*'BNE Fuel &amp; component splits'!$B$39*'BNE Fuel &amp; component splits'!$D48</f>
        <v>0</v>
      </c>
      <c r="AE4" s="7">
        <f>BCEU_consumoBTU!AG7*'BNE Fuel &amp; component splits'!$B$39*'BNE Fuel &amp; component splits'!$D48</f>
        <v>0</v>
      </c>
      <c r="AF4" s="7">
        <f>BCEU_consumoBTU!AH7*'BNE Fuel &amp; component splits'!$B$39*'BNE Fuel &amp; component splits'!$D48</f>
        <v>0</v>
      </c>
      <c r="AG4" s="7">
        <f>BCEU_consumoBTU!AI7*'BNE Fuel &amp; component splits'!$B$39*'BNE Fuel &amp; component splits'!$D48</f>
        <v>0</v>
      </c>
    </row>
    <row r="5" spans="1:35" x14ac:dyDescent="0.2">
      <c r="A5" s="1" t="s">
        <v>6</v>
      </c>
      <c r="B5" s="7">
        <f>BCEU_consumoBTU!D8*'BNE Fuel &amp; component splits'!$B$39*'BNE Fuel &amp; component splits'!$D49</f>
        <v>0</v>
      </c>
      <c r="C5" s="7">
        <f>BCEU_consumoBTU!E8*'BNE Fuel &amp; component splits'!$B$39*'BNE Fuel &amp; component splits'!$D49</f>
        <v>0</v>
      </c>
      <c r="D5" s="7">
        <f>BCEU_consumoBTU!F8*'BNE Fuel &amp; component splits'!$B$39*'BNE Fuel &amp; component splits'!$D49</f>
        <v>0</v>
      </c>
      <c r="E5" s="7">
        <f>BCEU_consumoBTU!G8*'BNE Fuel &amp; component splits'!$B$39*'BNE Fuel &amp; component splits'!$D49</f>
        <v>0</v>
      </c>
      <c r="F5" s="7">
        <f>BCEU_consumoBTU!H8*'BNE Fuel &amp; component splits'!$B$39*'BNE Fuel &amp; component splits'!$D49</f>
        <v>0</v>
      </c>
      <c r="G5" s="7">
        <f>BCEU_consumoBTU!I8*'BNE Fuel &amp; component splits'!$B$39*'BNE Fuel &amp; component splits'!$D49</f>
        <v>0</v>
      </c>
      <c r="H5" s="7">
        <f>BCEU_consumoBTU!J8*'BNE Fuel &amp; component splits'!$B$39*'BNE Fuel &amp; component splits'!$D49</f>
        <v>0</v>
      </c>
      <c r="I5" s="7">
        <f>BCEU_consumoBTU!K8*'BNE Fuel &amp; component splits'!$B$39*'BNE Fuel &amp; component splits'!$D49</f>
        <v>0</v>
      </c>
      <c r="J5" s="7">
        <f>BCEU_consumoBTU!L8*'BNE Fuel &amp; component splits'!$B$39*'BNE Fuel &amp; component splits'!$D49</f>
        <v>0</v>
      </c>
      <c r="K5" s="7">
        <f>BCEU_consumoBTU!M8*'BNE Fuel &amp; component splits'!$B$39*'BNE Fuel &amp; component splits'!$D49</f>
        <v>0</v>
      </c>
      <c r="L5" s="7">
        <f>BCEU_consumoBTU!N8*'BNE Fuel &amp; component splits'!$B$39*'BNE Fuel &amp; component splits'!$D49</f>
        <v>0</v>
      </c>
      <c r="M5" s="7">
        <f>BCEU_consumoBTU!O8*'BNE Fuel &amp; component splits'!$B$39*'BNE Fuel &amp; component splits'!$D49</f>
        <v>0</v>
      </c>
      <c r="N5" s="7">
        <f>BCEU_consumoBTU!P8*'BNE Fuel &amp; component splits'!$B$39*'BNE Fuel &amp; component splits'!$D49</f>
        <v>0</v>
      </c>
      <c r="O5" s="7">
        <f>BCEU_consumoBTU!Q8*'BNE Fuel &amp; component splits'!$B$39*'BNE Fuel &amp; component splits'!$D49</f>
        <v>0</v>
      </c>
      <c r="P5" s="7">
        <f>BCEU_consumoBTU!R8*'BNE Fuel &amp; component splits'!$B$39*'BNE Fuel &amp; component splits'!$D49</f>
        <v>0</v>
      </c>
      <c r="Q5" s="7">
        <f>BCEU_consumoBTU!S8*'BNE Fuel &amp; component splits'!$B$39*'BNE Fuel &amp; component splits'!$D49</f>
        <v>0</v>
      </c>
      <c r="R5" s="7">
        <f>BCEU_consumoBTU!T8*'BNE Fuel &amp; component splits'!$B$39*'BNE Fuel &amp; component splits'!$D49</f>
        <v>0</v>
      </c>
      <c r="S5" s="7">
        <f>BCEU_consumoBTU!U8*'BNE Fuel &amp; component splits'!$B$39*'BNE Fuel &amp; component splits'!$D49</f>
        <v>0</v>
      </c>
      <c r="T5" s="7">
        <f>BCEU_consumoBTU!V8*'BNE Fuel &amp; component splits'!$B$39*'BNE Fuel &amp; component splits'!$D49</f>
        <v>0</v>
      </c>
      <c r="U5" s="7">
        <f>BCEU_consumoBTU!W8*'BNE Fuel &amp; component splits'!$B$39*'BNE Fuel &amp; component splits'!$D49</f>
        <v>0</v>
      </c>
      <c r="V5" s="7">
        <f>BCEU_consumoBTU!X8*'BNE Fuel &amp; component splits'!$B$39*'BNE Fuel &amp; component splits'!$D49</f>
        <v>0</v>
      </c>
      <c r="W5" s="7">
        <f>BCEU_consumoBTU!Y8*'BNE Fuel &amp; component splits'!$B$39*'BNE Fuel &amp; component splits'!$D49</f>
        <v>0</v>
      </c>
      <c r="X5" s="7">
        <f>BCEU_consumoBTU!Z8*'BNE Fuel &amp; component splits'!$B$39*'BNE Fuel &amp; component splits'!$D49</f>
        <v>0</v>
      </c>
      <c r="Y5" s="7">
        <f>BCEU_consumoBTU!AA8*'BNE Fuel &amp; component splits'!$B$39*'BNE Fuel &amp; component splits'!$D49</f>
        <v>0</v>
      </c>
      <c r="Z5" s="7">
        <f>BCEU_consumoBTU!AB8*'BNE Fuel &amp; component splits'!$B$39*'BNE Fuel &amp; component splits'!$D49</f>
        <v>0</v>
      </c>
      <c r="AA5" s="7">
        <f>BCEU_consumoBTU!AC8*'BNE Fuel &amp; component splits'!$B$39*'BNE Fuel &amp; component splits'!$D49</f>
        <v>0</v>
      </c>
      <c r="AB5" s="7">
        <f>BCEU_consumoBTU!AD8*'BNE Fuel &amp; component splits'!$B$39*'BNE Fuel &amp; component splits'!$D49</f>
        <v>0</v>
      </c>
      <c r="AC5" s="7">
        <f>BCEU_consumoBTU!AE8*'BNE Fuel &amp; component splits'!$B$39*'BNE Fuel &amp; component splits'!$D49</f>
        <v>0</v>
      </c>
      <c r="AD5" s="7">
        <f>BCEU_consumoBTU!AF8*'BNE Fuel &amp; component splits'!$B$39*'BNE Fuel &amp; component splits'!$D49</f>
        <v>0</v>
      </c>
      <c r="AE5" s="7">
        <f>BCEU_consumoBTU!AG8*'BNE Fuel &amp; component splits'!$B$39*'BNE Fuel &amp; component splits'!$D49</f>
        <v>0</v>
      </c>
      <c r="AF5" s="7">
        <f>BCEU_consumoBTU!AH8*'BNE Fuel &amp; component splits'!$B$39*'BNE Fuel &amp; component splits'!$D49</f>
        <v>0</v>
      </c>
      <c r="AG5" s="7">
        <f>BCEU_consumoBTU!AI8*'BNE Fuel &amp; component splits'!$B$39*'BNE Fuel &amp; component splits'!$D49</f>
        <v>0</v>
      </c>
    </row>
    <row r="6" spans="1:35" x14ac:dyDescent="0.2">
      <c r="A6" s="1" t="s">
        <v>8</v>
      </c>
      <c r="B6" s="7">
        <f>BCEU_consumoBTU!D9*'BNE Fuel &amp; component splits'!$B$39*'BNE Fuel &amp; component splits'!$D50</f>
        <v>0</v>
      </c>
      <c r="C6" s="7">
        <f>BCEU_consumoBTU!E9*'BNE Fuel &amp; component splits'!$B$39*'BNE Fuel &amp; component splits'!$D50</f>
        <v>0</v>
      </c>
      <c r="D6" s="7">
        <f>BCEU_consumoBTU!F9*'BNE Fuel &amp; component splits'!$B$39*'BNE Fuel &amp; component splits'!$D50</f>
        <v>0</v>
      </c>
      <c r="E6" s="7">
        <f>BCEU_consumoBTU!G9*'BNE Fuel &amp; component splits'!$B$39*'BNE Fuel &amp; component splits'!$D50</f>
        <v>0</v>
      </c>
      <c r="F6" s="7">
        <f>BCEU_consumoBTU!H9*'BNE Fuel &amp; component splits'!$B$39*'BNE Fuel &amp; component splits'!$D50</f>
        <v>0</v>
      </c>
      <c r="G6" s="7">
        <f>BCEU_consumoBTU!I9*'BNE Fuel &amp; component splits'!$B$39*'BNE Fuel &amp; component splits'!$D50</f>
        <v>0</v>
      </c>
      <c r="H6" s="7">
        <f>BCEU_consumoBTU!J9*'BNE Fuel &amp; component splits'!$B$39*'BNE Fuel &amp; component splits'!$D50</f>
        <v>0</v>
      </c>
      <c r="I6" s="7">
        <f>BCEU_consumoBTU!K9*'BNE Fuel &amp; component splits'!$B$39*'BNE Fuel &amp; component splits'!$D50</f>
        <v>0</v>
      </c>
      <c r="J6" s="7">
        <f>BCEU_consumoBTU!L9*'BNE Fuel &amp; component splits'!$B$39*'BNE Fuel &amp; component splits'!$D50</f>
        <v>0</v>
      </c>
      <c r="K6" s="7">
        <f>BCEU_consumoBTU!M9*'BNE Fuel &amp; component splits'!$B$39*'BNE Fuel &amp; component splits'!$D50</f>
        <v>0</v>
      </c>
      <c r="L6" s="7">
        <f>BCEU_consumoBTU!N9*'BNE Fuel &amp; component splits'!$B$39*'BNE Fuel &amp; component splits'!$D50</f>
        <v>0</v>
      </c>
      <c r="M6" s="7">
        <f>BCEU_consumoBTU!O9*'BNE Fuel &amp; component splits'!$B$39*'BNE Fuel &amp; component splits'!$D50</f>
        <v>0</v>
      </c>
      <c r="N6" s="7">
        <f>BCEU_consumoBTU!P9*'BNE Fuel &amp; component splits'!$B$39*'BNE Fuel &amp; component splits'!$D50</f>
        <v>0</v>
      </c>
      <c r="O6" s="7">
        <f>BCEU_consumoBTU!Q9*'BNE Fuel &amp; component splits'!$B$39*'BNE Fuel &amp; component splits'!$D50</f>
        <v>0</v>
      </c>
      <c r="P6" s="7">
        <f>BCEU_consumoBTU!R9*'BNE Fuel &amp; component splits'!$B$39*'BNE Fuel &amp; component splits'!$D50</f>
        <v>0</v>
      </c>
      <c r="Q6" s="7">
        <f>BCEU_consumoBTU!S9*'BNE Fuel &amp; component splits'!$B$39*'BNE Fuel &amp; component splits'!$D50</f>
        <v>0</v>
      </c>
      <c r="R6" s="7">
        <f>BCEU_consumoBTU!T9*'BNE Fuel &amp; component splits'!$B$39*'BNE Fuel &amp; component splits'!$D50</f>
        <v>0</v>
      </c>
      <c r="S6" s="7">
        <f>BCEU_consumoBTU!U9*'BNE Fuel &amp; component splits'!$B$39*'BNE Fuel &amp; component splits'!$D50</f>
        <v>0</v>
      </c>
      <c r="T6" s="7">
        <f>BCEU_consumoBTU!V9*'BNE Fuel &amp; component splits'!$B$39*'BNE Fuel &amp; component splits'!$D50</f>
        <v>0</v>
      </c>
      <c r="U6" s="7">
        <f>BCEU_consumoBTU!W9*'BNE Fuel &amp; component splits'!$B$39*'BNE Fuel &amp; component splits'!$D50</f>
        <v>0</v>
      </c>
      <c r="V6" s="7">
        <f>BCEU_consumoBTU!X9*'BNE Fuel &amp; component splits'!$B$39*'BNE Fuel &amp; component splits'!$D50</f>
        <v>0</v>
      </c>
      <c r="W6" s="7">
        <f>BCEU_consumoBTU!Y9*'BNE Fuel &amp; component splits'!$B$39*'BNE Fuel &amp; component splits'!$D50</f>
        <v>0</v>
      </c>
      <c r="X6" s="7">
        <f>BCEU_consumoBTU!Z9*'BNE Fuel &amp; component splits'!$B$39*'BNE Fuel &amp; component splits'!$D50</f>
        <v>0</v>
      </c>
      <c r="Y6" s="7">
        <f>BCEU_consumoBTU!AA9*'BNE Fuel &amp; component splits'!$B$39*'BNE Fuel &amp; component splits'!$D50</f>
        <v>0</v>
      </c>
      <c r="Z6" s="7">
        <f>BCEU_consumoBTU!AB9*'BNE Fuel &amp; component splits'!$B$39*'BNE Fuel &amp; component splits'!$D50</f>
        <v>0</v>
      </c>
      <c r="AA6" s="7">
        <f>BCEU_consumoBTU!AC9*'BNE Fuel &amp; component splits'!$B$39*'BNE Fuel &amp; component splits'!$D50</f>
        <v>0</v>
      </c>
      <c r="AB6" s="7">
        <f>BCEU_consumoBTU!AD9*'BNE Fuel &amp; component splits'!$B$39*'BNE Fuel &amp; component splits'!$D50</f>
        <v>0</v>
      </c>
      <c r="AC6" s="7">
        <f>BCEU_consumoBTU!AE9*'BNE Fuel &amp; component splits'!$B$39*'BNE Fuel &amp; component splits'!$D50</f>
        <v>0</v>
      </c>
      <c r="AD6" s="7">
        <f>BCEU_consumoBTU!AF9*'BNE Fuel &amp; component splits'!$B$39*'BNE Fuel &amp; component splits'!$D50</f>
        <v>0</v>
      </c>
      <c r="AE6" s="7">
        <f>BCEU_consumoBTU!AG9*'BNE Fuel &amp; component splits'!$B$39*'BNE Fuel &amp; component splits'!$D50</f>
        <v>0</v>
      </c>
      <c r="AF6" s="7">
        <f>BCEU_consumoBTU!AH9*'BNE Fuel &amp; component splits'!$B$39*'BNE Fuel &amp; component splits'!$D50</f>
        <v>0</v>
      </c>
      <c r="AG6" s="7">
        <f>BCEU_consumoBTU!AI9*'BNE Fuel &amp; component splits'!$B$39*'BNE Fuel &amp; component splits'!$D50</f>
        <v>0</v>
      </c>
    </row>
    <row r="7" spans="1:35" x14ac:dyDescent="0.2">
      <c r="A7" s="1" t="s">
        <v>20</v>
      </c>
      <c r="B7" s="7">
        <f>BCEU_consumoBTU!D10*'BNE Fuel &amp; component splits'!$B$39*'BNE Fuel &amp; component splits'!$D51</f>
        <v>0</v>
      </c>
      <c r="C7" s="7">
        <f>BCEU_consumoBTU!E10*'BNE Fuel &amp; component splits'!$B$39*'BNE Fuel &amp; component splits'!$D51</f>
        <v>0</v>
      </c>
      <c r="D7" s="7">
        <f>BCEU_consumoBTU!F10*'BNE Fuel &amp; component splits'!$B$39*'BNE Fuel &amp; component splits'!$D51</f>
        <v>0</v>
      </c>
      <c r="E7" s="7">
        <f>BCEU_consumoBTU!G10*'BNE Fuel &amp; component splits'!$B$39*'BNE Fuel &amp; component splits'!$D51</f>
        <v>0</v>
      </c>
      <c r="F7" s="7">
        <f>BCEU_consumoBTU!H10*'BNE Fuel &amp; component splits'!$B$39*'BNE Fuel &amp; component splits'!$D51</f>
        <v>0</v>
      </c>
      <c r="G7" s="7">
        <f>BCEU_consumoBTU!I10*'BNE Fuel &amp; component splits'!$B$39*'BNE Fuel &amp; component splits'!$D51</f>
        <v>0</v>
      </c>
      <c r="H7" s="7">
        <f>BCEU_consumoBTU!J10*'BNE Fuel &amp; component splits'!$B$39*'BNE Fuel &amp; component splits'!$D51</f>
        <v>0</v>
      </c>
      <c r="I7" s="7">
        <f>BCEU_consumoBTU!K10*'BNE Fuel &amp; component splits'!$B$39*'BNE Fuel &amp; component splits'!$D51</f>
        <v>0</v>
      </c>
      <c r="J7" s="7">
        <f>BCEU_consumoBTU!L10*'BNE Fuel &amp; component splits'!$B$39*'BNE Fuel &amp; component splits'!$D51</f>
        <v>0</v>
      </c>
      <c r="K7" s="7">
        <f>BCEU_consumoBTU!M10*'BNE Fuel &amp; component splits'!$B$39*'BNE Fuel &amp; component splits'!$D51</f>
        <v>0</v>
      </c>
      <c r="L7" s="7">
        <f>BCEU_consumoBTU!N10*'BNE Fuel &amp; component splits'!$B$39*'BNE Fuel &amp; component splits'!$D51</f>
        <v>0</v>
      </c>
      <c r="M7" s="7">
        <f>BCEU_consumoBTU!O10*'BNE Fuel &amp; component splits'!$B$39*'BNE Fuel &amp; component splits'!$D51</f>
        <v>0</v>
      </c>
      <c r="N7" s="7">
        <f>BCEU_consumoBTU!P10*'BNE Fuel &amp; component splits'!$B$39*'BNE Fuel &amp; component splits'!$D51</f>
        <v>0</v>
      </c>
      <c r="O7" s="7">
        <f>BCEU_consumoBTU!Q10*'BNE Fuel &amp; component splits'!$B$39*'BNE Fuel &amp; component splits'!$D51</f>
        <v>0</v>
      </c>
      <c r="P7" s="7">
        <f>BCEU_consumoBTU!R10*'BNE Fuel &amp; component splits'!$B$39*'BNE Fuel &amp; component splits'!$D51</f>
        <v>0</v>
      </c>
      <c r="Q7" s="7">
        <f>BCEU_consumoBTU!S10*'BNE Fuel &amp; component splits'!$B$39*'BNE Fuel &amp; component splits'!$D51</f>
        <v>0</v>
      </c>
      <c r="R7" s="7">
        <f>BCEU_consumoBTU!T10*'BNE Fuel &amp; component splits'!$B$39*'BNE Fuel &amp; component splits'!$D51</f>
        <v>0</v>
      </c>
      <c r="S7" s="7">
        <f>BCEU_consumoBTU!U10*'BNE Fuel &amp; component splits'!$B$39*'BNE Fuel &amp; component splits'!$D51</f>
        <v>0</v>
      </c>
      <c r="T7" s="7">
        <f>BCEU_consumoBTU!V10*'BNE Fuel &amp; component splits'!$B$39*'BNE Fuel &amp; component splits'!$D51</f>
        <v>0</v>
      </c>
      <c r="U7" s="7">
        <f>BCEU_consumoBTU!W10*'BNE Fuel &amp; component splits'!$B$39*'BNE Fuel &amp; component splits'!$D51</f>
        <v>0</v>
      </c>
      <c r="V7" s="7">
        <f>BCEU_consumoBTU!X10*'BNE Fuel &amp; component splits'!$B$39*'BNE Fuel &amp; component splits'!$D51</f>
        <v>0</v>
      </c>
      <c r="W7" s="7">
        <f>BCEU_consumoBTU!Y10*'BNE Fuel &amp; component splits'!$B$39*'BNE Fuel &amp; component splits'!$D51</f>
        <v>0</v>
      </c>
      <c r="X7" s="7">
        <f>BCEU_consumoBTU!Z10*'BNE Fuel &amp; component splits'!$B$39*'BNE Fuel &amp; component splits'!$D51</f>
        <v>0</v>
      </c>
      <c r="Y7" s="7">
        <f>BCEU_consumoBTU!AA10*'BNE Fuel &amp; component splits'!$B$39*'BNE Fuel &amp; component splits'!$D51</f>
        <v>0</v>
      </c>
      <c r="Z7" s="7">
        <f>BCEU_consumoBTU!AB10*'BNE Fuel &amp; component splits'!$B$39*'BNE Fuel &amp; component splits'!$D51</f>
        <v>0</v>
      </c>
      <c r="AA7" s="7">
        <f>BCEU_consumoBTU!AC10*'BNE Fuel &amp; component splits'!$B$39*'BNE Fuel &amp; component splits'!$D51</f>
        <v>0</v>
      </c>
      <c r="AB7" s="7">
        <f>BCEU_consumoBTU!AD10*'BNE Fuel &amp; component splits'!$B$39*'BNE Fuel &amp; component splits'!$D51</f>
        <v>0</v>
      </c>
      <c r="AC7" s="7">
        <f>BCEU_consumoBTU!AE10*'BNE Fuel &amp; component splits'!$B$39*'BNE Fuel &amp; component splits'!$D51</f>
        <v>0</v>
      </c>
      <c r="AD7" s="7">
        <f>BCEU_consumoBTU!AF10*'BNE Fuel &amp; component splits'!$B$39*'BNE Fuel &amp; component splits'!$D51</f>
        <v>0</v>
      </c>
      <c r="AE7" s="7">
        <f>BCEU_consumoBTU!AG10*'BNE Fuel &amp; component splits'!$B$39*'BNE Fuel &amp; component splits'!$D51</f>
        <v>0</v>
      </c>
      <c r="AF7" s="7">
        <f>BCEU_consumoBTU!AH10*'BNE Fuel &amp; component splits'!$B$39*'BNE Fuel &amp; component splits'!$D51</f>
        <v>0</v>
      </c>
      <c r="AG7" s="7">
        <f>BCEU_consumoBTU!AI10*'BNE Fuel &amp; component splits'!$B$39*'BNE Fuel &amp; component splits'!$D51</f>
        <v>0</v>
      </c>
    </row>
    <row r="8" spans="1:35" x14ac:dyDescent="0.2">
      <c r="A8" s="1" t="s">
        <v>24</v>
      </c>
      <c r="B8" s="7">
        <f>BCEU_consumoBTU!D11*'BNE Fuel &amp; component splits'!$B$39*'BNE Fuel &amp; component splits'!$D52</f>
        <v>0</v>
      </c>
      <c r="C8" s="7">
        <f>BCEU_consumoBTU!E11*'BNE Fuel &amp; component splits'!$B$39*'BNE Fuel &amp; component splits'!$D52</f>
        <v>0</v>
      </c>
      <c r="D8" s="7">
        <f>BCEU_consumoBTU!F11*'BNE Fuel &amp; component splits'!$B$39*'BNE Fuel &amp; component splits'!$D52</f>
        <v>0</v>
      </c>
      <c r="E8" s="7">
        <f>BCEU_consumoBTU!G11*'BNE Fuel &amp; component splits'!$B$39*'BNE Fuel &amp; component splits'!$D52</f>
        <v>0</v>
      </c>
      <c r="F8" s="7">
        <f>BCEU_consumoBTU!H11*'BNE Fuel &amp; component splits'!$B$39*'BNE Fuel &amp; component splits'!$D52</f>
        <v>0</v>
      </c>
      <c r="G8" s="7">
        <f>BCEU_consumoBTU!I11*'BNE Fuel &amp; component splits'!$B$39*'BNE Fuel &amp; component splits'!$D52</f>
        <v>0</v>
      </c>
      <c r="H8" s="7">
        <f>BCEU_consumoBTU!J11*'BNE Fuel &amp; component splits'!$B$39*'BNE Fuel &amp; component splits'!$D52</f>
        <v>0</v>
      </c>
      <c r="I8" s="7">
        <f>BCEU_consumoBTU!K11*'BNE Fuel &amp; component splits'!$B$39*'BNE Fuel &amp; component splits'!$D52</f>
        <v>0</v>
      </c>
      <c r="J8" s="7">
        <f>BCEU_consumoBTU!L11*'BNE Fuel &amp; component splits'!$B$39*'BNE Fuel &amp; component splits'!$D52</f>
        <v>0</v>
      </c>
      <c r="K8" s="7">
        <f>BCEU_consumoBTU!M11*'BNE Fuel &amp; component splits'!$B$39*'BNE Fuel &amp; component splits'!$D52</f>
        <v>0</v>
      </c>
      <c r="L8" s="7">
        <f>BCEU_consumoBTU!N11*'BNE Fuel &amp; component splits'!$B$39*'BNE Fuel &amp; component splits'!$D52</f>
        <v>0</v>
      </c>
      <c r="M8" s="7">
        <f>BCEU_consumoBTU!O11*'BNE Fuel &amp; component splits'!$B$39*'BNE Fuel &amp; component splits'!$D52</f>
        <v>0</v>
      </c>
      <c r="N8" s="7">
        <f>BCEU_consumoBTU!P11*'BNE Fuel &amp; component splits'!$B$39*'BNE Fuel &amp; component splits'!$D52</f>
        <v>0</v>
      </c>
      <c r="O8" s="7">
        <f>BCEU_consumoBTU!Q11*'BNE Fuel &amp; component splits'!$B$39*'BNE Fuel &amp; component splits'!$D52</f>
        <v>0</v>
      </c>
      <c r="P8" s="7">
        <f>BCEU_consumoBTU!R11*'BNE Fuel &amp; component splits'!$B$39*'BNE Fuel &amp; component splits'!$D52</f>
        <v>0</v>
      </c>
      <c r="Q8" s="7">
        <f>BCEU_consumoBTU!S11*'BNE Fuel &amp; component splits'!$B$39*'BNE Fuel &amp; component splits'!$D52</f>
        <v>0</v>
      </c>
      <c r="R8" s="7">
        <f>BCEU_consumoBTU!T11*'BNE Fuel &amp; component splits'!$B$39*'BNE Fuel &amp; component splits'!$D52</f>
        <v>0</v>
      </c>
      <c r="S8" s="7">
        <f>BCEU_consumoBTU!U11*'BNE Fuel &amp; component splits'!$B$39*'BNE Fuel &amp; component splits'!$D52</f>
        <v>0</v>
      </c>
      <c r="T8" s="7">
        <f>BCEU_consumoBTU!V11*'BNE Fuel &amp; component splits'!$B$39*'BNE Fuel &amp; component splits'!$D52</f>
        <v>0</v>
      </c>
      <c r="U8" s="7">
        <f>BCEU_consumoBTU!W11*'BNE Fuel &amp; component splits'!$B$39*'BNE Fuel &amp; component splits'!$D52</f>
        <v>0</v>
      </c>
      <c r="V8" s="7">
        <f>BCEU_consumoBTU!X11*'BNE Fuel &amp; component splits'!$B$39*'BNE Fuel &amp; component splits'!$D52</f>
        <v>0</v>
      </c>
      <c r="W8" s="7">
        <f>BCEU_consumoBTU!Y11*'BNE Fuel &amp; component splits'!$B$39*'BNE Fuel &amp; component splits'!$D52</f>
        <v>0</v>
      </c>
      <c r="X8" s="7">
        <f>BCEU_consumoBTU!Z11*'BNE Fuel &amp; component splits'!$B$39*'BNE Fuel &amp; component splits'!$D52</f>
        <v>0</v>
      </c>
      <c r="Y8" s="7">
        <f>BCEU_consumoBTU!AA11*'BNE Fuel &amp; component splits'!$B$39*'BNE Fuel &amp; component splits'!$D52</f>
        <v>0</v>
      </c>
      <c r="Z8" s="7">
        <f>BCEU_consumoBTU!AB11*'BNE Fuel &amp; component splits'!$B$39*'BNE Fuel &amp; component splits'!$D52</f>
        <v>0</v>
      </c>
      <c r="AA8" s="7">
        <f>BCEU_consumoBTU!AC11*'BNE Fuel &amp; component splits'!$B$39*'BNE Fuel &amp; component splits'!$D52</f>
        <v>0</v>
      </c>
      <c r="AB8" s="7">
        <f>BCEU_consumoBTU!AD11*'BNE Fuel &amp; component splits'!$B$39*'BNE Fuel &amp; component splits'!$D52</f>
        <v>0</v>
      </c>
      <c r="AC8" s="7">
        <f>BCEU_consumoBTU!AE11*'BNE Fuel &amp; component splits'!$B$39*'BNE Fuel &amp; component splits'!$D52</f>
        <v>0</v>
      </c>
      <c r="AD8" s="7">
        <f>BCEU_consumoBTU!AF11*'BNE Fuel &amp; component splits'!$B$39*'BNE Fuel &amp; component splits'!$D52</f>
        <v>0</v>
      </c>
      <c r="AE8" s="7">
        <f>BCEU_consumoBTU!AG11*'BNE Fuel &amp; component splits'!$B$39*'BNE Fuel &amp; component splits'!$D52</f>
        <v>0</v>
      </c>
      <c r="AF8" s="7">
        <f>BCEU_consumoBTU!AH11*'BNE Fuel &amp; component splits'!$B$39*'BNE Fuel &amp; component splits'!$D52</f>
        <v>0</v>
      </c>
      <c r="AG8" s="7">
        <f>BCEU_consumoBTU!AI11*'BNE Fuel &amp; component splits'!$B$39*'BNE Fuel &amp; component splits'!$D52</f>
        <v>0</v>
      </c>
    </row>
    <row r="9" spans="1:35" x14ac:dyDescent="0.2">
      <c r="A9" s="1" t="s">
        <v>25</v>
      </c>
      <c r="B9" s="7">
        <f>BCEU_consumoBTU!D12*'BNE Fuel &amp; component splits'!$B$39*'BNE Fuel &amp; component splits'!$D53</f>
        <v>0</v>
      </c>
      <c r="C9" s="7">
        <f>BCEU_consumoBTU!E12*'BNE Fuel &amp; component splits'!$B$39*'BNE Fuel &amp; component splits'!$D53</f>
        <v>0</v>
      </c>
      <c r="D9" s="7">
        <f>BCEU_consumoBTU!F12*'BNE Fuel &amp; component splits'!$B$39*'BNE Fuel &amp; component splits'!$D53</f>
        <v>0</v>
      </c>
      <c r="E9" s="7">
        <f>BCEU_consumoBTU!G12*'BNE Fuel &amp; component splits'!$B$39*'BNE Fuel &amp; component splits'!$D53</f>
        <v>0</v>
      </c>
      <c r="F9" s="7">
        <f>BCEU_consumoBTU!H12*'BNE Fuel &amp; component splits'!$B$39*'BNE Fuel &amp; component splits'!$D53</f>
        <v>0</v>
      </c>
      <c r="G9" s="7">
        <f>BCEU_consumoBTU!I12*'BNE Fuel &amp; component splits'!$B$39*'BNE Fuel &amp; component splits'!$D53</f>
        <v>0</v>
      </c>
      <c r="H9" s="7">
        <f>BCEU_consumoBTU!J12*'BNE Fuel &amp; component splits'!$B$39*'BNE Fuel &amp; component splits'!$D53</f>
        <v>0</v>
      </c>
      <c r="I9" s="7">
        <f>BCEU_consumoBTU!K12*'BNE Fuel &amp; component splits'!$B$39*'BNE Fuel &amp; component splits'!$D53</f>
        <v>0</v>
      </c>
      <c r="J9" s="7">
        <f>BCEU_consumoBTU!L12*'BNE Fuel &amp; component splits'!$B$39*'BNE Fuel &amp; component splits'!$D53</f>
        <v>0</v>
      </c>
      <c r="K9" s="7">
        <f>BCEU_consumoBTU!M12*'BNE Fuel &amp; component splits'!$B$39*'BNE Fuel &amp; component splits'!$D53</f>
        <v>0</v>
      </c>
      <c r="L9" s="7">
        <f>BCEU_consumoBTU!N12*'BNE Fuel &amp; component splits'!$B$39*'BNE Fuel &amp; component splits'!$D53</f>
        <v>0</v>
      </c>
      <c r="M9" s="7">
        <f>BCEU_consumoBTU!O12*'BNE Fuel &amp; component splits'!$B$39*'BNE Fuel &amp; component splits'!$D53</f>
        <v>0</v>
      </c>
      <c r="N9" s="7">
        <f>BCEU_consumoBTU!P12*'BNE Fuel &amp; component splits'!$B$39*'BNE Fuel &amp; component splits'!$D53</f>
        <v>0</v>
      </c>
      <c r="O9" s="7">
        <f>BCEU_consumoBTU!Q12*'BNE Fuel &amp; component splits'!$B$39*'BNE Fuel &amp; component splits'!$D53</f>
        <v>0</v>
      </c>
      <c r="P9" s="7">
        <f>BCEU_consumoBTU!R12*'BNE Fuel &amp; component splits'!$B$39*'BNE Fuel &amp; component splits'!$D53</f>
        <v>0</v>
      </c>
      <c r="Q9" s="7">
        <f>BCEU_consumoBTU!S12*'BNE Fuel &amp; component splits'!$B$39*'BNE Fuel &amp; component splits'!$D53</f>
        <v>0</v>
      </c>
      <c r="R9" s="7">
        <f>BCEU_consumoBTU!T12*'BNE Fuel &amp; component splits'!$B$39*'BNE Fuel &amp; component splits'!$D53</f>
        <v>0</v>
      </c>
      <c r="S9" s="7">
        <f>BCEU_consumoBTU!U12*'BNE Fuel &amp; component splits'!$B$39*'BNE Fuel &amp; component splits'!$D53</f>
        <v>0</v>
      </c>
      <c r="T9" s="7">
        <f>BCEU_consumoBTU!V12*'BNE Fuel &amp; component splits'!$B$39*'BNE Fuel &amp; component splits'!$D53</f>
        <v>0</v>
      </c>
      <c r="U9" s="7">
        <f>BCEU_consumoBTU!W12*'BNE Fuel &amp; component splits'!$B$39*'BNE Fuel &amp; component splits'!$D53</f>
        <v>0</v>
      </c>
      <c r="V9" s="7">
        <f>BCEU_consumoBTU!X12*'BNE Fuel &amp; component splits'!$B$39*'BNE Fuel &amp; component splits'!$D53</f>
        <v>0</v>
      </c>
      <c r="W9" s="7">
        <f>BCEU_consumoBTU!Y12*'BNE Fuel &amp; component splits'!$B$39*'BNE Fuel &amp; component splits'!$D53</f>
        <v>0</v>
      </c>
      <c r="X9" s="7">
        <f>BCEU_consumoBTU!Z12*'BNE Fuel &amp; component splits'!$B$39*'BNE Fuel &amp; component splits'!$D53</f>
        <v>0</v>
      </c>
      <c r="Y9" s="7">
        <f>BCEU_consumoBTU!AA12*'BNE Fuel &amp; component splits'!$B$39*'BNE Fuel &amp; component splits'!$D53</f>
        <v>0</v>
      </c>
      <c r="Z9" s="7">
        <f>BCEU_consumoBTU!AB12*'BNE Fuel &amp; component splits'!$B$39*'BNE Fuel &amp; component splits'!$D53</f>
        <v>0</v>
      </c>
      <c r="AA9" s="7">
        <f>BCEU_consumoBTU!AC12*'BNE Fuel &amp; component splits'!$B$39*'BNE Fuel &amp; component splits'!$D53</f>
        <v>0</v>
      </c>
      <c r="AB9" s="7">
        <f>BCEU_consumoBTU!AD12*'BNE Fuel &amp; component splits'!$B$39*'BNE Fuel &amp; component splits'!$D53</f>
        <v>0</v>
      </c>
      <c r="AC9" s="7">
        <f>BCEU_consumoBTU!AE12*'BNE Fuel &amp; component splits'!$B$39*'BNE Fuel &amp; component splits'!$D53</f>
        <v>0</v>
      </c>
      <c r="AD9" s="7">
        <f>BCEU_consumoBTU!AF12*'BNE Fuel &amp; component splits'!$B$39*'BNE Fuel &amp; component splits'!$D53</f>
        <v>0</v>
      </c>
      <c r="AE9" s="7">
        <f>BCEU_consumoBTU!AG12*'BNE Fuel &amp; component splits'!$B$39*'BNE Fuel &amp; component splits'!$D53</f>
        <v>0</v>
      </c>
      <c r="AF9" s="7">
        <f>BCEU_consumoBTU!AH12*'BNE Fuel &amp; component splits'!$B$39*'BNE Fuel &amp; component splits'!$D53</f>
        <v>0</v>
      </c>
      <c r="AG9" s="7">
        <f>BCEU_consumoBTU!AI12*'BNE Fuel &amp; component splits'!$B$39*'BNE Fuel &amp; component splits'!$D53</f>
        <v>0</v>
      </c>
    </row>
    <row r="10" spans="1:35" x14ac:dyDescent="0.2">
      <c r="A10" s="1" t="s">
        <v>26</v>
      </c>
      <c r="B10" s="7">
        <f>BCEU_consumoBTU!D13*'BNE Fuel &amp; component splits'!$B$39*'BNE Fuel &amp; component splits'!$D54</f>
        <v>0</v>
      </c>
      <c r="C10" s="7">
        <f>BCEU_consumoBTU!E13*'BNE Fuel &amp; component splits'!$B$39*'BNE Fuel &amp; component splits'!$D54</f>
        <v>0</v>
      </c>
      <c r="D10" s="7">
        <f>BCEU_consumoBTU!F13*'BNE Fuel &amp; component splits'!$B$39*'BNE Fuel &amp; component splits'!$D54</f>
        <v>0</v>
      </c>
      <c r="E10" s="7">
        <f>BCEU_consumoBTU!G13*'BNE Fuel &amp; component splits'!$B$39*'BNE Fuel &amp; component splits'!$D54</f>
        <v>0</v>
      </c>
      <c r="F10" s="7">
        <f>BCEU_consumoBTU!H13*'BNE Fuel &amp; component splits'!$B$39*'BNE Fuel &amp; component splits'!$D54</f>
        <v>0</v>
      </c>
      <c r="G10" s="7">
        <f>BCEU_consumoBTU!I13*'BNE Fuel &amp; component splits'!$B$39*'BNE Fuel &amp; component splits'!$D54</f>
        <v>0</v>
      </c>
      <c r="H10" s="7">
        <f>BCEU_consumoBTU!J13*'BNE Fuel &amp; component splits'!$B$39*'BNE Fuel &amp; component splits'!$D54</f>
        <v>0</v>
      </c>
      <c r="I10" s="7">
        <f>BCEU_consumoBTU!K13*'BNE Fuel &amp; component splits'!$B$39*'BNE Fuel &amp; component splits'!$D54</f>
        <v>0</v>
      </c>
      <c r="J10" s="7">
        <f>BCEU_consumoBTU!L13*'BNE Fuel &amp; component splits'!$B$39*'BNE Fuel &amp; component splits'!$D54</f>
        <v>0</v>
      </c>
      <c r="K10" s="7">
        <f>BCEU_consumoBTU!M13*'BNE Fuel &amp; component splits'!$B$39*'BNE Fuel &amp; component splits'!$D54</f>
        <v>0</v>
      </c>
      <c r="L10" s="7">
        <f>BCEU_consumoBTU!N13*'BNE Fuel &amp; component splits'!$B$39*'BNE Fuel &amp; component splits'!$D54</f>
        <v>0</v>
      </c>
      <c r="M10" s="7">
        <f>BCEU_consumoBTU!O13*'BNE Fuel &amp; component splits'!$B$39*'BNE Fuel &amp; component splits'!$D54</f>
        <v>0</v>
      </c>
      <c r="N10" s="7">
        <f>BCEU_consumoBTU!P13*'BNE Fuel &amp; component splits'!$B$39*'BNE Fuel &amp; component splits'!$D54</f>
        <v>0</v>
      </c>
      <c r="O10" s="7">
        <f>BCEU_consumoBTU!Q13*'BNE Fuel &amp; component splits'!$B$39*'BNE Fuel &amp; component splits'!$D54</f>
        <v>0</v>
      </c>
      <c r="P10" s="7">
        <f>BCEU_consumoBTU!R13*'BNE Fuel &amp; component splits'!$B$39*'BNE Fuel &amp; component splits'!$D54</f>
        <v>0</v>
      </c>
      <c r="Q10" s="7">
        <f>BCEU_consumoBTU!S13*'BNE Fuel &amp; component splits'!$B$39*'BNE Fuel &amp; component splits'!$D54</f>
        <v>0</v>
      </c>
      <c r="R10" s="7">
        <f>BCEU_consumoBTU!T13*'BNE Fuel &amp; component splits'!$B$39*'BNE Fuel &amp; component splits'!$D54</f>
        <v>0</v>
      </c>
      <c r="S10" s="7">
        <f>BCEU_consumoBTU!U13*'BNE Fuel &amp; component splits'!$B$39*'BNE Fuel &amp; component splits'!$D54</f>
        <v>0</v>
      </c>
      <c r="T10" s="7">
        <f>BCEU_consumoBTU!V13*'BNE Fuel &amp; component splits'!$B$39*'BNE Fuel &amp; component splits'!$D54</f>
        <v>0</v>
      </c>
      <c r="U10" s="7">
        <f>BCEU_consumoBTU!W13*'BNE Fuel &amp; component splits'!$B$39*'BNE Fuel &amp; component splits'!$D54</f>
        <v>0</v>
      </c>
      <c r="V10" s="7">
        <f>BCEU_consumoBTU!X13*'BNE Fuel &amp; component splits'!$B$39*'BNE Fuel &amp; component splits'!$D54</f>
        <v>0</v>
      </c>
      <c r="W10" s="7">
        <f>BCEU_consumoBTU!Y13*'BNE Fuel &amp; component splits'!$B$39*'BNE Fuel &amp; component splits'!$D54</f>
        <v>0</v>
      </c>
      <c r="X10" s="7">
        <f>BCEU_consumoBTU!Z13*'BNE Fuel &amp; component splits'!$B$39*'BNE Fuel &amp; component splits'!$D54</f>
        <v>0</v>
      </c>
      <c r="Y10" s="7">
        <f>BCEU_consumoBTU!AA13*'BNE Fuel &amp; component splits'!$B$39*'BNE Fuel &amp; component splits'!$D54</f>
        <v>0</v>
      </c>
      <c r="Z10" s="7">
        <f>BCEU_consumoBTU!AB13*'BNE Fuel &amp; component splits'!$B$39*'BNE Fuel &amp; component splits'!$D54</f>
        <v>0</v>
      </c>
      <c r="AA10" s="7">
        <f>BCEU_consumoBTU!AC13*'BNE Fuel &amp; component splits'!$B$39*'BNE Fuel &amp; component splits'!$D54</f>
        <v>0</v>
      </c>
      <c r="AB10" s="7">
        <f>BCEU_consumoBTU!AD13*'BNE Fuel &amp; component splits'!$B$39*'BNE Fuel &amp; component splits'!$D54</f>
        <v>0</v>
      </c>
      <c r="AC10" s="7">
        <f>BCEU_consumoBTU!AE13*'BNE Fuel &amp; component splits'!$B$39*'BNE Fuel &amp; component splits'!$D54</f>
        <v>0</v>
      </c>
      <c r="AD10" s="7">
        <f>BCEU_consumoBTU!AF13*'BNE Fuel &amp; component splits'!$B$39*'BNE Fuel &amp; component splits'!$D54</f>
        <v>0</v>
      </c>
      <c r="AE10" s="7">
        <f>BCEU_consumoBTU!AG13*'BNE Fuel &amp; component splits'!$B$39*'BNE Fuel &amp; component splits'!$D54</f>
        <v>0</v>
      </c>
      <c r="AF10" s="7">
        <f>BCEU_consumoBTU!AH13*'BNE Fuel &amp; component splits'!$B$39*'BNE Fuel &amp; component splits'!$D54</f>
        <v>0</v>
      </c>
      <c r="AG10" s="7">
        <f>BCEU_consumoBTU!AI13*'BNE Fuel &amp; component splits'!$B$39*'BNE Fuel &amp; component splits'!$D54</f>
        <v>0</v>
      </c>
    </row>
    <row r="11" spans="1:35" x14ac:dyDescent="0.2">
      <c r="A11" s="1" t="s">
        <v>27</v>
      </c>
      <c r="B11" s="7">
        <f>BCEU_consumoBTU!D14*'BNE Fuel &amp; component splits'!$B$39*'BNE Fuel &amp; component splits'!$D55</f>
        <v>0</v>
      </c>
      <c r="C11" s="7">
        <f>BCEU_consumoBTU!E14*'BNE Fuel &amp; component splits'!$B$39*'BNE Fuel &amp; component splits'!$D55</f>
        <v>0</v>
      </c>
      <c r="D11" s="7">
        <f>BCEU_consumoBTU!F14*'BNE Fuel &amp; component splits'!$B$39*'BNE Fuel &amp; component splits'!$D55</f>
        <v>0</v>
      </c>
      <c r="E11" s="7">
        <f>BCEU_consumoBTU!G14*'BNE Fuel &amp; component splits'!$B$39*'BNE Fuel &amp; component splits'!$D55</f>
        <v>0</v>
      </c>
      <c r="F11" s="7">
        <f>BCEU_consumoBTU!H14*'BNE Fuel &amp; component splits'!$B$39*'BNE Fuel &amp; component splits'!$D55</f>
        <v>0</v>
      </c>
      <c r="G11" s="7">
        <f>BCEU_consumoBTU!I14*'BNE Fuel &amp; component splits'!$B$39*'BNE Fuel &amp; component splits'!$D55</f>
        <v>0</v>
      </c>
      <c r="H11" s="7">
        <f>BCEU_consumoBTU!J14*'BNE Fuel &amp; component splits'!$B$39*'BNE Fuel &amp; component splits'!$D55</f>
        <v>0</v>
      </c>
      <c r="I11" s="7">
        <f>BCEU_consumoBTU!K14*'BNE Fuel &amp; component splits'!$B$39*'BNE Fuel &amp; component splits'!$D55</f>
        <v>0</v>
      </c>
      <c r="J11" s="7">
        <f>BCEU_consumoBTU!L14*'BNE Fuel &amp; component splits'!$B$39*'BNE Fuel &amp; component splits'!$D55</f>
        <v>0</v>
      </c>
      <c r="K11" s="7">
        <f>BCEU_consumoBTU!M14*'BNE Fuel &amp; component splits'!$B$39*'BNE Fuel &amp; component splits'!$D55</f>
        <v>0</v>
      </c>
      <c r="L11" s="7">
        <f>BCEU_consumoBTU!N14*'BNE Fuel &amp; component splits'!$B$39*'BNE Fuel &amp; component splits'!$D55</f>
        <v>0</v>
      </c>
      <c r="M11" s="7">
        <f>BCEU_consumoBTU!O14*'BNE Fuel &amp; component splits'!$B$39*'BNE Fuel &amp; component splits'!$D55</f>
        <v>0</v>
      </c>
      <c r="N11" s="7">
        <f>BCEU_consumoBTU!P14*'BNE Fuel &amp; component splits'!$B$39*'BNE Fuel &amp; component splits'!$D55</f>
        <v>0</v>
      </c>
      <c r="O11" s="7">
        <f>BCEU_consumoBTU!Q14*'BNE Fuel &amp; component splits'!$B$39*'BNE Fuel &amp; component splits'!$D55</f>
        <v>0</v>
      </c>
      <c r="P11" s="7">
        <f>BCEU_consumoBTU!R14*'BNE Fuel &amp; component splits'!$B$39*'BNE Fuel &amp; component splits'!$D55</f>
        <v>0</v>
      </c>
      <c r="Q11" s="7">
        <f>BCEU_consumoBTU!S14*'BNE Fuel &amp; component splits'!$B$39*'BNE Fuel &amp; component splits'!$D55</f>
        <v>0</v>
      </c>
      <c r="R11" s="7">
        <f>BCEU_consumoBTU!T14*'BNE Fuel &amp; component splits'!$B$39*'BNE Fuel &amp; component splits'!$D55</f>
        <v>0</v>
      </c>
      <c r="S11" s="7">
        <f>BCEU_consumoBTU!U14*'BNE Fuel &amp; component splits'!$B$39*'BNE Fuel &amp; component splits'!$D55</f>
        <v>0</v>
      </c>
      <c r="T11" s="7">
        <f>BCEU_consumoBTU!V14*'BNE Fuel &amp; component splits'!$B$39*'BNE Fuel &amp; component splits'!$D55</f>
        <v>0</v>
      </c>
      <c r="U11" s="7">
        <f>BCEU_consumoBTU!W14*'BNE Fuel &amp; component splits'!$B$39*'BNE Fuel &amp; component splits'!$D55</f>
        <v>0</v>
      </c>
      <c r="V11" s="7">
        <f>BCEU_consumoBTU!X14*'BNE Fuel &amp; component splits'!$B$39*'BNE Fuel &amp; component splits'!$D55</f>
        <v>0</v>
      </c>
      <c r="W11" s="7">
        <f>BCEU_consumoBTU!Y14*'BNE Fuel &amp; component splits'!$B$39*'BNE Fuel &amp; component splits'!$D55</f>
        <v>0</v>
      </c>
      <c r="X11" s="7">
        <f>BCEU_consumoBTU!Z14*'BNE Fuel &amp; component splits'!$B$39*'BNE Fuel &amp; component splits'!$D55</f>
        <v>0</v>
      </c>
      <c r="Y11" s="7">
        <f>BCEU_consumoBTU!AA14*'BNE Fuel &amp; component splits'!$B$39*'BNE Fuel &amp; component splits'!$D55</f>
        <v>0</v>
      </c>
      <c r="Z11" s="7">
        <f>BCEU_consumoBTU!AB14*'BNE Fuel &amp; component splits'!$B$39*'BNE Fuel &amp; component splits'!$D55</f>
        <v>0</v>
      </c>
      <c r="AA11" s="7">
        <f>BCEU_consumoBTU!AC14*'BNE Fuel &amp; component splits'!$B$39*'BNE Fuel &amp; component splits'!$D55</f>
        <v>0</v>
      </c>
      <c r="AB11" s="7">
        <f>BCEU_consumoBTU!AD14*'BNE Fuel &amp; component splits'!$B$39*'BNE Fuel &amp; component splits'!$D55</f>
        <v>0</v>
      </c>
      <c r="AC11" s="7">
        <f>BCEU_consumoBTU!AE14*'BNE Fuel &amp; component splits'!$B$39*'BNE Fuel &amp; component splits'!$D55</f>
        <v>0</v>
      </c>
      <c r="AD11" s="7">
        <f>BCEU_consumoBTU!AF14*'BNE Fuel &amp; component splits'!$B$39*'BNE Fuel &amp; component splits'!$D55</f>
        <v>0</v>
      </c>
      <c r="AE11" s="7">
        <f>BCEU_consumoBTU!AG14*'BNE Fuel &amp; component splits'!$B$39*'BNE Fuel &amp; component splits'!$D55</f>
        <v>0</v>
      </c>
      <c r="AF11" s="7">
        <f>BCEU_consumoBTU!AH14*'BNE Fuel &amp; component splits'!$B$39*'BNE Fuel &amp; component splits'!$D55</f>
        <v>0</v>
      </c>
      <c r="AG11" s="7">
        <f>BCEU_consumoBTU!AI14*'BNE Fuel &amp; component splits'!$B$39*'BNE Fuel &amp; component splits'!$D55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zoomScale="80" zoomScaleNormal="8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3.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BCEU_consumoBTU!D5*'BNE Fuel &amp; component splits'!$B$40*'BNE Fuel &amp; component splits'!$E46</f>
        <v>84883453689356.938</v>
      </c>
      <c r="C2" s="7">
        <f>BCEU_consumoBTU!E5*'BNE Fuel &amp; component splits'!$B$40*'BNE Fuel &amp; component splits'!$E46</f>
        <v>87441151147662.812</v>
      </c>
      <c r="D2" s="7">
        <f>BCEU_consumoBTU!F5*'BNE Fuel &amp; component splits'!$B$40*'BNE Fuel &amp; component splits'!$E46</f>
        <v>90041198052845.797</v>
      </c>
      <c r="E2" s="7">
        <f>BCEU_consumoBTU!G5*'BNE Fuel &amp; component splits'!$B$40*'BNE Fuel &amp; component splits'!$E46</f>
        <v>92729865096864.188</v>
      </c>
      <c r="F2" s="7">
        <f>BCEU_consumoBTU!H5*'BNE Fuel &amp; component splits'!$B$40*'BNE Fuel &amp; component splits'!$E46</f>
        <v>95484670474585.703</v>
      </c>
      <c r="G2" s="7">
        <f>BCEU_consumoBTU!I5*'BNE Fuel &amp; component splits'!$B$40*'BNE Fuel &amp; component splits'!$E46</f>
        <v>98296464614154.172</v>
      </c>
      <c r="H2" s="7">
        <f>BCEU_consumoBTU!J5*'BNE Fuel &amp; component splits'!$B$40*'BNE Fuel &amp; component splits'!$E46</f>
        <v>101169430176989.59</v>
      </c>
      <c r="I2" s="7">
        <f>BCEU_consumoBTU!K5*'BNE Fuel &amp; component splits'!$B$40*'BNE Fuel &amp; component splits'!$E46</f>
        <v>104102260081398.19</v>
      </c>
      <c r="J2" s="7">
        <f>BCEU_consumoBTU!L5*'BNE Fuel &amp; component splits'!$B$40*'BNE Fuel &amp; component splits'!$E46</f>
        <v>107098352739783.69</v>
      </c>
      <c r="K2" s="7">
        <f>BCEU_consumoBTU!M5*'BNE Fuel &amp; component splits'!$B$40*'BNE Fuel &amp; component splits'!$E46</f>
        <v>110135749179691.28</v>
      </c>
      <c r="L2" s="7">
        <f>BCEU_consumoBTU!N5*'BNE Fuel &amp; component splits'!$B$40*'BNE Fuel &amp; component splits'!$E46</f>
        <v>113247126443464.45</v>
      </c>
      <c r="M2" s="7">
        <f>BCEU_consumoBTU!O5*'BNE Fuel &amp; component splits'!$B$40*'BNE Fuel &amp; component splits'!$E46</f>
        <v>116408957060615.86</v>
      </c>
      <c r="N2" s="7">
        <f>BCEU_consumoBTU!P5*'BNE Fuel &amp; component splits'!$B$40*'BNE Fuel &amp; component splits'!$E46</f>
        <v>119613921373660.64</v>
      </c>
      <c r="O2" s="7">
        <f>BCEU_consumoBTU!Q5*'BNE Fuel &amp; component splits'!$B$40*'BNE Fuel &amp; component splits'!$E46</f>
        <v>121408130194265.55</v>
      </c>
      <c r="P2" s="7">
        <f>BCEU_consumoBTU!R5*'BNE Fuel &amp; component splits'!$B$40*'BNE Fuel &amp; component splits'!$E46</f>
        <v>123229252147179.52</v>
      </c>
      <c r="Q2" s="7">
        <f>BCEU_consumoBTU!S5*'BNE Fuel &amp; component splits'!$B$40*'BNE Fuel &amp; component splits'!$E46</f>
        <v>125077690929387.2</v>
      </c>
      <c r="R2" s="7">
        <f>BCEU_consumoBTU!T5*'BNE Fuel &amp; component splits'!$B$40*'BNE Fuel &amp; component splits'!$E46</f>
        <v>126953856293328.02</v>
      </c>
      <c r="S2" s="7">
        <f>BCEU_consumoBTU!U5*'BNE Fuel &amp; component splits'!$B$40*'BNE Fuel &amp; component splits'!$E46</f>
        <v>128858164137727.92</v>
      </c>
      <c r="T2" s="7">
        <f>BCEU_consumoBTU!V5*'BNE Fuel &amp; component splits'!$B$40*'BNE Fuel &amp; component splits'!$E46</f>
        <v>130791036599793.83</v>
      </c>
      <c r="U2" s="7">
        <f>BCEU_consumoBTU!W5*'BNE Fuel &amp; component splits'!$B$40*'BNE Fuel &amp; component splits'!$E46</f>
        <v>132752902148790.72</v>
      </c>
      <c r="V2" s="7">
        <f>BCEU_consumoBTU!X5*'BNE Fuel &amp; component splits'!$B$40*'BNE Fuel &amp; component splits'!$E46</f>
        <v>134744195681022.56</v>
      </c>
      <c r="W2" s="7">
        <f>BCEU_consumoBTU!Y5*'BNE Fuel &amp; component splits'!$B$40*'BNE Fuel &amp; component splits'!$E46</f>
        <v>136765358616237.89</v>
      </c>
      <c r="X2" s="7">
        <f>BCEU_consumoBTU!Z5*'BNE Fuel &amp; component splits'!$B$40*'BNE Fuel &amp; component splits'!$E46</f>
        <v>138816838995481.47</v>
      </c>
      <c r="Y2" s="7">
        <f>BCEU_consumoBTU!AA5*'BNE Fuel &amp; component splits'!$B$40*'BNE Fuel &amp; component splits'!$E46</f>
        <v>140899091580413.62</v>
      </c>
      <c r="Z2" s="7">
        <f>BCEU_consumoBTU!AB5*'BNE Fuel &amp; component splits'!$B$40*'BNE Fuel &amp; component splits'!$E46</f>
        <v>143012577954119.81</v>
      </c>
      <c r="AA2" s="7">
        <f>BCEU_consumoBTU!AC5*'BNE Fuel &amp; component splits'!$B$40*'BNE Fuel &amp; component splits'!$E46</f>
        <v>145157766623431.59</v>
      </c>
      <c r="AB2" s="7">
        <f>BCEU_consumoBTU!AD5*'BNE Fuel &amp; component splits'!$B$40*'BNE Fuel &amp; component splits'!$E46</f>
        <v>147335133122783.06</v>
      </c>
      <c r="AC2" s="7">
        <f>BCEU_consumoBTU!AE5*'BNE Fuel &amp; component splits'!$B$40*'BNE Fuel &amp; component splits'!$E46</f>
        <v>149545160119624.78</v>
      </c>
      <c r="AD2" s="7">
        <f>BCEU_consumoBTU!AF5*'BNE Fuel &amp; component splits'!$B$40*'BNE Fuel &amp; component splits'!$E46</f>
        <v>151788337521419.16</v>
      </c>
      <c r="AE2" s="7">
        <f>BCEU_consumoBTU!AG5*'BNE Fuel &amp; component splits'!$B$40*'BNE Fuel &amp; component splits'!$E46</f>
        <v>154065162584240.41</v>
      </c>
      <c r="AF2" s="7">
        <f>BCEU_consumoBTU!AH5*'BNE Fuel &amp; component splits'!$B$40*'BNE Fuel &amp; component splits'!$E46</f>
        <v>156376140023004</v>
      </c>
      <c r="AG2" s="7">
        <f>BCEU_consumoBTU!AI5*'BNE Fuel &amp; component splits'!$B$40*'BNE Fuel &amp; component splits'!$E46</f>
        <v>158721782123349.03</v>
      </c>
    </row>
    <row r="3" spans="1:35" x14ac:dyDescent="0.2">
      <c r="A3" s="1" t="s">
        <v>4</v>
      </c>
      <c r="B3" s="7">
        <f>BCEU_consumoBTU!D6*'BNE Fuel &amp; component splits'!$B$40*'BNE Fuel &amp; component splits'!$E47</f>
        <v>0</v>
      </c>
      <c r="C3" s="7">
        <f>BCEU_consumoBTU!E6*'BNE Fuel &amp; component splits'!$B$40*'BNE Fuel &amp; component splits'!$E47</f>
        <v>0</v>
      </c>
      <c r="D3" s="7">
        <f>BCEU_consumoBTU!F6*'BNE Fuel &amp; component splits'!$B$40*'BNE Fuel &amp; component splits'!$E47</f>
        <v>0</v>
      </c>
      <c r="E3" s="7">
        <f>BCEU_consumoBTU!G6*'BNE Fuel &amp; component splits'!$B$40*'BNE Fuel &amp; component splits'!$E47</f>
        <v>0</v>
      </c>
      <c r="F3" s="7">
        <f>BCEU_consumoBTU!H6*'BNE Fuel &amp; component splits'!$B$40*'BNE Fuel &amp; component splits'!$E47</f>
        <v>0</v>
      </c>
      <c r="G3" s="7">
        <f>BCEU_consumoBTU!I6*'BNE Fuel &amp; component splits'!$B$40*'BNE Fuel &amp; component splits'!$E47</f>
        <v>0</v>
      </c>
      <c r="H3" s="7">
        <f>BCEU_consumoBTU!J6*'BNE Fuel &amp; component splits'!$B$40*'BNE Fuel &amp; component splits'!$E47</f>
        <v>0</v>
      </c>
      <c r="I3" s="7">
        <f>BCEU_consumoBTU!K6*'BNE Fuel &amp; component splits'!$B$40*'BNE Fuel &amp; component splits'!$E47</f>
        <v>0</v>
      </c>
      <c r="J3" s="7">
        <f>BCEU_consumoBTU!L6*'BNE Fuel &amp; component splits'!$B$40*'BNE Fuel &amp; component splits'!$E47</f>
        <v>0</v>
      </c>
      <c r="K3" s="7">
        <f>BCEU_consumoBTU!M6*'BNE Fuel &amp; component splits'!$B$40*'BNE Fuel &amp; component splits'!$E47</f>
        <v>0</v>
      </c>
      <c r="L3" s="7">
        <f>BCEU_consumoBTU!N6*'BNE Fuel &amp; component splits'!$B$40*'BNE Fuel &amp; component splits'!$E47</f>
        <v>0</v>
      </c>
      <c r="M3" s="7">
        <f>BCEU_consumoBTU!O6*'BNE Fuel &amp; component splits'!$B$40*'BNE Fuel &amp; component splits'!$E47</f>
        <v>0</v>
      </c>
      <c r="N3" s="7">
        <f>BCEU_consumoBTU!P6*'BNE Fuel &amp; component splits'!$B$40*'BNE Fuel &amp; component splits'!$E47</f>
        <v>0</v>
      </c>
      <c r="O3" s="7">
        <f>BCEU_consumoBTU!Q6*'BNE Fuel &amp; component splits'!$B$40*'BNE Fuel &amp; component splits'!$E47</f>
        <v>0</v>
      </c>
      <c r="P3" s="7">
        <f>BCEU_consumoBTU!R6*'BNE Fuel &amp; component splits'!$B$40*'BNE Fuel &amp; component splits'!$E47</f>
        <v>0</v>
      </c>
      <c r="Q3" s="7">
        <f>BCEU_consumoBTU!S6*'BNE Fuel &amp; component splits'!$B$40*'BNE Fuel &amp; component splits'!$E47</f>
        <v>0</v>
      </c>
      <c r="R3" s="7">
        <f>BCEU_consumoBTU!T6*'BNE Fuel &amp; component splits'!$B$40*'BNE Fuel &amp; component splits'!$E47</f>
        <v>0</v>
      </c>
      <c r="S3" s="7">
        <f>BCEU_consumoBTU!U6*'BNE Fuel &amp; component splits'!$B$40*'BNE Fuel &amp; component splits'!$E47</f>
        <v>0</v>
      </c>
      <c r="T3" s="7">
        <f>BCEU_consumoBTU!V6*'BNE Fuel &amp; component splits'!$B$40*'BNE Fuel &amp; component splits'!$E47</f>
        <v>0</v>
      </c>
      <c r="U3" s="7">
        <f>BCEU_consumoBTU!W6*'BNE Fuel &amp; component splits'!$B$40*'BNE Fuel &amp; component splits'!$E47</f>
        <v>0</v>
      </c>
      <c r="V3" s="7">
        <f>BCEU_consumoBTU!X6*'BNE Fuel &amp; component splits'!$B$40*'BNE Fuel &amp; component splits'!$E47</f>
        <v>0</v>
      </c>
      <c r="W3" s="7">
        <f>BCEU_consumoBTU!Y6*'BNE Fuel &amp; component splits'!$B$40*'BNE Fuel &amp; component splits'!$E47</f>
        <v>0</v>
      </c>
      <c r="X3" s="7">
        <f>BCEU_consumoBTU!Z6*'BNE Fuel &amp; component splits'!$B$40*'BNE Fuel &amp; component splits'!$E47</f>
        <v>0</v>
      </c>
      <c r="Y3" s="7">
        <f>BCEU_consumoBTU!AA6*'BNE Fuel &amp; component splits'!$B$40*'BNE Fuel &amp; component splits'!$E47</f>
        <v>0</v>
      </c>
      <c r="Z3" s="7">
        <f>BCEU_consumoBTU!AB6*'BNE Fuel &amp; component splits'!$B$40*'BNE Fuel &amp; component splits'!$E47</f>
        <v>0</v>
      </c>
      <c r="AA3" s="7">
        <f>BCEU_consumoBTU!AC6*'BNE Fuel &amp; component splits'!$B$40*'BNE Fuel &amp; component splits'!$E47</f>
        <v>0</v>
      </c>
      <c r="AB3" s="7">
        <f>BCEU_consumoBTU!AD6*'BNE Fuel &amp; component splits'!$B$40*'BNE Fuel &amp; component splits'!$E47</f>
        <v>0</v>
      </c>
      <c r="AC3" s="7">
        <f>BCEU_consumoBTU!AE6*'BNE Fuel &amp; component splits'!$B$40*'BNE Fuel &amp; component splits'!$E47</f>
        <v>0</v>
      </c>
      <c r="AD3" s="7">
        <f>BCEU_consumoBTU!AF6*'BNE Fuel &amp; component splits'!$B$40*'BNE Fuel &amp; component splits'!$E47</f>
        <v>0</v>
      </c>
      <c r="AE3" s="7">
        <f>BCEU_consumoBTU!AG6*'BNE Fuel &amp; component splits'!$B$40*'BNE Fuel &amp; component splits'!$E47</f>
        <v>0</v>
      </c>
      <c r="AF3" s="7">
        <f>BCEU_consumoBTU!AH6*'BNE Fuel &amp; component splits'!$B$40*'BNE Fuel &amp; component splits'!$E47</f>
        <v>0</v>
      </c>
      <c r="AG3" s="7">
        <f>BCEU_consumoBTU!AI6*'BNE Fuel &amp; component splits'!$B$40*'BNE Fuel &amp; component splits'!$E47</f>
        <v>0</v>
      </c>
    </row>
    <row r="4" spans="1:35" x14ac:dyDescent="0.2">
      <c r="A4" s="1" t="s">
        <v>5</v>
      </c>
      <c r="B4" s="7">
        <f>BCEU_consumoBTU!D7*'BNE Fuel &amp; component splits'!$B$40*'BNE Fuel &amp; component splits'!$E48</f>
        <v>19904979459089.266</v>
      </c>
      <c r="C4" s="7">
        <f>BCEU_consumoBTU!E7*'BNE Fuel &amp; component splits'!$B$40*'BNE Fuel &amp; component splits'!$E48</f>
        <v>19987608202907.418</v>
      </c>
      <c r="D4" s="7">
        <f>BCEU_consumoBTU!F7*'BNE Fuel &amp; component splits'!$B$40*'BNE Fuel &amp; component splits'!$E48</f>
        <v>20078784747810.203</v>
      </c>
      <c r="E4" s="7">
        <f>BCEU_consumoBTU!G7*'BNE Fuel &amp; component splits'!$B$40*'BNE Fuel &amp; component splits'!$E48</f>
        <v>20147167156487.293</v>
      </c>
      <c r="F4" s="7">
        <f>BCEU_consumoBTU!H7*'BNE Fuel &amp; component splits'!$B$40*'BNE Fuel &amp; component splits'!$E48</f>
        <v>20195604695966.898</v>
      </c>
      <c r="G4" s="7">
        <f>BCEU_consumoBTU!I7*'BNE Fuel &amp; component splits'!$B$40*'BNE Fuel &amp; component splits'!$E48</f>
        <v>20252590036531.137</v>
      </c>
      <c r="H4" s="7">
        <f>BCEU_consumoBTU!J7*'BNE Fuel &amp; component splits'!$B$40*'BNE Fuel &amp; component splits'!$E48</f>
        <v>20301027576010.738</v>
      </c>
      <c r="I4" s="7">
        <f>BCEU_consumoBTU!K7*'BNE Fuel &amp; component splits'!$B$40*'BNE Fuel &amp; component splits'!$E48</f>
        <v>20358012916574.98</v>
      </c>
      <c r="J4" s="7">
        <f>BCEU_consumoBTU!L7*'BNE Fuel &amp; component splits'!$B$40*'BNE Fuel &amp; component splits'!$E48</f>
        <v>20412148990111.012</v>
      </c>
      <c r="K4" s="7">
        <f>BCEU_consumoBTU!M7*'BNE Fuel &amp; component splits'!$B$40*'BNE Fuel &amp; component splits'!$E48</f>
        <v>20469134330675.254</v>
      </c>
      <c r="L4" s="7">
        <f>BCEU_consumoBTU!N7*'BNE Fuel &amp; component splits'!$B$40*'BNE Fuel &amp; component splits'!$E48</f>
        <v>20523270404211.273</v>
      </c>
      <c r="M4" s="7">
        <f>BCEU_consumoBTU!O7*'BNE Fuel &amp; component splits'!$B$40*'BNE Fuel &amp; component splits'!$E48</f>
        <v>20577406477747.309</v>
      </c>
      <c r="N4" s="7">
        <f>BCEU_consumoBTU!P7*'BNE Fuel &amp; component splits'!$B$40*'BNE Fuel &amp; component splits'!$E48</f>
        <v>20571707943690.887</v>
      </c>
      <c r="O4" s="7">
        <f>BCEU_consumoBTU!Q7*'BNE Fuel &amp; component splits'!$B$40*'BNE Fuel &amp; component splits'!$E48</f>
        <v>20880283562846.246</v>
      </c>
      <c r="P4" s="7">
        <f>BCEU_consumoBTU!R7*'BNE Fuel &amp; component splits'!$B$40*'BNE Fuel &amp; component splits'!$E48</f>
        <v>21193487816288.934</v>
      </c>
      <c r="Q4" s="7">
        <f>BCEU_consumoBTU!S7*'BNE Fuel &amp; component splits'!$B$40*'BNE Fuel &amp; component splits'!$E48</f>
        <v>21511390133533.27</v>
      </c>
      <c r="R4" s="7">
        <f>BCEU_consumoBTU!T7*'BNE Fuel &amp; component splits'!$B$40*'BNE Fuel &amp; component splits'!$E48</f>
        <v>21834060985536.27</v>
      </c>
      <c r="S4" s="7">
        <f>BCEU_consumoBTU!U7*'BNE Fuel &amp; component splits'!$B$40*'BNE Fuel &amp; component splits'!$E48</f>
        <v>22161571900319.309</v>
      </c>
      <c r="T4" s="7">
        <f>BCEU_consumoBTU!V7*'BNE Fuel &amp; component splits'!$B$40*'BNE Fuel &amp; component splits'!$E48</f>
        <v>22493995478824.094</v>
      </c>
      <c r="U4" s="7">
        <f>BCEU_consumoBTU!W7*'BNE Fuel &amp; component splits'!$B$40*'BNE Fuel &amp; component splits'!$E48</f>
        <v>22831405411006.461</v>
      </c>
      <c r="V4" s="7">
        <f>BCEU_consumoBTU!X7*'BNE Fuel &amp; component splits'!$B$40*'BNE Fuel &amp; component splits'!$E48</f>
        <v>23173876492171.551</v>
      </c>
      <c r="W4" s="7">
        <f>BCEU_consumoBTU!Y7*'BNE Fuel &amp; component splits'!$B$40*'BNE Fuel &amp; component splits'!$E48</f>
        <v>23521484639554.121</v>
      </c>
      <c r="X4" s="7">
        <f>BCEU_consumoBTU!Z7*'BNE Fuel &amp; component splits'!$B$40*'BNE Fuel &amp; component splits'!$E48</f>
        <v>23874306909147.434</v>
      </c>
      <c r="Y4" s="7">
        <f>BCEU_consumoBTU!AA7*'BNE Fuel &amp; component splits'!$B$40*'BNE Fuel &amp; component splits'!$E48</f>
        <v>24232421512784.645</v>
      </c>
      <c r="Z4" s="7">
        <f>BCEU_consumoBTU!AB7*'BNE Fuel &amp; component splits'!$B$40*'BNE Fuel &amp; component splits'!$E48</f>
        <v>24595907835476.41</v>
      </c>
      <c r="AA4" s="7">
        <f>BCEU_consumoBTU!AC7*'BNE Fuel &amp; component splits'!$B$40*'BNE Fuel &amp; component splits'!$E48</f>
        <v>24964846453008.555</v>
      </c>
      <c r="AB4" s="7">
        <f>BCEU_consumoBTU!AD7*'BNE Fuel &amp; component splits'!$B$40*'BNE Fuel &amp; component splits'!$E48</f>
        <v>25339319149803.68</v>
      </c>
      <c r="AC4" s="7">
        <f>BCEU_consumoBTU!AE7*'BNE Fuel &amp; component splits'!$B$40*'BNE Fuel &amp; component splits'!$E48</f>
        <v>25719408937050.734</v>
      </c>
      <c r="AD4" s="7">
        <f>BCEU_consumoBTU!AF7*'BNE Fuel &amp; component splits'!$B$40*'BNE Fuel &amp; component splits'!$E48</f>
        <v>26105200071106.488</v>
      </c>
      <c r="AE4" s="7">
        <f>BCEU_consumoBTU!AG7*'BNE Fuel &amp; component splits'!$B$40*'BNE Fuel &amp; component splits'!$E48</f>
        <v>26496778072173.086</v>
      </c>
      <c r="AF4" s="7">
        <f>BCEU_consumoBTU!AH7*'BNE Fuel &amp; component splits'!$B$40*'BNE Fuel &amp; component splits'!$E48</f>
        <v>26894229743255.676</v>
      </c>
      <c r="AG4" s="7">
        <f>BCEU_consumoBTU!AI7*'BNE Fuel &amp; component splits'!$B$40*'BNE Fuel &amp; component splits'!$E48</f>
        <v>27297643189404.516</v>
      </c>
    </row>
    <row r="5" spans="1:35" x14ac:dyDescent="0.2">
      <c r="A5" s="1" t="s">
        <v>6</v>
      </c>
      <c r="B5" s="7">
        <f>BCEU_consumoBTU!D8*'BNE Fuel &amp; component splits'!$B$40*'BNE Fuel &amp; component splits'!$E49</f>
        <v>0</v>
      </c>
      <c r="C5" s="7">
        <f>BCEU_consumoBTU!E8*'BNE Fuel &amp; component splits'!$B$40*'BNE Fuel &amp; component splits'!$E49</f>
        <v>0</v>
      </c>
      <c r="D5" s="7">
        <f>BCEU_consumoBTU!F8*'BNE Fuel &amp; component splits'!$B$40*'BNE Fuel &amp; component splits'!$E49</f>
        <v>0</v>
      </c>
      <c r="E5" s="7">
        <f>BCEU_consumoBTU!G8*'BNE Fuel &amp; component splits'!$B$40*'BNE Fuel &amp; component splits'!$E49</f>
        <v>0</v>
      </c>
      <c r="F5" s="7">
        <f>BCEU_consumoBTU!H8*'BNE Fuel &amp; component splits'!$B$40*'BNE Fuel &amp; component splits'!$E49</f>
        <v>0</v>
      </c>
      <c r="G5" s="7">
        <f>BCEU_consumoBTU!I8*'BNE Fuel &amp; component splits'!$B$40*'BNE Fuel &amp; component splits'!$E49</f>
        <v>0</v>
      </c>
      <c r="H5" s="7">
        <f>BCEU_consumoBTU!J8*'BNE Fuel &amp; component splits'!$B$40*'BNE Fuel &amp; component splits'!$E49</f>
        <v>0</v>
      </c>
      <c r="I5" s="7">
        <f>BCEU_consumoBTU!K8*'BNE Fuel &amp; component splits'!$B$40*'BNE Fuel &amp; component splits'!$E49</f>
        <v>0</v>
      </c>
      <c r="J5" s="7">
        <f>BCEU_consumoBTU!L8*'BNE Fuel &amp; component splits'!$B$40*'BNE Fuel &amp; component splits'!$E49</f>
        <v>0</v>
      </c>
      <c r="K5" s="7">
        <f>BCEU_consumoBTU!M8*'BNE Fuel &amp; component splits'!$B$40*'BNE Fuel &amp; component splits'!$E49</f>
        <v>0</v>
      </c>
      <c r="L5" s="7">
        <f>BCEU_consumoBTU!N8*'BNE Fuel &amp; component splits'!$B$40*'BNE Fuel &amp; component splits'!$E49</f>
        <v>0</v>
      </c>
      <c r="M5" s="7">
        <f>BCEU_consumoBTU!O8*'BNE Fuel &amp; component splits'!$B$40*'BNE Fuel &amp; component splits'!$E49</f>
        <v>0</v>
      </c>
      <c r="N5" s="7">
        <f>BCEU_consumoBTU!P8*'BNE Fuel &amp; component splits'!$B$40*'BNE Fuel &amp; component splits'!$E49</f>
        <v>0</v>
      </c>
      <c r="O5" s="7">
        <f>BCEU_consumoBTU!Q8*'BNE Fuel &amp; component splits'!$B$40*'BNE Fuel &amp; component splits'!$E49</f>
        <v>0</v>
      </c>
      <c r="P5" s="7">
        <f>BCEU_consumoBTU!R8*'BNE Fuel &amp; component splits'!$B$40*'BNE Fuel &amp; component splits'!$E49</f>
        <v>0</v>
      </c>
      <c r="Q5" s="7">
        <f>BCEU_consumoBTU!S8*'BNE Fuel &amp; component splits'!$B$40*'BNE Fuel &amp; component splits'!$E49</f>
        <v>0</v>
      </c>
      <c r="R5" s="7">
        <f>BCEU_consumoBTU!T8*'BNE Fuel &amp; component splits'!$B$40*'BNE Fuel &amp; component splits'!$E49</f>
        <v>0</v>
      </c>
      <c r="S5" s="7">
        <f>BCEU_consumoBTU!U8*'BNE Fuel &amp; component splits'!$B$40*'BNE Fuel &amp; component splits'!$E49</f>
        <v>0</v>
      </c>
      <c r="T5" s="7">
        <f>BCEU_consumoBTU!V8*'BNE Fuel &amp; component splits'!$B$40*'BNE Fuel &amp; component splits'!$E49</f>
        <v>0</v>
      </c>
      <c r="U5" s="7">
        <f>BCEU_consumoBTU!W8*'BNE Fuel &amp; component splits'!$B$40*'BNE Fuel &amp; component splits'!$E49</f>
        <v>0</v>
      </c>
      <c r="V5" s="7">
        <f>BCEU_consumoBTU!X8*'BNE Fuel &amp; component splits'!$B$40*'BNE Fuel &amp; component splits'!$E49</f>
        <v>0</v>
      </c>
      <c r="W5" s="7">
        <f>BCEU_consumoBTU!Y8*'BNE Fuel &amp; component splits'!$B$40*'BNE Fuel &amp; component splits'!$E49</f>
        <v>0</v>
      </c>
      <c r="X5" s="7">
        <f>BCEU_consumoBTU!Z8*'BNE Fuel &amp; component splits'!$B$40*'BNE Fuel &amp; component splits'!$E49</f>
        <v>0</v>
      </c>
      <c r="Y5" s="7">
        <f>BCEU_consumoBTU!AA8*'BNE Fuel &amp; component splits'!$B$40*'BNE Fuel &amp; component splits'!$E49</f>
        <v>0</v>
      </c>
      <c r="Z5" s="7">
        <f>BCEU_consumoBTU!AB8*'BNE Fuel &amp; component splits'!$B$40*'BNE Fuel &amp; component splits'!$E49</f>
        <v>0</v>
      </c>
      <c r="AA5" s="7">
        <f>BCEU_consumoBTU!AC8*'BNE Fuel &amp; component splits'!$B$40*'BNE Fuel &amp; component splits'!$E49</f>
        <v>0</v>
      </c>
      <c r="AB5" s="7">
        <f>BCEU_consumoBTU!AD8*'BNE Fuel &amp; component splits'!$B$40*'BNE Fuel &amp; component splits'!$E49</f>
        <v>0</v>
      </c>
      <c r="AC5" s="7">
        <f>BCEU_consumoBTU!AE8*'BNE Fuel &amp; component splits'!$B$40*'BNE Fuel &amp; component splits'!$E49</f>
        <v>0</v>
      </c>
      <c r="AD5" s="7">
        <f>BCEU_consumoBTU!AF8*'BNE Fuel &amp; component splits'!$B$40*'BNE Fuel &amp; component splits'!$E49</f>
        <v>0</v>
      </c>
      <c r="AE5" s="7">
        <f>BCEU_consumoBTU!AG8*'BNE Fuel &amp; component splits'!$B$40*'BNE Fuel &amp; component splits'!$E49</f>
        <v>0</v>
      </c>
      <c r="AF5" s="7">
        <f>BCEU_consumoBTU!AH8*'BNE Fuel &amp; component splits'!$B$40*'BNE Fuel &amp; component splits'!$E49</f>
        <v>0</v>
      </c>
      <c r="AG5" s="7">
        <f>BCEU_consumoBTU!AI8*'BNE Fuel &amp; component splits'!$B$40*'BNE Fuel &amp; component splits'!$E49</f>
        <v>0</v>
      </c>
    </row>
    <row r="6" spans="1:35" x14ac:dyDescent="0.2">
      <c r="A6" s="1" t="s">
        <v>8</v>
      </c>
      <c r="B6" s="7">
        <f>BCEU_consumoBTU!D9*'BNE Fuel &amp; component splits'!$B$40*'BNE Fuel &amp; component splits'!$E50</f>
        <v>0</v>
      </c>
      <c r="C6" s="7">
        <f>BCEU_consumoBTU!E9*'BNE Fuel &amp; component splits'!$B$40*'BNE Fuel &amp; component splits'!$E50</f>
        <v>0</v>
      </c>
      <c r="D6" s="7">
        <f>BCEU_consumoBTU!F9*'BNE Fuel &amp; component splits'!$B$40*'BNE Fuel &amp; component splits'!$E50</f>
        <v>0</v>
      </c>
      <c r="E6" s="7">
        <f>BCEU_consumoBTU!G9*'BNE Fuel &amp; component splits'!$B$40*'BNE Fuel &amp; component splits'!$E50</f>
        <v>0</v>
      </c>
      <c r="F6" s="7">
        <f>BCEU_consumoBTU!H9*'BNE Fuel &amp; component splits'!$B$40*'BNE Fuel &amp; component splits'!$E50</f>
        <v>0</v>
      </c>
      <c r="G6" s="7">
        <f>BCEU_consumoBTU!I9*'BNE Fuel &amp; component splits'!$B$40*'BNE Fuel &amp; component splits'!$E50</f>
        <v>0</v>
      </c>
      <c r="H6" s="7">
        <f>BCEU_consumoBTU!J9*'BNE Fuel &amp; component splits'!$B$40*'BNE Fuel &amp; component splits'!$E50</f>
        <v>0</v>
      </c>
      <c r="I6" s="7">
        <f>BCEU_consumoBTU!K9*'BNE Fuel &amp; component splits'!$B$40*'BNE Fuel &amp; component splits'!$E50</f>
        <v>0</v>
      </c>
      <c r="J6" s="7">
        <f>BCEU_consumoBTU!L9*'BNE Fuel &amp; component splits'!$B$40*'BNE Fuel &amp; component splits'!$E50</f>
        <v>0</v>
      </c>
      <c r="K6" s="7">
        <f>BCEU_consumoBTU!M9*'BNE Fuel &amp; component splits'!$B$40*'BNE Fuel &amp; component splits'!$E50</f>
        <v>0</v>
      </c>
      <c r="L6" s="7">
        <f>BCEU_consumoBTU!N9*'BNE Fuel &amp; component splits'!$B$40*'BNE Fuel &amp; component splits'!$E50</f>
        <v>0</v>
      </c>
      <c r="M6" s="7">
        <f>BCEU_consumoBTU!O9*'BNE Fuel &amp; component splits'!$B$40*'BNE Fuel &amp; component splits'!$E50</f>
        <v>0</v>
      </c>
      <c r="N6" s="7">
        <f>BCEU_consumoBTU!P9*'BNE Fuel &amp; component splits'!$B$40*'BNE Fuel &amp; component splits'!$E50</f>
        <v>0</v>
      </c>
      <c r="O6" s="7">
        <f>BCEU_consumoBTU!Q9*'BNE Fuel &amp; component splits'!$B$40*'BNE Fuel &amp; component splits'!$E50</f>
        <v>0</v>
      </c>
      <c r="P6" s="7">
        <f>BCEU_consumoBTU!R9*'BNE Fuel &amp; component splits'!$B$40*'BNE Fuel &amp; component splits'!$E50</f>
        <v>0</v>
      </c>
      <c r="Q6" s="7">
        <f>BCEU_consumoBTU!S9*'BNE Fuel &amp; component splits'!$B$40*'BNE Fuel &amp; component splits'!$E50</f>
        <v>0</v>
      </c>
      <c r="R6" s="7">
        <f>BCEU_consumoBTU!T9*'BNE Fuel &amp; component splits'!$B$40*'BNE Fuel &amp; component splits'!$E50</f>
        <v>0</v>
      </c>
      <c r="S6" s="7">
        <f>BCEU_consumoBTU!U9*'BNE Fuel &amp; component splits'!$B$40*'BNE Fuel &amp; component splits'!$E50</f>
        <v>0</v>
      </c>
      <c r="T6" s="7">
        <f>BCEU_consumoBTU!V9*'BNE Fuel &amp; component splits'!$B$40*'BNE Fuel &amp; component splits'!$E50</f>
        <v>0</v>
      </c>
      <c r="U6" s="7">
        <f>BCEU_consumoBTU!W9*'BNE Fuel &amp; component splits'!$B$40*'BNE Fuel &amp; component splits'!$E50</f>
        <v>0</v>
      </c>
      <c r="V6" s="7">
        <f>BCEU_consumoBTU!X9*'BNE Fuel &amp; component splits'!$B$40*'BNE Fuel &amp; component splits'!$E50</f>
        <v>0</v>
      </c>
      <c r="W6" s="7">
        <f>BCEU_consumoBTU!Y9*'BNE Fuel &amp; component splits'!$B$40*'BNE Fuel &amp; component splits'!$E50</f>
        <v>0</v>
      </c>
      <c r="X6" s="7">
        <f>BCEU_consumoBTU!Z9*'BNE Fuel &amp; component splits'!$B$40*'BNE Fuel &amp; component splits'!$E50</f>
        <v>0</v>
      </c>
      <c r="Y6" s="7">
        <f>BCEU_consumoBTU!AA9*'BNE Fuel &amp; component splits'!$B$40*'BNE Fuel &amp; component splits'!$E50</f>
        <v>0</v>
      </c>
      <c r="Z6" s="7">
        <f>BCEU_consumoBTU!AB9*'BNE Fuel &amp; component splits'!$B$40*'BNE Fuel &amp; component splits'!$E50</f>
        <v>0</v>
      </c>
      <c r="AA6" s="7">
        <f>BCEU_consumoBTU!AC9*'BNE Fuel &amp; component splits'!$B$40*'BNE Fuel &amp; component splits'!$E50</f>
        <v>0</v>
      </c>
      <c r="AB6" s="7">
        <f>BCEU_consumoBTU!AD9*'BNE Fuel &amp; component splits'!$B$40*'BNE Fuel &amp; component splits'!$E50</f>
        <v>0</v>
      </c>
      <c r="AC6" s="7">
        <f>BCEU_consumoBTU!AE9*'BNE Fuel &amp; component splits'!$B$40*'BNE Fuel &amp; component splits'!$E50</f>
        <v>0</v>
      </c>
      <c r="AD6" s="7">
        <f>BCEU_consumoBTU!AF9*'BNE Fuel &amp; component splits'!$B$40*'BNE Fuel &amp; component splits'!$E50</f>
        <v>0</v>
      </c>
      <c r="AE6" s="7">
        <f>BCEU_consumoBTU!AG9*'BNE Fuel &amp; component splits'!$B$40*'BNE Fuel &amp; component splits'!$E50</f>
        <v>0</v>
      </c>
      <c r="AF6" s="7">
        <f>BCEU_consumoBTU!AH9*'BNE Fuel &amp; component splits'!$B$40*'BNE Fuel &amp; component splits'!$E50</f>
        <v>0</v>
      </c>
      <c r="AG6" s="7">
        <f>BCEU_consumoBTU!AI9*'BNE Fuel &amp; component splits'!$B$40*'BNE Fuel &amp; component splits'!$E50</f>
        <v>0</v>
      </c>
    </row>
    <row r="7" spans="1:35" x14ac:dyDescent="0.2">
      <c r="A7" s="1" t="s">
        <v>20</v>
      </c>
      <c r="B7" s="7">
        <f>BCEU_consumoBTU!D10*'BNE Fuel &amp; component splits'!$B$40*'BNE Fuel &amp; component splits'!$E51</f>
        <v>175344398105357.91</v>
      </c>
      <c r="C7" s="7">
        <f>BCEU_consumoBTU!E10*'BNE Fuel &amp; component splits'!$B$40*'BNE Fuel &amp; component splits'!$E51</f>
        <v>172502311314361.97</v>
      </c>
      <c r="D7" s="7">
        <f>BCEU_consumoBTU!F10*'BNE Fuel &amp; component splits'!$B$40*'BNE Fuel &amp; component splits'!$E51</f>
        <v>170731155777944.22</v>
      </c>
      <c r="E7" s="7">
        <f>BCEU_consumoBTU!G10*'BNE Fuel &amp; component splits'!$B$40*'BNE Fuel &amp; component splits'!$E51</f>
        <v>168095017305136.41</v>
      </c>
      <c r="F7" s="7">
        <f>BCEU_consumoBTU!H10*'BNE Fuel &amp; component splits'!$B$40*'BNE Fuel &amp; component splits'!$E51</f>
        <v>165953154795980.03</v>
      </c>
      <c r="G7" s="7">
        <f>BCEU_consumoBTU!I10*'BNE Fuel &amp; component splits'!$B$40*'BNE Fuel &amp; component splits'!$E51</f>
        <v>163111068004984.09</v>
      </c>
      <c r="H7" s="7">
        <f>BCEU_consumoBTU!J10*'BNE Fuel &amp; component splits'!$B$40*'BNE Fuel &amp; component splits'!$E51</f>
        <v>161339912468566.34</v>
      </c>
      <c r="I7" s="7">
        <f>BCEU_consumoBTU!K10*'BNE Fuel &amp; component splits'!$B$40*'BNE Fuel &amp; component splits'!$E51</f>
        <v>158992101641221.88</v>
      </c>
      <c r="J7" s="7">
        <f>BCEU_consumoBTU!L10*'BNE Fuel &amp; component splits'!$B$40*'BNE Fuel &amp; component splits'!$E51</f>
        <v>156809049468427.91</v>
      </c>
      <c r="K7" s="7">
        <f>BCEU_consumoBTU!M10*'BNE Fuel &amp; component splits'!$B$40*'BNE Fuel &amp; component splits'!$E51</f>
        <v>154131721331982.47</v>
      </c>
      <c r="L7" s="7">
        <f>BCEU_consumoBTU!N10*'BNE Fuel &amp; component splits'!$B$40*'BNE Fuel &amp; component splits'!$E51</f>
        <v>152566514113752.81</v>
      </c>
      <c r="M7" s="7">
        <f>BCEU_consumoBTU!O10*'BNE Fuel &amp; component splits'!$B$40*'BNE Fuel &amp; component splits'!$E51</f>
        <v>149600858331844</v>
      </c>
      <c r="N7" s="7">
        <f>BCEU_consumoBTU!P10*'BNE Fuel &amp; component splits'!$B$40*'BNE Fuel &amp; component splits'!$E51</f>
        <v>147582564813600.5</v>
      </c>
      <c r="O7" s="7">
        <f>BCEU_consumoBTU!Q10*'BNE Fuel &amp; component splits'!$B$40*'BNE Fuel &amp; component splits'!$E51</f>
        <v>146844651989532.53</v>
      </c>
      <c r="P7" s="7">
        <f>BCEU_consumoBTU!R10*'BNE Fuel &amp; component splits'!$B$40*'BNE Fuel &amp; component splits'!$E51</f>
        <v>146110428729584.88</v>
      </c>
      <c r="Q7" s="7">
        <f>BCEU_consumoBTU!S10*'BNE Fuel &amp; component splits'!$B$40*'BNE Fuel &amp; component splits'!$E51</f>
        <v>145379876585936.97</v>
      </c>
      <c r="R7" s="7">
        <f>BCEU_consumoBTU!T10*'BNE Fuel &amp; component splits'!$B$40*'BNE Fuel &amp; component splits'!$E51</f>
        <v>144652977203007.25</v>
      </c>
      <c r="S7" s="7">
        <f>BCEU_consumoBTU!U10*'BNE Fuel &amp; component splits'!$B$40*'BNE Fuel &amp; component splits'!$E51</f>
        <v>143929712316992.22</v>
      </c>
      <c r="T7" s="7">
        <f>BCEU_consumoBTU!V10*'BNE Fuel &amp; component splits'!$B$40*'BNE Fuel &amp; component splits'!$E51</f>
        <v>143210063755407.25</v>
      </c>
      <c r="U7" s="7">
        <f>BCEU_consumoBTU!W10*'BNE Fuel &amp; component splits'!$B$40*'BNE Fuel &amp; component splits'!$E51</f>
        <v>142494013436630.22</v>
      </c>
      <c r="V7" s="7">
        <f>BCEU_consumoBTU!X10*'BNE Fuel &amp; component splits'!$B$40*'BNE Fuel &amp; component splits'!$E51</f>
        <v>141781543369447.06</v>
      </c>
      <c r="W7" s="7">
        <f>BCEU_consumoBTU!Y10*'BNE Fuel &amp; component splits'!$B$40*'BNE Fuel &amp; component splits'!$E51</f>
        <v>141072635652599.84</v>
      </c>
      <c r="X7" s="7">
        <f>BCEU_consumoBTU!Z10*'BNE Fuel &amp; component splits'!$B$40*'BNE Fuel &amp; component splits'!$E51</f>
        <v>140367272474336.83</v>
      </c>
      <c r="Y7" s="7">
        <f>BCEU_consumoBTU!AA10*'BNE Fuel &amp; component splits'!$B$40*'BNE Fuel &amp; component splits'!$E51</f>
        <v>139665436111965.16</v>
      </c>
      <c r="Z7" s="7">
        <f>BCEU_consumoBTU!AB10*'BNE Fuel &amp; component splits'!$B$40*'BNE Fuel &amp; component splits'!$E51</f>
        <v>138967108931405.34</v>
      </c>
      <c r="AA7" s="7">
        <f>BCEU_consumoBTU!AC10*'BNE Fuel &amp; component splits'!$B$40*'BNE Fuel &amp; component splits'!$E51</f>
        <v>138272273386748.3</v>
      </c>
      <c r="AB7" s="7">
        <f>BCEU_consumoBTU!AD10*'BNE Fuel &amp; component splits'!$B$40*'BNE Fuel &amp; component splits'!$E51</f>
        <v>137580912019814.53</v>
      </c>
      <c r="AC7" s="7">
        <f>BCEU_consumoBTU!AE10*'BNE Fuel &amp; component splits'!$B$40*'BNE Fuel &amp; component splits'!$E51</f>
        <v>136893007459715.47</v>
      </c>
      <c r="AD7" s="7">
        <f>BCEU_consumoBTU!AF10*'BNE Fuel &amp; component splits'!$B$40*'BNE Fuel &amp; component splits'!$E51</f>
        <v>136208542422416.91</v>
      </c>
      <c r="AE7" s="7">
        <f>BCEU_consumoBTU!AG10*'BNE Fuel &amp; component splits'!$B$40*'BNE Fuel &amp; component splits'!$E51</f>
        <v>135527499710304.81</v>
      </c>
      <c r="AF7" s="7">
        <f>BCEU_consumoBTU!AH10*'BNE Fuel &amp; component splits'!$B$40*'BNE Fuel &amp; component splits'!$E51</f>
        <v>134849862211753.3</v>
      </c>
      <c r="AG7" s="7">
        <f>BCEU_consumoBTU!AI10*'BNE Fuel &amp; component splits'!$B$40*'BNE Fuel &amp; component splits'!$E51</f>
        <v>134175612900694.53</v>
      </c>
    </row>
    <row r="8" spans="1:35" x14ac:dyDescent="0.2">
      <c r="A8" s="1" t="s">
        <v>24</v>
      </c>
      <c r="B8" s="7">
        <f>BCEU_consumoBTU!D11*'BNE Fuel &amp; component splits'!$B$40*'BNE Fuel &amp; component splits'!$E52</f>
        <v>0</v>
      </c>
      <c r="C8" s="7">
        <f>BCEU_consumoBTU!E11*'BNE Fuel &amp; component splits'!$B$40*'BNE Fuel &amp; component splits'!$E52</f>
        <v>0</v>
      </c>
      <c r="D8" s="7">
        <f>BCEU_consumoBTU!F11*'BNE Fuel &amp; component splits'!$B$40*'BNE Fuel &amp; component splits'!$E52</f>
        <v>0</v>
      </c>
      <c r="E8" s="7">
        <f>BCEU_consumoBTU!G11*'BNE Fuel &amp; component splits'!$B$40*'BNE Fuel &amp; component splits'!$E52</f>
        <v>0</v>
      </c>
      <c r="F8" s="7">
        <f>BCEU_consumoBTU!H11*'BNE Fuel &amp; component splits'!$B$40*'BNE Fuel &amp; component splits'!$E52</f>
        <v>0</v>
      </c>
      <c r="G8" s="7">
        <f>BCEU_consumoBTU!I11*'BNE Fuel &amp; component splits'!$B$40*'BNE Fuel &amp; component splits'!$E52</f>
        <v>0</v>
      </c>
      <c r="H8" s="7">
        <f>BCEU_consumoBTU!J11*'BNE Fuel &amp; component splits'!$B$40*'BNE Fuel &amp; component splits'!$E52</f>
        <v>0</v>
      </c>
      <c r="I8" s="7">
        <f>BCEU_consumoBTU!K11*'BNE Fuel &amp; component splits'!$B$40*'BNE Fuel &amp; component splits'!$E52</f>
        <v>0</v>
      </c>
      <c r="J8" s="7">
        <f>BCEU_consumoBTU!L11*'BNE Fuel &amp; component splits'!$B$40*'BNE Fuel &amp; component splits'!$E52</f>
        <v>0</v>
      </c>
      <c r="K8" s="7">
        <f>BCEU_consumoBTU!M11*'BNE Fuel &amp; component splits'!$B$40*'BNE Fuel &amp; component splits'!$E52</f>
        <v>0</v>
      </c>
      <c r="L8" s="7">
        <f>BCEU_consumoBTU!N11*'BNE Fuel &amp; component splits'!$B$40*'BNE Fuel &amp; component splits'!$E52</f>
        <v>0</v>
      </c>
      <c r="M8" s="7">
        <f>BCEU_consumoBTU!O11*'BNE Fuel &amp; component splits'!$B$40*'BNE Fuel &amp; component splits'!$E52</f>
        <v>0</v>
      </c>
      <c r="N8" s="7">
        <f>BCEU_consumoBTU!P11*'BNE Fuel &amp; component splits'!$B$40*'BNE Fuel &amp; component splits'!$E52</f>
        <v>0</v>
      </c>
      <c r="O8" s="7">
        <f>BCEU_consumoBTU!Q11*'BNE Fuel &amp; component splits'!$B$40*'BNE Fuel &amp; component splits'!$E52</f>
        <v>0</v>
      </c>
      <c r="P8" s="7">
        <f>BCEU_consumoBTU!R11*'BNE Fuel &amp; component splits'!$B$40*'BNE Fuel &amp; component splits'!$E52</f>
        <v>0</v>
      </c>
      <c r="Q8" s="7">
        <f>BCEU_consumoBTU!S11*'BNE Fuel &amp; component splits'!$B$40*'BNE Fuel &amp; component splits'!$E52</f>
        <v>0</v>
      </c>
      <c r="R8" s="7">
        <f>BCEU_consumoBTU!T11*'BNE Fuel &amp; component splits'!$B$40*'BNE Fuel &amp; component splits'!$E52</f>
        <v>0</v>
      </c>
      <c r="S8" s="7">
        <f>BCEU_consumoBTU!U11*'BNE Fuel &amp; component splits'!$B$40*'BNE Fuel &amp; component splits'!$E52</f>
        <v>0</v>
      </c>
      <c r="T8" s="7">
        <f>BCEU_consumoBTU!V11*'BNE Fuel &amp; component splits'!$B$40*'BNE Fuel &amp; component splits'!$E52</f>
        <v>0</v>
      </c>
      <c r="U8" s="7">
        <f>BCEU_consumoBTU!W11*'BNE Fuel &amp; component splits'!$B$40*'BNE Fuel &amp; component splits'!$E52</f>
        <v>0</v>
      </c>
      <c r="V8" s="7">
        <f>BCEU_consumoBTU!X11*'BNE Fuel &amp; component splits'!$B$40*'BNE Fuel &amp; component splits'!$E52</f>
        <v>0</v>
      </c>
      <c r="W8" s="7">
        <f>BCEU_consumoBTU!Y11*'BNE Fuel &amp; component splits'!$B$40*'BNE Fuel &amp; component splits'!$E52</f>
        <v>0</v>
      </c>
      <c r="X8" s="7">
        <f>BCEU_consumoBTU!Z11*'BNE Fuel &amp; component splits'!$B$40*'BNE Fuel &amp; component splits'!$E52</f>
        <v>0</v>
      </c>
      <c r="Y8" s="7">
        <f>BCEU_consumoBTU!AA11*'BNE Fuel &amp; component splits'!$B$40*'BNE Fuel &amp; component splits'!$E52</f>
        <v>0</v>
      </c>
      <c r="Z8" s="7">
        <f>BCEU_consumoBTU!AB11*'BNE Fuel &amp; component splits'!$B$40*'BNE Fuel &amp; component splits'!$E52</f>
        <v>0</v>
      </c>
      <c r="AA8" s="7">
        <f>BCEU_consumoBTU!AC11*'BNE Fuel &amp; component splits'!$B$40*'BNE Fuel &amp; component splits'!$E52</f>
        <v>0</v>
      </c>
      <c r="AB8" s="7">
        <f>BCEU_consumoBTU!AD11*'BNE Fuel &amp; component splits'!$B$40*'BNE Fuel &amp; component splits'!$E52</f>
        <v>0</v>
      </c>
      <c r="AC8" s="7">
        <f>BCEU_consumoBTU!AE11*'BNE Fuel &amp; component splits'!$B$40*'BNE Fuel &amp; component splits'!$E52</f>
        <v>0</v>
      </c>
      <c r="AD8" s="7">
        <f>BCEU_consumoBTU!AF11*'BNE Fuel &amp; component splits'!$B$40*'BNE Fuel &amp; component splits'!$E52</f>
        <v>0</v>
      </c>
      <c r="AE8" s="7">
        <f>BCEU_consumoBTU!AG11*'BNE Fuel &amp; component splits'!$B$40*'BNE Fuel &amp; component splits'!$E52</f>
        <v>0</v>
      </c>
      <c r="AF8" s="7">
        <f>BCEU_consumoBTU!AH11*'BNE Fuel &amp; component splits'!$B$40*'BNE Fuel &amp; component splits'!$E52</f>
        <v>0</v>
      </c>
      <c r="AG8" s="7">
        <f>BCEU_consumoBTU!AI11*'BNE Fuel &amp; component splits'!$B$40*'BNE Fuel &amp; component splits'!$E52</f>
        <v>0</v>
      </c>
    </row>
    <row r="9" spans="1:35" x14ac:dyDescent="0.2">
      <c r="A9" s="1" t="s">
        <v>25</v>
      </c>
      <c r="B9" s="7">
        <f>BCEU_consumoBTU!D12*'BNE Fuel &amp; component splits'!$B$40*'BNE Fuel &amp; component splits'!$E53</f>
        <v>0</v>
      </c>
      <c r="C9" s="7">
        <f>BCEU_consumoBTU!E12*'BNE Fuel &amp; component splits'!$B$40*'BNE Fuel &amp; component splits'!$E53</f>
        <v>0</v>
      </c>
      <c r="D9" s="7">
        <f>BCEU_consumoBTU!F12*'BNE Fuel &amp; component splits'!$B$40*'BNE Fuel &amp; component splits'!$E53</f>
        <v>0</v>
      </c>
      <c r="E9" s="7">
        <f>BCEU_consumoBTU!G12*'BNE Fuel &amp; component splits'!$B$40*'BNE Fuel &amp; component splits'!$E53</f>
        <v>0</v>
      </c>
      <c r="F9" s="7">
        <f>BCEU_consumoBTU!H12*'BNE Fuel &amp; component splits'!$B$40*'BNE Fuel &amp; component splits'!$E53</f>
        <v>0</v>
      </c>
      <c r="G9" s="7">
        <f>BCEU_consumoBTU!I12*'BNE Fuel &amp; component splits'!$B$40*'BNE Fuel &amp; component splits'!$E53</f>
        <v>0</v>
      </c>
      <c r="H9" s="7">
        <f>BCEU_consumoBTU!J12*'BNE Fuel &amp; component splits'!$B$40*'BNE Fuel &amp; component splits'!$E53</f>
        <v>0</v>
      </c>
      <c r="I9" s="7">
        <f>BCEU_consumoBTU!K12*'BNE Fuel &amp; component splits'!$B$40*'BNE Fuel &amp; component splits'!$E53</f>
        <v>0</v>
      </c>
      <c r="J9" s="7">
        <f>BCEU_consumoBTU!L12*'BNE Fuel &amp; component splits'!$B$40*'BNE Fuel &amp; component splits'!$E53</f>
        <v>0</v>
      </c>
      <c r="K9" s="7">
        <f>BCEU_consumoBTU!M12*'BNE Fuel &amp; component splits'!$B$40*'BNE Fuel &amp; component splits'!$E53</f>
        <v>0</v>
      </c>
      <c r="L9" s="7">
        <f>BCEU_consumoBTU!N12*'BNE Fuel &amp; component splits'!$B$40*'BNE Fuel &amp; component splits'!$E53</f>
        <v>0</v>
      </c>
      <c r="M9" s="7">
        <f>BCEU_consumoBTU!O12*'BNE Fuel &amp; component splits'!$B$40*'BNE Fuel &amp; component splits'!$E53</f>
        <v>0</v>
      </c>
      <c r="N9" s="7">
        <f>BCEU_consumoBTU!P12*'BNE Fuel &amp; component splits'!$B$40*'BNE Fuel &amp; component splits'!$E53</f>
        <v>0</v>
      </c>
      <c r="O9" s="7">
        <f>BCEU_consumoBTU!Q12*'BNE Fuel &amp; component splits'!$B$40*'BNE Fuel &amp; component splits'!$E53</f>
        <v>0</v>
      </c>
      <c r="P9" s="7">
        <f>BCEU_consumoBTU!R12*'BNE Fuel &amp; component splits'!$B$40*'BNE Fuel &amp; component splits'!$E53</f>
        <v>0</v>
      </c>
      <c r="Q9" s="7">
        <f>BCEU_consumoBTU!S12*'BNE Fuel &amp; component splits'!$B$40*'BNE Fuel &amp; component splits'!$E53</f>
        <v>0</v>
      </c>
      <c r="R9" s="7">
        <f>BCEU_consumoBTU!T12*'BNE Fuel &amp; component splits'!$B$40*'BNE Fuel &amp; component splits'!$E53</f>
        <v>0</v>
      </c>
      <c r="S9" s="7">
        <f>BCEU_consumoBTU!U12*'BNE Fuel &amp; component splits'!$B$40*'BNE Fuel &amp; component splits'!$E53</f>
        <v>0</v>
      </c>
      <c r="T9" s="7">
        <f>BCEU_consumoBTU!V12*'BNE Fuel &amp; component splits'!$B$40*'BNE Fuel &amp; component splits'!$E53</f>
        <v>0</v>
      </c>
      <c r="U9" s="7">
        <f>BCEU_consumoBTU!W12*'BNE Fuel &amp; component splits'!$B$40*'BNE Fuel &amp; component splits'!$E53</f>
        <v>0</v>
      </c>
      <c r="V9" s="7">
        <f>BCEU_consumoBTU!X12*'BNE Fuel &amp; component splits'!$B$40*'BNE Fuel &amp; component splits'!$E53</f>
        <v>0</v>
      </c>
      <c r="W9" s="7">
        <f>BCEU_consumoBTU!Y12*'BNE Fuel &amp; component splits'!$B$40*'BNE Fuel &amp; component splits'!$E53</f>
        <v>0</v>
      </c>
      <c r="X9" s="7">
        <f>BCEU_consumoBTU!Z12*'BNE Fuel &amp; component splits'!$B$40*'BNE Fuel &amp; component splits'!$E53</f>
        <v>0</v>
      </c>
      <c r="Y9" s="7">
        <f>BCEU_consumoBTU!AA12*'BNE Fuel &amp; component splits'!$B$40*'BNE Fuel &amp; component splits'!$E53</f>
        <v>0</v>
      </c>
      <c r="Z9" s="7">
        <f>BCEU_consumoBTU!AB12*'BNE Fuel &amp; component splits'!$B$40*'BNE Fuel &amp; component splits'!$E53</f>
        <v>0</v>
      </c>
      <c r="AA9" s="7">
        <f>BCEU_consumoBTU!AC12*'BNE Fuel &amp; component splits'!$B$40*'BNE Fuel &amp; component splits'!$E53</f>
        <v>0</v>
      </c>
      <c r="AB9" s="7">
        <f>BCEU_consumoBTU!AD12*'BNE Fuel &amp; component splits'!$B$40*'BNE Fuel &amp; component splits'!$E53</f>
        <v>0</v>
      </c>
      <c r="AC9" s="7">
        <f>BCEU_consumoBTU!AE12*'BNE Fuel &amp; component splits'!$B$40*'BNE Fuel &amp; component splits'!$E53</f>
        <v>0</v>
      </c>
      <c r="AD9" s="7">
        <f>BCEU_consumoBTU!AF12*'BNE Fuel &amp; component splits'!$B$40*'BNE Fuel &amp; component splits'!$E53</f>
        <v>0</v>
      </c>
      <c r="AE9" s="7">
        <f>BCEU_consumoBTU!AG12*'BNE Fuel &amp; component splits'!$B$40*'BNE Fuel &amp; component splits'!$E53</f>
        <v>0</v>
      </c>
      <c r="AF9" s="7">
        <f>BCEU_consumoBTU!AH12*'BNE Fuel &amp; component splits'!$B$40*'BNE Fuel &amp; component splits'!$E53</f>
        <v>0</v>
      </c>
      <c r="AG9" s="7">
        <f>BCEU_consumoBTU!AI12*'BNE Fuel &amp; component splits'!$B$40*'BNE Fuel &amp; component splits'!$E53</f>
        <v>0</v>
      </c>
    </row>
    <row r="10" spans="1:35" x14ac:dyDescent="0.2">
      <c r="A10" s="1" t="s">
        <v>26</v>
      </c>
      <c r="B10" s="7">
        <f>BCEU_consumoBTU!D13*'BNE Fuel &amp; component splits'!$B$40*'BNE Fuel &amp; component splits'!$E54</f>
        <v>153604080466478.31</v>
      </c>
      <c r="C10" s="7">
        <f>BCEU_consumoBTU!E13*'BNE Fuel &amp; component splits'!$B$40*'BNE Fuel &amp; component splits'!$E54</f>
        <v>153397136605964.38</v>
      </c>
      <c r="D10" s="7">
        <f>BCEU_consumoBTU!F13*'BNE Fuel &amp; component splits'!$B$40*'BNE Fuel &amp; component splits'!$E54</f>
        <v>153345400640835.88</v>
      </c>
      <c r="E10" s="7">
        <f>BCEU_consumoBTU!G13*'BNE Fuel &amp; component splits'!$B$40*'BNE Fuel &amp; component splits'!$E54</f>
        <v>153164324762886.16</v>
      </c>
      <c r="F10" s="7">
        <f>BCEU_consumoBTU!H13*'BNE Fuel &amp; component splits'!$B$40*'BNE Fuel &amp; component splits'!$E54</f>
        <v>152905644937243.75</v>
      </c>
      <c r="G10" s="7">
        <f>BCEU_consumoBTU!I13*'BNE Fuel &amp; component splits'!$B$40*'BNE Fuel &amp; component splits'!$E54</f>
        <v>152750437041858.25</v>
      </c>
      <c r="H10" s="7">
        <f>BCEU_consumoBTU!J13*'BNE Fuel &amp; component splits'!$B$40*'BNE Fuel &amp; component splits'!$E54</f>
        <v>152595229146472.81</v>
      </c>
      <c r="I10" s="7">
        <f>BCEU_consumoBTU!K13*'BNE Fuel &amp; component splits'!$B$40*'BNE Fuel &amp; component splits'!$E54</f>
        <v>152543493181344.34</v>
      </c>
      <c r="J10" s="7">
        <f>BCEU_consumoBTU!L13*'BNE Fuel &amp; component splits'!$B$40*'BNE Fuel &amp; component splits'!$E54</f>
        <v>152517625198780.06</v>
      </c>
      <c r="K10" s="7">
        <f>BCEU_consumoBTU!M13*'BNE Fuel &amp; component splits'!$B$40*'BNE Fuel &amp; component splits'!$E54</f>
        <v>152543493181344.34</v>
      </c>
      <c r="L10" s="7">
        <f>BCEU_consumoBTU!N13*'BNE Fuel &amp; component splits'!$B$40*'BNE Fuel &amp; component splits'!$E54</f>
        <v>152595229146472.81</v>
      </c>
      <c r="M10" s="7">
        <f>BCEU_consumoBTU!O13*'BNE Fuel &amp; component splits'!$B$40*'BNE Fuel &amp; component splits'!$E54</f>
        <v>152672833094165.56</v>
      </c>
      <c r="N10" s="7">
        <f>BCEU_consumoBTU!P13*'BNE Fuel &amp; component splits'!$B$40*'BNE Fuel &amp; component splits'!$E54</f>
        <v>152414153268523.12</v>
      </c>
      <c r="O10" s="7">
        <f>BCEU_consumoBTU!Q13*'BNE Fuel &amp; component splits'!$B$40*'BNE Fuel &amp; component splits'!$E54</f>
        <v>151652082502180.5</v>
      </c>
      <c r="P10" s="7">
        <f>BCEU_consumoBTU!R13*'BNE Fuel &amp; component splits'!$B$40*'BNE Fuel &amp; component splits'!$E54</f>
        <v>150893822089669.56</v>
      </c>
      <c r="Q10" s="7">
        <f>BCEU_consumoBTU!S13*'BNE Fuel &amp; component splits'!$B$40*'BNE Fuel &amp; component splits'!$E54</f>
        <v>150139352979221.25</v>
      </c>
      <c r="R10" s="7">
        <f>BCEU_consumoBTU!T13*'BNE Fuel &amp; component splits'!$B$40*'BNE Fuel &amp; component splits'!$E54</f>
        <v>149388656214325.12</v>
      </c>
      <c r="S10" s="7">
        <f>BCEU_consumoBTU!U13*'BNE Fuel &amp; component splits'!$B$40*'BNE Fuel &amp; component splits'!$E54</f>
        <v>148641712933253.47</v>
      </c>
      <c r="T10" s="7">
        <f>BCEU_consumoBTU!V13*'BNE Fuel &amp; component splits'!$B$40*'BNE Fuel &amp; component splits'!$E54</f>
        <v>147898504368587.22</v>
      </c>
      <c r="U10" s="7">
        <f>BCEU_consumoBTU!W13*'BNE Fuel &amp; component splits'!$B$40*'BNE Fuel &amp; component splits'!$E54</f>
        <v>147159011846744.25</v>
      </c>
      <c r="V10" s="7">
        <f>BCEU_consumoBTU!X13*'BNE Fuel &amp; component splits'!$B$40*'BNE Fuel &amp; component splits'!$E54</f>
        <v>146423216787510.53</v>
      </c>
      <c r="W10" s="7">
        <f>BCEU_consumoBTU!Y13*'BNE Fuel &amp; component splits'!$B$40*'BNE Fuel &amp; component splits'!$E54</f>
        <v>145691100703573</v>
      </c>
      <c r="X10" s="7">
        <f>BCEU_consumoBTU!Z13*'BNE Fuel &amp; component splits'!$B$40*'BNE Fuel &amp; component splits'!$E54</f>
        <v>144962645200055.12</v>
      </c>
      <c r="Y10" s="7">
        <f>BCEU_consumoBTU!AA13*'BNE Fuel &amp; component splits'!$B$40*'BNE Fuel &amp; component splits'!$E54</f>
        <v>144237831974054.88</v>
      </c>
      <c r="Z10" s="7">
        <f>BCEU_consumoBTU!AB13*'BNE Fuel &amp; component splits'!$B$40*'BNE Fuel &amp; component splits'!$E54</f>
        <v>143516642814184.59</v>
      </c>
      <c r="AA10" s="7">
        <f>BCEU_consumoBTU!AC13*'BNE Fuel &amp; component splits'!$B$40*'BNE Fuel &amp; component splits'!$E54</f>
        <v>142799059600113.66</v>
      </c>
      <c r="AB10" s="7">
        <f>BCEU_consumoBTU!AD13*'BNE Fuel &amp; component splits'!$B$40*'BNE Fuel &amp; component splits'!$E54</f>
        <v>142085064302113.09</v>
      </c>
      <c r="AC10" s="7">
        <f>BCEU_consumoBTU!AE13*'BNE Fuel &amp; component splits'!$B$40*'BNE Fuel &amp; component splits'!$E54</f>
        <v>141374638980602.53</v>
      </c>
      <c r="AD10" s="7">
        <f>BCEU_consumoBTU!AF13*'BNE Fuel &amp; component splits'!$B$40*'BNE Fuel &amp; component splits'!$E54</f>
        <v>140667765785699.53</v>
      </c>
      <c r="AE10" s="7">
        <f>BCEU_consumoBTU!AG13*'BNE Fuel &amp; component splits'!$B$40*'BNE Fuel &amp; component splits'!$E54</f>
        <v>139964426956771.02</v>
      </c>
      <c r="AF10" s="7">
        <f>BCEU_consumoBTU!AH13*'BNE Fuel &amp; component splits'!$B$40*'BNE Fuel &amp; component splits'!$E54</f>
        <v>139264604821987.16</v>
      </c>
      <c r="AG10" s="7">
        <f>BCEU_consumoBTU!AI13*'BNE Fuel &amp; component splits'!$B$40*'BNE Fuel &amp; component splits'!$E54</f>
        <v>138568281797877.2</v>
      </c>
    </row>
    <row r="11" spans="1:35" x14ac:dyDescent="0.2">
      <c r="A11" s="1" t="s">
        <v>27</v>
      </c>
      <c r="B11" s="7">
        <f>BCEU_consumoBTU!D14*'BNE Fuel &amp; component splits'!$B$40*'BNE Fuel &amp; component splits'!$E55</f>
        <v>0</v>
      </c>
      <c r="C11" s="7">
        <f>BCEU_consumoBTU!E14*'BNE Fuel &amp; component splits'!$B$40*'BNE Fuel &amp; component splits'!$E55</f>
        <v>0</v>
      </c>
      <c r="D11" s="7">
        <f>BCEU_consumoBTU!F14*'BNE Fuel &amp; component splits'!$B$40*'BNE Fuel &amp; component splits'!$E55</f>
        <v>0</v>
      </c>
      <c r="E11" s="7">
        <f>BCEU_consumoBTU!G14*'BNE Fuel &amp; component splits'!$B$40*'BNE Fuel &amp; component splits'!$E55</f>
        <v>0</v>
      </c>
      <c r="F11" s="7">
        <f>BCEU_consumoBTU!H14*'BNE Fuel &amp; component splits'!$B$40*'BNE Fuel &amp; component splits'!$E55</f>
        <v>0</v>
      </c>
      <c r="G11" s="7">
        <f>BCEU_consumoBTU!I14*'BNE Fuel &amp; component splits'!$B$40*'BNE Fuel &amp; component splits'!$E55</f>
        <v>0</v>
      </c>
      <c r="H11" s="7">
        <f>BCEU_consumoBTU!J14*'BNE Fuel &amp; component splits'!$B$40*'BNE Fuel &amp; component splits'!$E55</f>
        <v>0</v>
      </c>
      <c r="I11" s="7">
        <f>BCEU_consumoBTU!K14*'BNE Fuel &amp; component splits'!$B$40*'BNE Fuel &amp; component splits'!$E55</f>
        <v>0</v>
      </c>
      <c r="J11" s="7">
        <f>BCEU_consumoBTU!L14*'BNE Fuel &amp; component splits'!$B$40*'BNE Fuel &amp; component splits'!$E55</f>
        <v>0</v>
      </c>
      <c r="K11" s="7">
        <f>BCEU_consumoBTU!M14*'BNE Fuel &amp; component splits'!$B$40*'BNE Fuel &amp; component splits'!$E55</f>
        <v>0</v>
      </c>
      <c r="L11" s="7">
        <f>BCEU_consumoBTU!N14*'BNE Fuel &amp; component splits'!$B$40*'BNE Fuel &amp; component splits'!$E55</f>
        <v>0</v>
      </c>
      <c r="M11" s="7">
        <f>BCEU_consumoBTU!O14*'BNE Fuel &amp; component splits'!$B$40*'BNE Fuel &amp; component splits'!$E55</f>
        <v>0</v>
      </c>
      <c r="N11" s="7">
        <f>BCEU_consumoBTU!P14*'BNE Fuel &amp; component splits'!$B$40*'BNE Fuel &amp; component splits'!$E55</f>
        <v>0</v>
      </c>
      <c r="O11" s="7">
        <f>BCEU_consumoBTU!Q14*'BNE Fuel &amp; component splits'!$B$40*'BNE Fuel &amp; component splits'!$E55</f>
        <v>0</v>
      </c>
      <c r="P11" s="7">
        <f>BCEU_consumoBTU!R14*'BNE Fuel &amp; component splits'!$B$40*'BNE Fuel &amp; component splits'!$E55</f>
        <v>0</v>
      </c>
      <c r="Q11" s="7">
        <f>BCEU_consumoBTU!S14*'BNE Fuel &amp; component splits'!$B$40*'BNE Fuel &amp; component splits'!$E55</f>
        <v>0</v>
      </c>
      <c r="R11" s="7">
        <f>BCEU_consumoBTU!T14*'BNE Fuel &amp; component splits'!$B$40*'BNE Fuel &amp; component splits'!$E55</f>
        <v>0</v>
      </c>
      <c r="S11" s="7">
        <f>BCEU_consumoBTU!U14*'BNE Fuel &amp; component splits'!$B$40*'BNE Fuel &amp; component splits'!$E55</f>
        <v>0</v>
      </c>
      <c r="T11" s="7">
        <f>BCEU_consumoBTU!V14*'BNE Fuel &amp; component splits'!$B$40*'BNE Fuel &amp; component splits'!$E55</f>
        <v>0</v>
      </c>
      <c r="U11" s="7">
        <f>BCEU_consumoBTU!W14*'BNE Fuel &amp; component splits'!$B$40*'BNE Fuel &amp; component splits'!$E55</f>
        <v>0</v>
      </c>
      <c r="V11" s="7">
        <f>BCEU_consumoBTU!X14*'BNE Fuel &amp; component splits'!$B$40*'BNE Fuel &amp; component splits'!$E55</f>
        <v>0</v>
      </c>
      <c r="W11" s="7">
        <f>BCEU_consumoBTU!Y14*'BNE Fuel &amp; component splits'!$B$40*'BNE Fuel &amp; component splits'!$E55</f>
        <v>0</v>
      </c>
      <c r="X11" s="7">
        <f>BCEU_consumoBTU!Z14*'BNE Fuel &amp; component splits'!$B$40*'BNE Fuel &amp; component splits'!$E55</f>
        <v>0</v>
      </c>
      <c r="Y11" s="7">
        <f>BCEU_consumoBTU!AA14*'BNE Fuel &amp; component splits'!$B$40*'BNE Fuel &amp; component splits'!$E55</f>
        <v>0</v>
      </c>
      <c r="Z11" s="7">
        <f>BCEU_consumoBTU!AB14*'BNE Fuel &amp; component splits'!$B$40*'BNE Fuel &amp; component splits'!$E55</f>
        <v>0</v>
      </c>
      <c r="AA11" s="7">
        <f>BCEU_consumoBTU!AC14*'BNE Fuel &amp; component splits'!$B$40*'BNE Fuel &amp; component splits'!$E55</f>
        <v>0</v>
      </c>
      <c r="AB11" s="7">
        <f>BCEU_consumoBTU!AD14*'BNE Fuel &amp; component splits'!$B$40*'BNE Fuel &amp; component splits'!$E55</f>
        <v>0</v>
      </c>
      <c r="AC11" s="7">
        <f>BCEU_consumoBTU!AE14*'BNE Fuel &amp; component splits'!$B$40*'BNE Fuel &amp; component splits'!$E55</f>
        <v>0</v>
      </c>
      <c r="AD11" s="7">
        <f>BCEU_consumoBTU!AF14*'BNE Fuel &amp; component splits'!$B$40*'BNE Fuel &amp; component splits'!$E55</f>
        <v>0</v>
      </c>
      <c r="AE11" s="7">
        <f>BCEU_consumoBTU!AG14*'BNE Fuel &amp; component splits'!$B$40*'BNE Fuel &amp; component splits'!$E55</f>
        <v>0</v>
      </c>
      <c r="AF11" s="7">
        <f>BCEU_consumoBTU!AH14*'BNE Fuel &amp; component splits'!$B$40*'BNE Fuel &amp; component splits'!$E55</f>
        <v>0</v>
      </c>
      <c r="AG11" s="7">
        <f>BCEU_consumoBTU!AI14*'BNE Fuel &amp; component splits'!$B$40*'BNE Fuel &amp; component splits'!$E55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zoomScale="80" zoomScaleNormal="8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3.16406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BCEU_consumoBTU!D5*'BNE Fuel &amp; component splits'!$B$41*'BNE Fuel &amp; component splits'!$F46</f>
        <v>15279021664084.252</v>
      </c>
      <c r="C2" s="7">
        <f>BCEU_consumoBTU!E5*'BNE Fuel &amp; component splits'!$B$41*'BNE Fuel &amp; component splits'!$F46</f>
        <v>15739407206579.309</v>
      </c>
      <c r="D2" s="7">
        <f>BCEU_consumoBTU!F5*'BNE Fuel &amp; component splits'!$B$41*'BNE Fuel &amp; component splits'!$F46</f>
        <v>16207415649512.246</v>
      </c>
      <c r="E2" s="7">
        <f>BCEU_consumoBTU!G5*'BNE Fuel &amp; component splits'!$B$41*'BNE Fuel &amp; component splits'!$F46</f>
        <v>16691375717435.557</v>
      </c>
      <c r="F2" s="7">
        <f>BCEU_consumoBTU!H5*'BNE Fuel &amp; component splits'!$B$41*'BNE Fuel &amp; component splits'!$F46</f>
        <v>17187240685425.43</v>
      </c>
      <c r="G2" s="7">
        <f>BCEU_consumoBTU!I5*'BNE Fuel &amp; component splits'!$B$41*'BNE Fuel &amp; component splits'!$F46</f>
        <v>17693363630547.754</v>
      </c>
      <c r="H2" s="7">
        <f>BCEU_consumoBTU!J5*'BNE Fuel &amp; component splits'!$B$41*'BNE Fuel &amp; component splits'!$F46</f>
        <v>18210497431858.129</v>
      </c>
      <c r="I2" s="7">
        <f>BCEU_consumoBTU!K5*'BNE Fuel &amp; component splits'!$B$41*'BNE Fuel &amp; component splits'!$F46</f>
        <v>18738406814651.676</v>
      </c>
      <c r="J2" s="7">
        <f>BCEU_consumoBTU!L5*'BNE Fuel &amp; component splits'!$B$41*'BNE Fuel &amp; component splits'!$F46</f>
        <v>19277703493161.066</v>
      </c>
      <c r="K2" s="7">
        <f>BCEU_consumoBTU!M5*'BNE Fuel &amp; component splits'!$B$41*'BNE Fuel &amp; component splits'!$F46</f>
        <v>19824434852344.434</v>
      </c>
      <c r="L2" s="7">
        <f>BCEU_consumoBTU!N5*'BNE Fuel &amp; component splits'!$B$41*'BNE Fuel &amp; component splits'!$F46</f>
        <v>20384482759823.605</v>
      </c>
      <c r="M2" s="7">
        <f>BCEU_consumoBTU!O5*'BNE Fuel &amp; component splits'!$B$41*'BNE Fuel &amp; component splits'!$F46</f>
        <v>20953612270910.855</v>
      </c>
      <c r="N2" s="7">
        <f>BCEU_consumoBTU!P5*'BNE Fuel &amp; component splits'!$B$41*'BNE Fuel &amp; component splits'!$F46</f>
        <v>21530505847258.918</v>
      </c>
      <c r="O2" s="7">
        <f>BCEU_consumoBTU!Q5*'BNE Fuel &amp; component splits'!$B$41*'BNE Fuel &amp; component splits'!$F46</f>
        <v>21853463434967.801</v>
      </c>
      <c r="P2" s="7">
        <f>BCEU_consumoBTU!R5*'BNE Fuel &amp; component splits'!$B$41*'BNE Fuel &amp; component splits'!$F46</f>
        <v>22181265386492.316</v>
      </c>
      <c r="Q2" s="7">
        <f>BCEU_consumoBTU!S5*'BNE Fuel &amp; component splits'!$B$41*'BNE Fuel &amp; component splits'!$F46</f>
        <v>22513984367289.699</v>
      </c>
      <c r="R2" s="7">
        <f>BCEU_consumoBTU!T5*'BNE Fuel &amp; component splits'!$B$41*'BNE Fuel &amp; component splits'!$F46</f>
        <v>22851694132799.043</v>
      </c>
      <c r="S2" s="7">
        <f>BCEU_consumoBTU!U5*'BNE Fuel &amp; component splits'!$B$41*'BNE Fuel &amp; component splits'!$F46</f>
        <v>23194469544791.027</v>
      </c>
      <c r="T2" s="7">
        <f>BCEU_consumoBTU!V5*'BNE Fuel &amp; component splits'!$B$41*'BNE Fuel &amp; component splits'!$F46</f>
        <v>23542386587962.891</v>
      </c>
      <c r="U2" s="7">
        <f>BCEU_consumoBTU!W5*'BNE Fuel &amp; component splits'!$B$41*'BNE Fuel &amp; component splits'!$F46</f>
        <v>23895522386782.332</v>
      </c>
      <c r="V2" s="7">
        <f>BCEU_consumoBTU!X5*'BNE Fuel &amp; component splits'!$B$41*'BNE Fuel &amp; component splits'!$F46</f>
        <v>24253955222584.062</v>
      </c>
      <c r="W2" s="7">
        <f>BCEU_consumoBTU!Y5*'BNE Fuel &amp; component splits'!$B$41*'BNE Fuel &amp; component splits'!$F46</f>
        <v>24617764550922.82</v>
      </c>
      <c r="X2" s="7">
        <f>BCEU_consumoBTU!Z5*'BNE Fuel &amp; component splits'!$B$41*'BNE Fuel &amp; component splits'!$F46</f>
        <v>24987031019186.668</v>
      </c>
      <c r="Y2" s="7">
        <f>BCEU_consumoBTU!AA5*'BNE Fuel &amp; component splits'!$B$41*'BNE Fuel &amp; component splits'!$F46</f>
        <v>25361836484474.457</v>
      </c>
      <c r="Z2" s="7">
        <f>BCEU_consumoBTU!AB5*'BNE Fuel &amp; component splits'!$B$41*'BNE Fuel &amp; component splits'!$F46</f>
        <v>25742264031741.57</v>
      </c>
      <c r="AA2" s="7">
        <f>BCEU_consumoBTU!AC5*'BNE Fuel &amp; component splits'!$B$41*'BNE Fuel &amp; component splits'!$F46</f>
        <v>26128397992217.691</v>
      </c>
      <c r="AB2" s="7">
        <f>BCEU_consumoBTU!AD5*'BNE Fuel &amp; component splits'!$B$41*'BNE Fuel &amp; component splits'!$F46</f>
        <v>26520323962100.957</v>
      </c>
      <c r="AC2" s="7">
        <f>BCEU_consumoBTU!AE5*'BNE Fuel &amp; component splits'!$B$41*'BNE Fuel &amp; component splits'!$F46</f>
        <v>26918128821532.465</v>
      </c>
      <c r="AD2" s="7">
        <f>BCEU_consumoBTU!AF5*'BNE Fuel &amp; component splits'!$B$41*'BNE Fuel &amp; component splits'!$F46</f>
        <v>27321900753855.453</v>
      </c>
      <c r="AE2" s="7">
        <f>BCEU_consumoBTU!AG5*'BNE Fuel &amp; component splits'!$B$41*'BNE Fuel &amp; component splits'!$F46</f>
        <v>27731729265163.277</v>
      </c>
      <c r="AF2" s="7">
        <f>BCEU_consumoBTU!AH5*'BNE Fuel &amp; component splits'!$B$41*'BNE Fuel &amp; component splits'!$F46</f>
        <v>28147705204140.723</v>
      </c>
      <c r="AG2" s="7">
        <f>BCEU_consumoBTU!AI5*'BNE Fuel &amp; component splits'!$B$41*'BNE Fuel &amp; component splits'!$F46</f>
        <v>28569920782202.832</v>
      </c>
    </row>
    <row r="3" spans="1:35" x14ac:dyDescent="0.2">
      <c r="A3" s="1" t="s">
        <v>4</v>
      </c>
      <c r="B3" s="7">
        <f>BCEU_consumoBTU!D6*'BNE Fuel &amp; component splits'!$B$41*'BNE Fuel &amp; component splits'!$F47</f>
        <v>0</v>
      </c>
      <c r="C3" s="7">
        <f>BCEU_consumoBTU!E6*'BNE Fuel &amp; component splits'!$B$41*'BNE Fuel &amp; component splits'!$F47</f>
        <v>0</v>
      </c>
      <c r="D3" s="7">
        <f>BCEU_consumoBTU!F6*'BNE Fuel &amp; component splits'!$B$41*'BNE Fuel &amp; component splits'!$F47</f>
        <v>0</v>
      </c>
      <c r="E3" s="7">
        <f>BCEU_consumoBTU!G6*'BNE Fuel &amp; component splits'!$B$41*'BNE Fuel &amp; component splits'!$F47</f>
        <v>0</v>
      </c>
      <c r="F3" s="7">
        <f>BCEU_consumoBTU!H6*'BNE Fuel &amp; component splits'!$B$41*'BNE Fuel &amp; component splits'!$F47</f>
        <v>0</v>
      </c>
      <c r="G3" s="7">
        <f>BCEU_consumoBTU!I6*'BNE Fuel &amp; component splits'!$B$41*'BNE Fuel &amp; component splits'!$F47</f>
        <v>0</v>
      </c>
      <c r="H3" s="7">
        <f>BCEU_consumoBTU!J6*'BNE Fuel &amp; component splits'!$B$41*'BNE Fuel &amp; component splits'!$F47</f>
        <v>0</v>
      </c>
      <c r="I3" s="7">
        <f>BCEU_consumoBTU!K6*'BNE Fuel &amp; component splits'!$B$41*'BNE Fuel &amp; component splits'!$F47</f>
        <v>0</v>
      </c>
      <c r="J3" s="7">
        <f>BCEU_consumoBTU!L6*'BNE Fuel &amp; component splits'!$B$41*'BNE Fuel &amp; component splits'!$F47</f>
        <v>0</v>
      </c>
      <c r="K3" s="7">
        <f>BCEU_consumoBTU!M6*'BNE Fuel &amp; component splits'!$B$41*'BNE Fuel &amp; component splits'!$F47</f>
        <v>0</v>
      </c>
      <c r="L3" s="7">
        <f>BCEU_consumoBTU!N6*'BNE Fuel &amp; component splits'!$B$41*'BNE Fuel &amp; component splits'!$F47</f>
        <v>0</v>
      </c>
      <c r="M3" s="7">
        <f>BCEU_consumoBTU!O6*'BNE Fuel &amp; component splits'!$B$41*'BNE Fuel &amp; component splits'!$F47</f>
        <v>0</v>
      </c>
      <c r="N3" s="7">
        <f>BCEU_consumoBTU!P6*'BNE Fuel &amp; component splits'!$B$41*'BNE Fuel &amp; component splits'!$F47</f>
        <v>0</v>
      </c>
      <c r="O3" s="7">
        <f>BCEU_consumoBTU!Q6*'BNE Fuel &amp; component splits'!$B$41*'BNE Fuel &amp; component splits'!$F47</f>
        <v>0</v>
      </c>
      <c r="P3" s="7">
        <f>BCEU_consumoBTU!R6*'BNE Fuel &amp; component splits'!$B$41*'BNE Fuel &amp; component splits'!$F47</f>
        <v>0</v>
      </c>
      <c r="Q3" s="7">
        <f>BCEU_consumoBTU!S6*'BNE Fuel &amp; component splits'!$B$41*'BNE Fuel &amp; component splits'!$F47</f>
        <v>0</v>
      </c>
      <c r="R3" s="7">
        <f>BCEU_consumoBTU!T6*'BNE Fuel &amp; component splits'!$B$41*'BNE Fuel &amp; component splits'!$F47</f>
        <v>0</v>
      </c>
      <c r="S3" s="7">
        <f>BCEU_consumoBTU!U6*'BNE Fuel &amp; component splits'!$B$41*'BNE Fuel &amp; component splits'!$F47</f>
        <v>0</v>
      </c>
      <c r="T3" s="7">
        <f>BCEU_consumoBTU!V6*'BNE Fuel &amp; component splits'!$B$41*'BNE Fuel &amp; component splits'!$F47</f>
        <v>0</v>
      </c>
      <c r="U3" s="7">
        <f>BCEU_consumoBTU!W6*'BNE Fuel &amp; component splits'!$B$41*'BNE Fuel &amp; component splits'!$F47</f>
        <v>0</v>
      </c>
      <c r="V3" s="7">
        <f>BCEU_consumoBTU!X6*'BNE Fuel &amp; component splits'!$B$41*'BNE Fuel &amp; component splits'!$F47</f>
        <v>0</v>
      </c>
      <c r="W3" s="7">
        <f>BCEU_consumoBTU!Y6*'BNE Fuel &amp; component splits'!$B$41*'BNE Fuel &amp; component splits'!$F47</f>
        <v>0</v>
      </c>
      <c r="X3" s="7">
        <f>BCEU_consumoBTU!Z6*'BNE Fuel &amp; component splits'!$B$41*'BNE Fuel &amp; component splits'!$F47</f>
        <v>0</v>
      </c>
      <c r="Y3" s="7">
        <f>BCEU_consumoBTU!AA6*'BNE Fuel &amp; component splits'!$B$41*'BNE Fuel &amp; component splits'!$F47</f>
        <v>0</v>
      </c>
      <c r="Z3" s="7">
        <f>BCEU_consumoBTU!AB6*'BNE Fuel &amp; component splits'!$B$41*'BNE Fuel &amp; component splits'!$F47</f>
        <v>0</v>
      </c>
      <c r="AA3" s="7">
        <f>BCEU_consumoBTU!AC6*'BNE Fuel &amp; component splits'!$B$41*'BNE Fuel &amp; component splits'!$F47</f>
        <v>0</v>
      </c>
      <c r="AB3" s="7">
        <f>BCEU_consumoBTU!AD6*'BNE Fuel &amp; component splits'!$B$41*'BNE Fuel &amp; component splits'!$F47</f>
        <v>0</v>
      </c>
      <c r="AC3" s="7">
        <f>BCEU_consumoBTU!AE6*'BNE Fuel &amp; component splits'!$B$41*'BNE Fuel &amp; component splits'!$F47</f>
        <v>0</v>
      </c>
      <c r="AD3" s="7">
        <f>BCEU_consumoBTU!AF6*'BNE Fuel &amp; component splits'!$B$41*'BNE Fuel &amp; component splits'!$F47</f>
        <v>0</v>
      </c>
      <c r="AE3" s="7">
        <f>BCEU_consumoBTU!AG6*'BNE Fuel &amp; component splits'!$B$41*'BNE Fuel &amp; component splits'!$F47</f>
        <v>0</v>
      </c>
      <c r="AF3" s="7">
        <f>BCEU_consumoBTU!AH6*'BNE Fuel &amp; component splits'!$B$41*'BNE Fuel &amp; component splits'!$F47</f>
        <v>0</v>
      </c>
      <c r="AG3" s="7">
        <f>BCEU_consumoBTU!AI6*'BNE Fuel &amp; component splits'!$B$41*'BNE Fuel &amp; component splits'!$F47</f>
        <v>0</v>
      </c>
    </row>
    <row r="4" spans="1:35" x14ac:dyDescent="0.2">
      <c r="A4" s="1" t="s">
        <v>5</v>
      </c>
      <c r="B4" s="7">
        <f>BCEU_consumoBTU!D7*'BNE Fuel &amp; component splits'!$B$41*'BNE Fuel &amp; component splits'!$F48</f>
        <v>0</v>
      </c>
      <c r="C4" s="7">
        <f>BCEU_consumoBTU!E7*'BNE Fuel &amp; component splits'!$B$41*'BNE Fuel &amp; component splits'!$F48</f>
        <v>0</v>
      </c>
      <c r="D4" s="7">
        <f>BCEU_consumoBTU!F7*'BNE Fuel &amp; component splits'!$B$41*'BNE Fuel &amp; component splits'!$F48</f>
        <v>0</v>
      </c>
      <c r="E4" s="7">
        <f>BCEU_consumoBTU!G7*'BNE Fuel &amp; component splits'!$B$41*'BNE Fuel &amp; component splits'!$F48</f>
        <v>0</v>
      </c>
      <c r="F4" s="7">
        <f>BCEU_consumoBTU!H7*'BNE Fuel &amp; component splits'!$B$41*'BNE Fuel &amp; component splits'!$F48</f>
        <v>0</v>
      </c>
      <c r="G4" s="7">
        <f>BCEU_consumoBTU!I7*'BNE Fuel &amp; component splits'!$B$41*'BNE Fuel &amp; component splits'!$F48</f>
        <v>0</v>
      </c>
      <c r="H4" s="7">
        <f>BCEU_consumoBTU!J7*'BNE Fuel &amp; component splits'!$B$41*'BNE Fuel &amp; component splits'!$F48</f>
        <v>0</v>
      </c>
      <c r="I4" s="7">
        <f>BCEU_consumoBTU!K7*'BNE Fuel &amp; component splits'!$B$41*'BNE Fuel &amp; component splits'!$F48</f>
        <v>0</v>
      </c>
      <c r="J4" s="7">
        <f>BCEU_consumoBTU!L7*'BNE Fuel &amp; component splits'!$B$41*'BNE Fuel &amp; component splits'!$F48</f>
        <v>0</v>
      </c>
      <c r="K4" s="7">
        <f>BCEU_consumoBTU!M7*'BNE Fuel &amp; component splits'!$B$41*'BNE Fuel &amp; component splits'!$F48</f>
        <v>0</v>
      </c>
      <c r="L4" s="7">
        <f>BCEU_consumoBTU!N7*'BNE Fuel &amp; component splits'!$B$41*'BNE Fuel &amp; component splits'!$F48</f>
        <v>0</v>
      </c>
      <c r="M4" s="7">
        <f>BCEU_consumoBTU!O7*'BNE Fuel &amp; component splits'!$B$41*'BNE Fuel &amp; component splits'!$F48</f>
        <v>0</v>
      </c>
      <c r="N4" s="7">
        <f>BCEU_consumoBTU!P7*'BNE Fuel &amp; component splits'!$B$41*'BNE Fuel &amp; component splits'!$F48</f>
        <v>0</v>
      </c>
      <c r="O4" s="7">
        <f>BCEU_consumoBTU!Q7*'BNE Fuel &amp; component splits'!$B$41*'BNE Fuel &amp; component splits'!$F48</f>
        <v>0</v>
      </c>
      <c r="P4" s="7">
        <f>BCEU_consumoBTU!R7*'BNE Fuel &amp; component splits'!$B$41*'BNE Fuel &amp; component splits'!$F48</f>
        <v>0</v>
      </c>
      <c r="Q4" s="7">
        <f>BCEU_consumoBTU!S7*'BNE Fuel &amp; component splits'!$B$41*'BNE Fuel &amp; component splits'!$F48</f>
        <v>0</v>
      </c>
      <c r="R4" s="7">
        <f>BCEU_consumoBTU!T7*'BNE Fuel &amp; component splits'!$B$41*'BNE Fuel &amp; component splits'!$F48</f>
        <v>0</v>
      </c>
      <c r="S4" s="7">
        <f>BCEU_consumoBTU!U7*'BNE Fuel &amp; component splits'!$B$41*'BNE Fuel &amp; component splits'!$F48</f>
        <v>0</v>
      </c>
      <c r="T4" s="7">
        <f>BCEU_consumoBTU!V7*'BNE Fuel &amp; component splits'!$B$41*'BNE Fuel &amp; component splits'!$F48</f>
        <v>0</v>
      </c>
      <c r="U4" s="7">
        <f>BCEU_consumoBTU!W7*'BNE Fuel &amp; component splits'!$B$41*'BNE Fuel &amp; component splits'!$F48</f>
        <v>0</v>
      </c>
      <c r="V4" s="7">
        <f>BCEU_consumoBTU!X7*'BNE Fuel &amp; component splits'!$B$41*'BNE Fuel &amp; component splits'!$F48</f>
        <v>0</v>
      </c>
      <c r="W4" s="7">
        <f>BCEU_consumoBTU!Y7*'BNE Fuel &amp; component splits'!$B$41*'BNE Fuel &amp; component splits'!$F48</f>
        <v>0</v>
      </c>
      <c r="X4" s="7">
        <f>BCEU_consumoBTU!Z7*'BNE Fuel &amp; component splits'!$B$41*'BNE Fuel &amp; component splits'!$F48</f>
        <v>0</v>
      </c>
      <c r="Y4" s="7">
        <f>BCEU_consumoBTU!AA7*'BNE Fuel &amp; component splits'!$B$41*'BNE Fuel &amp; component splits'!$F48</f>
        <v>0</v>
      </c>
      <c r="Z4" s="7">
        <f>BCEU_consumoBTU!AB7*'BNE Fuel &amp; component splits'!$B$41*'BNE Fuel &amp; component splits'!$F48</f>
        <v>0</v>
      </c>
      <c r="AA4" s="7">
        <f>BCEU_consumoBTU!AC7*'BNE Fuel &amp; component splits'!$B$41*'BNE Fuel &amp; component splits'!$F48</f>
        <v>0</v>
      </c>
      <c r="AB4" s="7">
        <f>BCEU_consumoBTU!AD7*'BNE Fuel &amp; component splits'!$B$41*'BNE Fuel &amp; component splits'!$F48</f>
        <v>0</v>
      </c>
      <c r="AC4" s="7">
        <f>BCEU_consumoBTU!AE7*'BNE Fuel &amp; component splits'!$B$41*'BNE Fuel &amp; component splits'!$F48</f>
        <v>0</v>
      </c>
      <c r="AD4" s="7">
        <f>BCEU_consumoBTU!AF7*'BNE Fuel &amp; component splits'!$B$41*'BNE Fuel &amp; component splits'!$F48</f>
        <v>0</v>
      </c>
      <c r="AE4" s="7">
        <f>BCEU_consumoBTU!AG7*'BNE Fuel &amp; component splits'!$B$41*'BNE Fuel &amp; component splits'!$F48</f>
        <v>0</v>
      </c>
      <c r="AF4" s="7">
        <f>BCEU_consumoBTU!AH7*'BNE Fuel &amp; component splits'!$B$41*'BNE Fuel &amp; component splits'!$F48</f>
        <v>0</v>
      </c>
      <c r="AG4" s="7">
        <f>BCEU_consumoBTU!AI7*'BNE Fuel &amp; component splits'!$B$41*'BNE Fuel &amp; component splits'!$F48</f>
        <v>0</v>
      </c>
    </row>
    <row r="5" spans="1:35" x14ac:dyDescent="0.2">
      <c r="A5" s="1" t="s">
        <v>6</v>
      </c>
      <c r="B5" s="7">
        <f>BCEU_consumoBTU!D8*'BNE Fuel &amp; component splits'!$B$41*'BNE Fuel &amp; component splits'!$F49</f>
        <v>0</v>
      </c>
      <c r="C5" s="7">
        <f>BCEU_consumoBTU!E8*'BNE Fuel &amp; component splits'!$B$41*'BNE Fuel &amp; component splits'!$F49</f>
        <v>0</v>
      </c>
      <c r="D5" s="7">
        <f>BCEU_consumoBTU!F8*'BNE Fuel &amp; component splits'!$B$41*'BNE Fuel &amp; component splits'!$F49</f>
        <v>0</v>
      </c>
      <c r="E5" s="7">
        <f>BCEU_consumoBTU!G8*'BNE Fuel &amp; component splits'!$B$41*'BNE Fuel &amp; component splits'!$F49</f>
        <v>0</v>
      </c>
      <c r="F5" s="7">
        <f>BCEU_consumoBTU!H8*'BNE Fuel &amp; component splits'!$B$41*'BNE Fuel &amp; component splits'!$F49</f>
        <v>0</v>
      </c>
      <c r="G5" s="7">
        <f>BCEU_consumoBTU!I8*'BNE Fuel &amp; component splits'!$B$41*'BNE Fuel &amp; component splits'!$F49</f>
        <v>0</v>
      </c>
      <c r="H5" s="7">
        <f>BCEU_consumoBTU!J8*'BNE Fuel &amp; component splits'!$B$41*'BNE Fuel &amp; component splits'!$F49</f>
        <v>0</v>
      </c>
      <c r="I5" s="7">
        <f>BCEU_consumoBTU!K8*'BNE Fuel &amp; component splits'!$B$41*'BNE Fuel &amp; component splits'!$F49</f>
        <v>0</v>
      </c>
      <c r="J5" s="7">
        <f>BCEU_consumoBTU!L8*'BNE Fuel &amp; component splits'!$B$41*'BNE Fuel &amp; component splits'!$F49</f>
        <v>0</v>
      </c>
      <c r="K5" s="7">
        <f>BCEU_consumoBTU!M8*'BNE Fuel &amp; component splits'!$B$41*'BNE Fuel &amp; component splits'!$F49</f>
        <v>0</v>
      </c>
      <c r="L5" s="7">
        <f>BCEU_consumoBTU!N8*'BNE Fuel &amp; component splits'!$B$41*'BNE Fuel &amp; component splits'!$F49</f>
        <v>0</v>
      </c>
      <c r="M5" s="7">
        <f>BCEU_consumoBTU!O8*'BNE Fuel &amp; component splits'!$B$41*'BNE Fuel &amp; component splits'!$F49</f>
        <v>0</v>
      </c>
      <c r="N5" s="7">
        <f>BCEU_consumoBTU!P8*'BNE Fuel &amp; component splits'!$B$41*'BNE Fuel &amp; component splits'!$F49</f>
        <v>0</v>
      </c>
      <c r="O5" s="7">
        <f>BCEU_consumoBTU!Q8*'BNE Fuel &amp; component splits'!$B$41*'BNE Fuel &amp; component splits'!$F49</f>
        <v>0</v>
      </c>
      <c r="P5" s="7">
        <f>BCEU_consumoBTU!R8*'BNE Fuel &amp; component splits'!$B$41*'BNE Fuel &amp; component splits'!$F49</f>
        <v>0</v>
      </c>
      <c r="Q5" s="7">
        <f>BCEU_consumoBTU!S8*'BNE Fuel &amp; component splits'!$B$41*'BNE Fuel &amp; component splits'!$F49</f>
        <v>0</v>
      </c>
      <c r="R5" s="7">
        <f>BCEU_consumoBTU!T8*'BNE Fuel &amp; component splits'!$B$41*'BNE Fuel &amp; component splits'!$F49</f>
        <v>0</v>
      </c>
      <c r="S5" s="7">
        <f>BCEU_consumoBTU!U8*'BNE Fuel &amp; component splits'!$B$41*'BNE Fuel &amp; component splits'!$F49</f>
        <v>0</v>
      </c>
      <c r="T5" s="7">
        <f>BCEU_consumoBTU!V8*'BNE Fuel &amp; component splits'!$B$41*'BNE Fuel &amp; component splits'!$F49</f>
        <v>0</v>
      </c>
      <c r="U5" s="7">
        <f>BCEU_consumoBTU!W8*'BNE Fuel &amp; component splits'!$B$41*'BNE Fuel &amp; component splits'!$F49</f>
        <v>0</v>
      </c>
      <c r="V5" s="7">
        <f>BCEU_consumoBTU!X8*'BNE Fuel &amp; component splits'!$B$41*'BNE Fuel &amp; component splits'!$F49</f>
        <v>0</v>
      </c>
      <c r="W5" s="7">
        <f>BCEU_consumoBTU!Y8*'BNE Fuel &amp; component splits'!$B$41*'BNE Fuel &amp; component splits'!$F49</f>
        <v>0</v>
      </c>
      <c r="X5" s="7">
        <f>BCEU_consumoBTU!Z8*'BNE Fuel &amp; component splits'!$B$41*'BNE Fuel &amp; component splits'!$F49</f>
        <v>0</v>
      </c>
      <c r="Y5" s="7">
        <f>BCEU_consumoBTU!AA8*'BNE Fuel &amp; component splits'!$B$41*'BNE Fuel &amp; component splits'!$F49</f>
        <v>0</v>
      </c>
      <c r="Z5" s="7">
        <f>BCEU_consumoBTU!AB8*'BNE Fuel &amp; component splits'!$B$41*'BNE Fuel &amp; component splits'!$F49</f>
        <v>0</v>
      </c>
      <c r="AA5" s="7">
        <f>BCEU_consumoBTU!AC8*'BNE Fuel &amp; component splits'!$B$41*'BNE Fuel &amp; component splits'!$F49</f>
        <v>0</v>
      </c>
      <c r="AB5" s="7">
        <f>BCEU_consumoBTU!AD8*'BNE Fuel &amp; component splits'!$B$41*'BNE Fuel &amp; component splits'!$F49</f>
        <v>0</v>
      </c>
      <c r="AC5" s="7">
        <f>BCEU_consumoBTU!AE8*'BNE Fuel &amp; component splits'!$B$41*'BNE Fuel &amp; component splits'!$F49</f>
        <v>0</v>
      </c>
      <c r="AD5" s="7">
        <f>BCEU_consumoBTU!AF8*'BNE Fuel &amp; component splits'!$B$41*'BNE Fuel &amp; component splits'!$F49</f>
        <v>0</v>
      </c>
      <c r="AE5" s="7">
        <f>BCEU_consumoBTU!AG8*'BNE Fuel &amp; component splits'!$B$41*'BNE Fuel &amp; component splits'!$F49</f>
        <v>0</v>
      </c>
      <c r="AF5" s="7">
        <f>BCEU_consumoBTU!AH8*'BNE Fuel &amp; component splits'!$B$41*'BNE Fuel &amp; component splits'!$F49</f>
        <v>0</v>
      </c>
      <c r="AG5" s="7">
        <f>BCEU_consumoBTU!AI8*'BNE Fuel &amp; component splits'!$B$41*'BNE Fuel &amp; component splits'!$F49</f>
        <v>0</v>
      </c>
    </row>
    <row r="6" spans="1:35" x14ac:dyDescent="0.2">
      <c r="A6" s="1" t="s">
        <v>8</v>
      </c>
      <c r="B6" s="7">
        <f>BCEU_consumoBTU!D9*'BNE Fuel &amp; component splits'!$B$41*'BNE Fuel &amp; component splits'!$F50</f>
        <v>0</v>
      </c>
      <c r="C6" s="7">
        <f>BCEU_consumoBTU!E9*'BNE Fuel &amp; component splits'!$B$41*'BNE Fuel &amp; component splits'!$F50</f>
        <v>0</v>
      </c>
      <c r="D6" s="7">
        <f>BCEU_consumoBTU!F9*'BNE Fuel &amp; component splits'!$B$41*'BNE Fuel &amp; component splits'!$F50</f>
        <v>0</v>
      </c>
      <c r="E6" s="7">
        <f>BCEU_consumoBTU!G9*'BNE Fuel &amp; component splits'!$B$41*'BNE Fuel &amp; component splits'!$F50</f>
        <v>0</v>
      </c>
      <c r="F6" s="7">
        <f>BCEU_consumoBTU!H9*'BNE Fuel &amp; component splits'!$B$41*'BNE Fuel &amp; component splits'!$F50</f>
        <v>0</v>
      </c>
      <c r="G6" s="7">
        <f>BCEU_consumoBTU!I9*'BNE Fuel &amp; component splits'!$B$41*'BNE Fuel &amp; component splits'!$F50</f>
        <v>0</v>
      </c>
      <c r="H6" s="7">
        <f>BCEU_consumoBTU!J9*'BNE Fuel &amp; component splits'!$B$41*'BNE Fuel &amp; component splits'!$F50</f>
        <v>0</v>
      </c>
      <c r="I6" s="7">
        <f>BCEU_consumoBTU!K9*'BNE Fuel &amp; component splits'!$B$41*'BNE Fuel &amp; component splits'!$F50</f>
        <v>0</v>
      </c>
      <c r="J6" s="7">
        <f>BCEU_consumoBTU!L9*'BNE Fuel &amp; component splits'!$B$41*'BNE Fuel &amp; component splits'!$F50</f>
        <v>0</v>
      </c>
      <c r="K6" s="7">
        <f>BCEU_consumoBTU!M9*'BNE Fuel &amp; component splits'!$B$41*'BNE Fuel &amp; component splits'!$F50</f>
        <v>0</v>
      </c>
      <c r="L6" s="7">
        <f>BCEU_consumoBTU!N9*'BNE Fuel &amp; component splits'!$B$41*'BNE Fuel &amp; component splits'!$F50</f>
        <v>0</v>
      </c>
      <c r="M6" s="7">
        <f>BCEU_consumoBTU!O9*'BNE Fuel &amp; component splits'!$B$41*'BNE Fuel &amp; component splits'!$F50</f>
        <v>0</v>
      </c>
      <c r="N6" s="7">
        <f>BCEU_consumoBTU!P9*'BNE Fuel &amp; component splits'!$B$41*'BNE Fuel &amp; component splits'!$F50</f>
        <v>0</v>
      </c>
      <c r="O6" s="7">
        <f>BCEU_consumoBTU!Q9*'BNE Fuel &amp; component splits'!$B$41*'BNE Fuel &amp; component splits'!$F50</f>
        <v>0</v>
      </c>
      <c r="P6" s="7">
        <f>BCEU_consumoBTU!R9*'BNE Fuel &amp; component splits'!$B$41*'BNE Fuel &amp; component splits'!$F50</f>
        <v>0</v>
      </c>
      <c r="Q6" s="7">
        <f>BCEU_consumoBTU!S9*'BNE Fuel &amp; component splits'!$B$41*'BNE Fuel &amp; component splits'!$F50</f>
        <v>0</v>
      </c>
      <c r="R6" s="7">
        <f>BCEU_consumoBTU!T9*'BNE Fuel &amp; component splits'!$B$41*'BNE Fuel &amp; component splits'!$F50</f>
        <v>0</v>
      </c>
      <c r="S6" s="7">
        <f>BCEU_consumoBTU!U9*'BNE Fuel &amp; component splits'!$B$41*'BNE Fuel &amp; component splits'!$F50</f>
        <v>0</v>
      </c>
      <c r="T6" s="7">
        <f>BCEU_consumoBTU!V9*'BNE Fuel &amp; component splits'!$B$41*'BNE Fuel &amp; component splits'!$F50</f>
        <v>0</v>
      </c>
      <c r="U6" s="7">
        <f>BCEU_consumoBTU!W9*'BNE Fuel &amp; component splits'!$B$41*'BNE Fuel &amp; component splits'!$F50</f>
        <v>0</v>
      </c>
      <c r="V6" s="7">
        <f>BCEU_consumoBTU!X9*'BNE Fuel &amp; component splits'!$B$41*'BNE Fuel &amp; component splits'!$F50</f>
        <v>0</v>
      </c>
      <c r="W6" s="7">
        <f>BCEU_consumoBTU!Y9*'BNE Fuel &amp; component splits'!$B$41*'BNE Fuel &amp; component splits'!$F50</f>
        <v>0</v>
      </c>
      <c r="X6" s="7">
        <f>BCEU_consumoBTU!Z9*'BNE Fuel &amp; component splits'!$B$41*'BNE Fuel &amp; component splits'!$F50</f>
        <v>0</v>
      </c>
      <c r="Y6" s="7">
        <f>BCEU_consumoBTU!AA9*'BNE Fuel &amp; component splits'!$B$41*'BNE Fuel &amp; component splits'!$F50</f>
        <v>0</v>
      </c>
      <c r="Z6" s="7">
        <f>BCEU_consumoBTU!AB9*'BNE Fuel &amp; component splits'!$B$41*'BNE Fuel &amp; component splits'!$F50</f>
        <v>0</v>
      </c>
      <c r="AA6" s="7">
        <f>BCEU_consumoBTU!AC9*'BNE Fuel &amp; component splits'!$B$41*'BNE Fuel &amp; component splits'!$F50</f>
        <v>0</v>
      </c>
      <c r="AB6" s="7">
        <f>BCEU_consumoBTU!AD9*'BNE Fuel &amp; component splits'!$B$41*'BNE Fuel &amp; component splits'!$F50</f>
        <v>0</v>
      </c>
      <c r="AC6" s="7">
        <f>BCEU_consumoBTU!AE9*'BNE Fuel &amp; component splits'!$B$41*'BNE Fuel &amp; component splits'!$F50</f>
        <v>0</v>
      </c>
      <c r="AD6" s="7">
        <f>BCEU_consumoBTU!AF9*'BNE Fuel &amp; component splits'!$B$41*'BNE Fuel &amp; component splits'!$F50</f>
        <v>0</v>
      </c>
      <c r="AE6" s="7">
        <f>BCEU_consumoBTU!AG9*'BNE Fuel &amp; component splits'!$B$41*'BNE Fuel &amp; component splits'!$F50</f>
        <v>0</v>
      </c>
      <c r="AF6" s="7">
        <f>BCEU_consumoBTU!AH9*'BNE Fuel &amp; component splits'!$B$41*'BNE Fuel &amp; component splits'!$F50</f>
        <v>0</v>
      </c>
      <c r="AG6" s="7">
        <f>BCEU_consumoBTU!AI9*'BNE Fuel &amp; component splits'!$B$41*'BNE Fuel &amp; component splits'!$F50</f>
        <v>0</v>
      </c>
    </row>
    <row r="7" spans="1:35" x14ac:dyDescent="0.2">
      <c r="A7" s="1" t="s">
        <v>20</v>
      </c>
      <c r="B7" s="7">
        <f>BCEU_consumoBTU!D10*'BNE Fuel &amp; component splits'!$B$41*'BNE Fuel &amp; component splits'!$F51</f>
        <v>0</v>
      </c>
      <c r="C7" s="7">
        <f>BCEU_consumoBTU!E10*'BNE Fuel &amp; component splits'!$B$41*'BNE Fuel &amp; component splits'!$F51</f>
        <v>0</v>
      </c>
      <c r="D7" s="7">
        <f>BCEU_consumoBTU!F10*'BNE Fuel &amp; component splits'!$B$41*'BNE Fuel &amp; component splits'!$F51</f>
        <v>0</v>
      </c>
      <c r="E7" s="7">
        <f>BCEU_consumoBTU!G10*'BNE Fuel &amp; component splits'!$B$41*'BNE Fuel &amp; component splits'!$F51</f>
        <v>0</v>
      </c>
      <c r="F7" s="7">
        <f>BCEU_consumoBTU!H10*'BNE Fuel &amp; component splits'!$B$41*'BNE Fuel &amp; component splits'!$F51</f>
        <v>0</v>
      </c>
      <c r="G7" s="7">
        <f>BCEU_consumoBTU!I10*'BNE Fuel &amp; component splits'!$B$41*'BNE Fuel &amp; component splits'!$F51</f>
        <v>0</v>
      </c>
      <c r="H7" s="7">
        <f>BCEU_consumoBTU!J10*'BNE Fuel &amp; component splits'!$B$41*'BNE Fuel &amp; component splits'!$F51</f>
        <v>0</v>
      </c>
      <c r="I7" s="7">
        <f>BCEU_consumoBTU!K10*'BNE Fuel &amp; component splits'!$B$41*'BNE Fuel &amp; component splits'!$F51</f>
        <v>0</v>
      </c>
      <c r="J7" s="7">
        <f>BCEU_consumoBTU!L10*'BNE Fuel &amp; component splits'!$B$41*'BNE Fuel &amp; component splits'!$F51</f>
        <v>0</v>
      </c>
      <c r="K7" s="7">
        <f>BCEU_consumoBTU!M10*'BNE Fuel &amp; component splits'!$B$41*'BNE Fuel &amp; component splits'!$F51</f>
        <v>0</v>
      </c>
      <c r="L7" s="7">
        <f>BCEU_consumoBTU!N10*'BNE Fuel &amp; component splits'!$B$41*'BNE Fuel &amp; component splits'!$F51</f>
        <v>0</v>
      </c>
      <c r="M7" s="7">
        <f>BCEU_consumoBTU!O10*'BNE Fuel &amp; component splits'!$B$41*'BNE Fuel &amp; component splits'!$F51</f>
        <v>0</v>
      </c>
      <c r="N7" s="7">
        <f>BCEU_consumoBTU!P10*'BNE Fuel &amp; component splits'!$B$41*'BNE Fuel &amp; component splits'!$F51</f>
        <v>0</v>
      </c>
      <c r="O7" s="7">
        <f>BCEU_consumoBTU!Q10*'BNE Fuel &amp; component splits'!$B$41*'BNE Fuel &amp; component splits'!$F51</f>
        <v>0</v>
      </c>
      <c r="P7" s="7">
        <f>BCEU_consumoBTU!R10*'BNE Fuel &amp; component splits'!$B$41*'BNE Fuel &amp; component splits'!$F51</f>
        <v>0</v>
      </c>
      <c r="Q7" s="7">
        <f>BCEU_consumoBTU!S10*'BNE Fuel &amp; component splits'!$B$41*'BNE Fuel &amp; component splits'!$F51</f>
        <v>0</v>
      </c>
      <c r="R7" s="7">
        <f>BCEU_consumoBTU!T10*'BNE Fuel &amp; component splits'!$B$41*'BNE Fuel &amp; component splits'!$F51</f>
        <v>0</v>
      </c>
      <c r="S7" s="7">
        <f>BCEU_consumoBTU!U10*'BNE Fuel &amp; component splits'!$B$41*'BNE Fuel &amp; component splits'!$F51</f>
        <v>0</v>
      </c>
      <c r="T7" s="7">
        <f>BCEU_consumoBTU!V10*'BNE Fuel &amp; component splits'!$B$41*'BNE Fuel &amp; component splits'!$F51</f>
        <v>0</v>
      </c>
      <c r="U7" s="7">
        <f>BCEU_consumoBTU!W10*'BNE Fuel &amp; component splits'!$B$41*'BNE Fuel &amp; component splits'!$F51</f>
        <v>0</v>
      </c>
      <c r="V7" s="7">
        <f>BCEU_consumoBTU!X10*'BNE Fuel &amp; component splits'!$B$41*'BNE Fuel &amp; component splits'!$F51</f>
        <v>0</v>
      </c>
      <c r="W7" s="7">
        <f>BCEU_consumoBTU!Y10*'BNE Fuel &amp; component splits'!$B$41*'BNE Fuel &amp; component splits'!$F51</f>
        <v>0</v>
      </c>
      <c r="X7" s="7">
        <f>BCEU_consumoBTU!Z10*'BNE Fuel &amp; component splits'!$B$41*'BNE Fuel &amp; component splits'!$F51</f>
        <v>0</v>
      </c>
      <c r="Y7" s="7">
        <f>BCEU_consumoBTU!AA10*'BNE Fuel &amp; component splits'!$B$41*'BNE Fuel &amp; component splits'!$F51</f>
        <v>0</v>
      </c>
      <c r="Z7" s="7">
        <f>BCEU_consumoBTU!AB10*'BNE Fuel &amp; component splits'!$B$41*'BNE Fuel &amp; component splits'!$F51</f>
        <v>0</v>
      </c>
      <c r="AA7" s="7">
        <f>BCEU_consumoBTU!AC10*'BNE Fuel &amp; component splits'!$B$41*'BNE Fuel &amp; component splits'!$F51</f>
        <v>0</v>
      </c>
      <c r="AB7" s="7">
        <f>BCEU_consumoBTU!AD10*'BNE Fuel &amp; component splits'!$B$41*'BNE Fuel &amp; component splits'!$F51</f>
        <v>0</v>
      </c>
      <c r="AC7" s="7">
        <f>BCEU_consumoBTU!AE10*'BNE Fuel &amp; component splits'!$B$41*'BNE Fuel &amp; component splits'!$F51</f>
        <v>0</v>
      </c>
      <c r="AD7" s="7">
        <f>BCEU_consumoBTU!AF10*'BNE Fuel &amp; component splits'!$B$41*'BNE Fuel &amp; component splits'!$F51</f>
        <v>0</v>
      </c>
      <c r="AE7" s="7">
        <f>BCEU_consumoBTU!AG10*'BNE Fuel &amp; component splits'!$B$41*'BNE Fuel &amp; component splits'!$F51</f>
        <v>0</v>
      </c>
      <c r="AF7" s="7">
        <f>BCEU_consumoBTU!AH10*'BNE Fuel &amp; component splits'!$B$41*'BNE Fuel &amp; component splits'!$F51</f>
        <v>0</v>
      </c>
      <c r="AG7" s="7">
        <f>BCEU_consumoBTU!AI10*'BNE Fuel &amp; component splits'!$B$41*'BNE Fuel &amp; component splits'!$F51</f>
        <v>0</v>
      </c>
    </row>
    <row r="8" spans="1:35" x14ac:dyDescent="0.2">
      <c r="A8" s="1" t="s">
        <v>24</v>
      </c>
      <c r="B8" s="7">
        <f>BCEU_consumoBTU!D11*'BNE Fuel &amp; component splits'!$B$41*'BNE Fuel &amp; component splits'!$F52</f>
        <v>0</v>
      </c>
      <c r="C8" s="7">
        <f>BCEU_consumoBTU!E11*'BNE Fuel &amp; component splits'!$B$41*'BNE Fuel &amp; component splits'!$F52</f>
        <v>0</v>
      </c>
      <c r="D8" s="7">
        <f>BCEU_consumoBTU!F11*'BNE Fuel &amp; component splits'!$B$41*'BNE Fuel &amp; component splits'!$F52</f>
        <v>0</v>
      </c>
      <c r="E8" s="7">
        <f>BCEU_consumoBTU!G11*'BNE Fuel &amp; component splits'!$B$41*'BNE Fuel &amp; component splits'!$F52</f>
        <v>0</v>
      </c>
      <c r="F8" s="7">
        <f>BCEU_consumoBTU!H11*'BNE Fuel &amp; component splits'!$B$41*'BNE Fuel &amp; component splits'!$F52</f>
        <v>0</v>
      </c>
      <c r="G8" s="7">
        <f>BCEU_consumoBTU!I11*'BNE Fuel &amp; component splits'!$B$41*'BNE Fuel &amp; component splits'!$F52</f>
        <v>0</v>
      </c>
      <c r="H8" s="7">
        <f>BCEU_consumoBTU!J11*'BNE Fuel &amp; component splits'!$B$41*'BNE Fuel &amp; component splits'!$F52</f>
        <v>0</v>
      </c>
      <c r="I8" s="7">
        <f>BCEU_consumoBTU!K11*'BNE Fuel &amp; component splits'!$B$41*'BNE Fuel &amp; component splits'!$F52</f>
        <v>0</v>
      </c>
      <c r="J8" s="7">
        <f>BCEU_consumoBTU!L11*'BNE Fuel &amp; component splits'!$B$41*'BNE Fuel &amp; component splits'!$F52</f>
        <v>0</v>
      </c>
      <c r="K8" s="7">
        <f>BCEU_consumoBTU!M11*'BNE Fuel &amp; component splits'!$B$41*'BNE Fuel &amp; component splits'!$F52</f>
        <v>0</v>
      </c>
      <c r="L8" s="7">
        <f>BCEU_consumoBTU!N11*'BNE Fuel &amp; component splits'!$B$41*'BNE Fuel &amp; component splits'!$F52</f>
        <v>0</v>
      </c>
      <c r="M8" s="7">
        <f>BCEU_consumoBTU!O11*'BNE Fuel &amp; component splits'!$B$41*'BNE Fuel &amp; component splits'!$F52</f>
        <v>0</v>
      </c>
      <c r="N8" s="7">
        <f>BCEU_consumoBTU!P11*'BNE Fuel &amp; component splits'!$B$41*'BNE Fuel &amp; component splits'!$F52</f>
        <v>0</v>
      </c>
      <c r="O8" s="7">
        <f>BCEU_consumoBTU!Q11*'BNE Fuel &amp; component splits'!$B$41*'BNE Fuel &amp; component splits'!$F52</f>
        <v>0</v>
      </c>
      <c r="P8" s="7">
        <f>BCEU_consumoBTU!R11*'BNE Fuel &amp; component splits'!$B$41*'BNE Fuel &amp; component splits'!$F52</f>
        <v>0</v>
      </c>
      <c r="Q8" s="7">
        <f>BCEU_consumoBTU!S11*'BNE Fuel &amp; component splits'!$B$41*'BNE Fuel &amp; component splits'!$F52</f>
        <v>0</v>
      </c>
      <c r="R8" s="7">
        <f>BCEU_consumoBTU!T11*'BNE Fuel &amp; component splits'!$B$41*'BNE Fuel &amp; component splits'!$F52</f>
        <v>0</v>
      </c>
      <c r="S8" s="7">
        <f>BCEU_consumoBTU!U11*'BNE Fuel &amp; component splits'!$B$41*'BNE Fuel &amp; component splits'!$F52</f>
        <v>0</v>
      </c>
      <c r="T8" s="7">
        <f>BCEU_consumoBTU!V11*'BNE Fuel &amp; component splits'!$B$41*'BNE Fuel &amp; component splits'!$F52</f>
        <v>0</v>
      </c>
      <c r="U8" s="7">
        <f>BCEU_consumoBTU!W11*'BNE Fuel &amp; component splits'!$B$41*'BNE Fuel &amp; component splits'!$F52</f>
        <v>0</v>
      </c>
      <c r="V8" s="7">
        <f>BCEU_consumoBTU!X11*'BNE Fuel &amp; component splits'!$B$41*'BNE Fuel &amp; component splits'!$F52</f>
        <v>0</v>
      </c>
      <c r="W8" s="7">
        <f>BCEU_consumoBTU!Y11*'BNE Fuel &amp; component splits'!$B$41*'BNE Fuel &amp; component splits'!$F52</f>
        <v>0</v>
      </c>
      <c r="X8" s="7">
        <f>BCEU_consumoBTU!Z11*'BNE Fuel &amp; component splits'!$B$41*'BNE Fuel &amp; component splits'!$F52</f>
        <v>0</v>
      </c>
      <c r="Y8" s="7">
        <f>BCEU_consumoBTU!AA11*'BNE Fuel &amp; component splits'!$B$41*'BNE Fuel &amp; component splits'!$F52</f>
        <v>0</v>
      </c>
      <c r="Z8" s="7">
        <f>BCEU_consumoBTU!AB11*'BNE Fuel &amp; component splits'!$B$41*'BNE Fuel &amp; component splits'!$F52</f>
        <v>0</v>
      </c>
      <c r="AA8" s="7">
        <f>BCEU_consumoBTU!AC11*'BNE Fuel &amp; component splits'!$B$41*'BNE Fuel &amp; component splits'!$F52</f>
        <v>0</v>
      </c>
      <c r="AB8" s="7">
        <f>BCEU_consumoBTU!AD11*'BNE Fuel &amp; component splits'!$B$41*'BNE Fuel &amp; component splits'!$F52</f>
        <v>0</v>
      </c>
      <c r="AC8" s="7">
        <f>BCEU_consumoBTU!AE11*'BNE Fuel &amp; component splits'!$B$41*'BNE Fuel &amp; component splits'!$F52</f>
        <v>0</v>
      </c>
      <c r="AD8" s="7">
        <f>BCEU_consumoBTU!AF11*'BNE Fuel &amp; component splits'!$B$41*'BNE Fuel &amp; component splits'!$F52</f>
        <v>0</v>
      </c>
      <c r="AE8" s="7">
        <f>BCEU_consumoBTU!AG11*'BNE Fuel &amp; component splits'!$B$41*'BNE Fuel &amp; component splits'!$F52</f>
        <v>0</v>
      </c>
      <c r="AF8" s="7">
        <f>BCEU_consumoBTU!AH11*'BNE Fuel &amp; component splits'!$B$41*'BNE Fuel &amp; component splits'!$F52</f>
        <v>0</v>
      </c>
      <c r="AG8" s="7">
        <f>BCEU_consumoBTU!AI11*'BNE Fuel &amp; component splits'!$B$41*'BNE Fuel &amp; component splits'!$F52</f>
        <v>0</v>
      </c>
    </row>
    <row r="9" spans="1:35" x14ac:dyDescent="0.2">
      <c r="A9" s="1" t="s">
        <v>25</v>
      </c>
      <c r="B9" s="7">
        <f>BCEU_consumoBTU!D12*'BNE Fuel &amp; component splits'!$B$41*'BNE Fuel &amp; component splits'!$F53</f>
        <v>0</v>
      </c>
      <c r="C9" s="7">
        <f>BCEU_consumoBTU!E12*'BNE Fuel &amp; component splits'!$B$41*'BNE Fuel &amp; component splits'!$F53</f>
        <v>0</v>
      </c>
      <c r="D9" s="7">
        <f>BCEU_consumoBTU!F12*'BNE Fuel &amp; component splits'!$B$41*'BNE Fuel &amp; component splits'!$F53</f>
        <v>0</v>
      </c>
      <c r="E9" s="7">
        <f>BCEU_consumoBTU!G12*'BNE Fuel &amp; component splits'!$B$41*'BNE Fuel &amp; component splits'!$F53</f>
        <v>0</v>
      </c>
      <c r="F9" s="7">
        <f>BCEU_consumoBTU!H12*'BNE Fuel &amp; component splits'!$B$41*'BNE Fuel &amp; component splits'!$F53</f>
        <v>0</v>
      </c>
      <c r="G9" s="7">
        <f>BCEU_consumoBTU!I12*'BNE Fuel &amp; component splits'!$B$41*'BNE Fuel &amp; component splits'!$F53</f>
        <v>0</v>
      </c>
      <c r="H9" s="7">
        <f>BCEU_consumoBTU!J12*'BNE Fuel &amp; component splits'!$B$41*'BNE Fuel &amp; component splits'!$F53</f>
        <v>0</v>
      </c>
      <c r="I9" s="7">
        <f>BCEU_consumoBTU!K12*'BNE Fuel &amp; component splits'!$B$41*'BNE Fuel &amp; component splits'!$F53</f>
        <v>0</v>
      </c>
      <c r="J9" s="7">
        <f>BCEU_consumoBTU!L12*'BNE Fuel &amp; component splits'!$B$41*'BNE Fuel &amp; component splits'!$F53</f>
        <v>0</v>
      </c>
      <c r="K9" s="7">
        <f>BCEU_consumoBTU!M12*'BNE Fuel &amp; component splits'!$B$41*'BNE Fuel &amp; component splits'!$F53</f>
        <v>0</v>
      </c>
      <c r="L9" s="7">
        <f>BCEU_consumoBTU!N12*'BNE Fuel &amp; component splits'!$B$41*'BNE Fuel &amp; component splits'!$F53</f>
        <v>0</v>
      </c>
      <c r="M9" s="7">
        <f>BCEU_consumoBTU!O12*'BNE Fuel &amp; component splits'!$B$41*'BNE Fuel &amp; component splits'!$F53</f>
        <v>0</v>
      </c>
      <c r="N9" s="7">
        <f>BCEU_consumoBTU!P12*'BNE Fuel &amp; component splits'!$B$41*'BNE Fuel &amp; component splits'!$F53</f>
        <v>0</v>
      </c>
      <c r="O9" s="7">
        <f>BCEU_consumoBTU!Q12*'BNE Fuel &amp; component splits'!$B$41*'BNE Fuel &amp; component splits'!$F53</f>
        <v>0</v>
      </c>
      <c r="P9" s="7">
        <f>BCEU_consumoBTU!R12*'BNE Fuel &amp; component splits'!$B$41*'BNE Fuel &amp; component splits'!$F53</f>
        <v>0</v>
      </c>
      <c r="Q9" s="7">
        <f>BCEU_consumoBTU!S12*'BNE Fuel &amp; component splits'!$B$41*'BNE Fuel &amp; component splits'!$F53</f>
        <v>0</v>
      </c>
      <c r="R9" s="7">
        <f>BCEU_consumoBTU!T12*'BNE Fuel &amp; component splits'!$B$41*'BNE Fuel &amp; component splits'!$F53</f>
        <v>0</v>
      </c>
      <c r="S9" s="7">
        <f>BCEU_consumoBTU!U12*'BNE Fuel &amp; component splits'!$B$41*'BNE Fuel &amp; component splits'!$F53</f>
        <v>0</v>
      </c>
      <c r="T9" s="7">
        <f>BCEU_consumoBTU!V12*'BNE Fuel &amp; component splits'!$B$41*'BNE Fuel &amp; component splits'!$F53</f>
        <v>0</v>
      </c>
      <c r="U9" s="7">
        <f>BCEU_consumoBTU!W12*'BNE Fuel &amp; component splits'!$B$41*'BNE Fuel &amp; component splits'!$F53</f>
        <v>0</v>
      </c>
      <c r="V9" s="7">
        <f>BCEU_consumoBTU!X12*'BNE Fuel &amp; component splits'!$B$41*'BNE Fuel &amp; component splits'!$F53</f>
        <v>0</v>
      </c>
      <c r="W9" s="7">
        <f>BCEU_consumoBTU!Y12*'BNE Fuel &amp; component splits'!$B$41*'BNE Fuel &amp; component splits'!$F53</f>
        <v>0</v>
      </c>
      <c r="X9" s="7">
        <f>BCEU_consumoBTU!Z12*'BNE Fuel &amp; component splits'!$B$41*'BNE Fuel &amp; component splits'!$F53</f>
        <v>0</v>
      </c>
      <c r="Y9" s="7">
        <f>BCEU_consumoBTU!AA12*'BNE Fuel &amp; component splits'!$B$41*'BNE Fuel &amp; component splits'!$F53</f>
        <v>0</v>
      </c>
      <c r="Z9" s="7">
        <f>BCEU_consumoBTU!AB12*'BNE Fuel &amp; component splits'!$B$41*'BNE Fuel &amp; component splits'!$F53</f>
        <v>0</v>
      </c>
      <c r="AA9" s="7">
        <f>BCEU_consumoBTU!AC12*'BNE Fuel &amp; component splits'!$B$41*'BNE Fuel &amp; component splits'!$F53</f>
        <v>0</v>
      </c>
      <c r="AB9" s="7">
        <f>BCEU_consumoBTU!AD12*'BNE Fuel &amp; component splits'!$B$41*'BNE Fuel &amp; component splits'!$F53</f>
        <v>0</v>
      </c>
      <c r="AC9" s="7">
        <f>BCEU_consumoBTU!AE12*'BNE Fuel &amp; component splits'!$B$41*'BNE Fuel &amp; component splits'!$F53</f>
        <v>0</v>
      </c>
      <c r="AD9" s="7">
        <f>BCEU_consumoBTU!AF12*'BNE Fuel &amp; component splits'!$B$41*'BNE Fuel &amp; component splits'!$F53</f>
        <v>0</v>
      </c>
      <c r="AE9" s="7">
        <f>BCEU_consumoBTU!AG12*'BNE Fuel &amp; component splits'!$B$41*'BNE Fuel &amp; component splits'!$F53</f>
        <v>0</v>
      </c>
      <c r="AF9" s="7">
        <f>BCEU_consumoBTU!AH12*'BNE Fuel &amp; component splits'!$B$41*'BNE Fuel &amp; component splits'!$F53</f>
        <v>0</v>
      </c>
      <c r="AG9" s="7">
        <f>BCEU_consumoBTU!AI12*'BNE Fuel &amp; component splits'!$B$41*'BNE Fuel &amp; component splits'!$F53</f>
        <v>0</v>
      </c>
    </row>
    <row r="10" spans="1:35" x14ac:dyDescent="0.2">
      <c r="A10" s="1" t="s">
        <v>26</v>
      </c>
      <c r="B10" s="7">
        <f>BCEU_consumoBTU!D13*'BNE Fuel &amp; component splits'!$B$41*'BNE Fuel &amp; component splits'!$F54</f>
        <v>0</v>
      </c>
      <c r="C10" s="7">
        <f>BCEU_consumoBTU!E13*'BNE Fuel &amp; component splits'!$B$41*'BNE Fuel &amp; component splits'!$F54</f>
        <v>0</v>
      </c>
      <c r="D10" s="7">
        <f>BCEU_consumoBTU!F13*'BNE Fuel &amp; component splits'!$B$41*'BNE Fuel &amp; component splits'!$F54</f>
        <v>0</v>
      </c>
      <c r="E10" s="7">
        <f>BCEU_consumoBTU!G13*'BNE Fuel &amp; component splits'!$B$41*'BNE Fuel &amp; component splits'!$F54</f>
        <v>0</v>
      </c>
      <c r="F10" s="7">
        <f>BCEU_consumoBTU!H13*'BNE Fuel &amp; component splits'!$B$41*'BNE Fuel &amp; component splits'!$F54</f>
        <v>0</v>
      </c>
      <c r="G10" s="7">
        <f>BCEU_consumoBTU!I13*'BNE Fuel &amp; component splits'!$B$41*'BNE Fuel &amp; component splits'!$F54</f>
        <v>0</v>
      </c>
      <c r="H10" s="7">
        <f>BCEU_consumoBTU!J13*'BNE Fuel &amp; component splits'!$B$41*'BNE Fuel &amp; component splits'!$F54</f>
        <v>0</v>
      </c>
      <c r="I10" s="7">
        <f>BCEU_consumoBTU!K13*'BNE Fuel &amp; component splits'!$B$41*'BNE Fuel &amp; component splits'!$F54</f>
        <v>0</v>
      </c>
      <c r="J10" s="7">
        <f>BCEU_consumoBTU!L13*'BNE Fuel &amp; component splits'!$B$41*'BNE Fuel &amp; component splits'!$F54</f>
        <v>0</v>
      </c>
      <c r="K10" s="7">
        <f>BCEU_consumoBTU!M13*'BNE Fuel &amp; component splits'!$B$41*'BNE Fuel &amp; component splits'!$F54</f>
        <v>0</v>
      </c>
      <c r="L10" s="7">
        <f>BCEU_consumoBTU!N13*'BNE Fuel &amp; component splits'!$B$41*'BNE Fuel &amp; component splits'!$F54</f>
        <v>0</v>
      </c>
      <c r="M10" s="7">
        <f>BCEU_consumoBTU!O13*'BNE Fuel &amp; component splits'!$B$41*'BNE Fuel &amp; component splits'!$F54</f>
        <v>0</v>
      </c>
      <c r="N10" s="7">
        <f>BCEU_consumoBTU!P13*'BNE Fuel &amp; component splits'!$B$41*'BNE Fuel &amp; component splits'!$F54</f>
        <v>0</v>
      </c>
      <c r="O10" s="7">
        <f>BCEU_consumoBTU!Q13*'BNE Fuel &amp; component splits'!$B$41*'BNE Fuel &amp; component splits'!$F54</f>
        <v>0</v>
      </c>
      <c r="P10" s="7">
        <f>BCEU_consumoBTU!R13*'BNE Fuel &amp; component splits'!$B$41*'BNE Fuel &amp; component splits'!$F54</f>
        <v>0</v>
      </c>
      <c r="Q10" s="7">
        <f>BCEU_consumoBTU!S13*'BNE Fuel &amp; component splits'!$B$41*'BNE Fuel &amp; component splits'!$F54</f>
        <v>0</v>
      </c>
      <c r="R10" s="7">
        <f>BCEU_consumoBTU!T13*'BNE Fuel &amp; component splits'!$B$41*'BNE Fuel &amp; component splits'!$F54</f>
        <v>0</v>
      </c>
      <c r="S10" s="7">
        <f>BCEU_consumoBTU!U13*'BNE Fuel &amp; component splits'!$B$41*'BNE Fuel &amp; component splits'!$F54</f>
        <v>0</v>
      </c>
      <c r="T10" s="7">
        <f>BCEU_consumoBTU!V13*'BNE Fuel &amp; component splits'!$B$41*'BNE Fuel &amp; component splits'!$F54</f>
        <v>0</v>
      </c>
      <c r="U10" s="7">
        <f>BCEU_consumoBTU!W13*'BNE Fuel &amp; component splits'!$B$41*'BNE Fuel &amp; component splits'!$F54</f>
        <v>0</v>
      </c>
      <c r="V10" s="7">
        <f>BCEU_consumoBTU!X13*'BNE Fuel &amp; component splits'!$B$41*'BNE Fuel &amp; component splits'!$F54</f>
        <v>0</v>
      </c>
      <c r="W10" s="7">
        <f>BCEU_consumoBTU!Y13*'BNE Fuel &amp; component splits'!$B$41*'BNE Fuel &amp; component splits'!$F54</f>
        <v>0</v>
      </c>
      <c r="X10" s="7">
        <f>BCEU_consumoBTU!Z13*'BNE Fuel &amp; component splits'!$B$41*'BNE Fuel &amp; component splits'!$F54</f>
        <v>0</v>
      </c>
      <c r="Y10" s="7">
        <f>BCEU_consumoBTU!AA13*'BNE Fuel &amp; component splits'!$B$41*'BNE Fuel &amp; component splits'!$F54</f>
        <v>0</v>
      </c>
      <c r="Z10" s="7">
        <f>BCEU_consumoBTU!AB13*'BNE Fuel &amp; component splits'!$B$41*'BNE Fuel &amp; component splits'!$F54</f>
        <v>0</v>
      </c>
      <c r="AA10" s="7">
        <f>BCEU_consumoBTU!AC13*'BNE Fuel &amp; component splits'!$B$41*'BNE Fuel &amp; component splits'!$F54</f>
        <v>0</v>
      </c>
      <c r="AB10" s="7">
        <f>BCEU_consumoBTU!AD13*'BNE Fuel &amp; component splits'!$B$41*'BNE Fuel &amp; component splits'!$F54</f>
        <v>0</v>
      </c>
      <c r="AC10" s="7">
        <f>BCEU_consumoBTU!AE13*'BNE Fuel &amp; component splits'!$B$41*'BNE Fuel &amp; component splits'!$F54</f>
        <v>0</v>
      </c>
      <c r="AD10" s="7">
        <f>BCEU_consumoBTU!AF13*'BNE Fuel &amp; component splits'!$B$41*'BNE Fuel &amp; component splits'!$F54</f>
        <v>0</v>
      </c>
      <c r="AE10" s="7">
        <f>BCEU_consumoBTU!AG13*'BNE Fuel &amp; component splits'!$B$41*'BNE Fuel &amp; component splits'!$F54</f>
        <v>0</v>
      </c>
      <c r="AF10" s="7">
        <f>BCEU_consumoBTU!AH13*'BNE Fuel &amp; component splits'!$B$41*'BNE Fuel &amp; component splits'!$F54</f>
        <v>0</v>
      </c>
      <c r="AG10" s="7">
        <f>BCEU_consumoBTU!AI13*'BNE Fuel &amp; component splits'!$B$41*'BNE Fuel &amp; component splits'!$F54</f>
        <v>0</v>
      </c>
    </row>
    <row r="11" spans="1:35" x14ac:dyDescent="0.2">
      <c r="A11" s="1" t="s">
        <v>27</v>
      </c>
      <c r="B11" s="7">
        <f>BCEU_consumoBTU!D14*'BNE Fuel &amp; component splits'!$B$41*'BNE Fuel &amp; component splits'!$F55</f>
        <v>0</v>
      </c>
      <c r="C11" s="7">
        <f>BCEU_consumoBTU!E14*'BNE Fuel &amp; component splits'!$B$41*'BNE Fuel &amp; component splits'!$F55</f>
        <v>0</v>
      </c>
      <c r="D11" s="7">
        <f>BCEU_consumoBTU!F14*'BNE Fuel &amp; component splits'!$B$41*'BNE Fuel &amp; component splits'!$F55</f>
        <v>0</v>
      </c>
      <c r="E11" s="7">
        <f>BCEU_consumoBTU!G14*'BNE Fuel &amp; component splits'!$B$41*'BNE Fuel &amp; component splits'!$F55</f>
        <v>0</v>
      </c>
      <c r="F11" s="7">
        <f>BCEU_consumoBTU!H14*'BNE Fuel &amp; component splits'!$B$41*'BNE Fuel &amp; component splits'!$F55</f>
        <v>0</v>
      </c>
      <c r="G11" s="7">
        <f>BCEU_consumoBTU!I14*'BNE Fuel &amp; component splits'!$B$41*'BNE Fuel &amp; component splits'!$F55</f>
        <v>0</v>
      </c>
      <c r="H11" s="7">
        <f>BCEU_consumoBTU!J14*'BNE Fuel &amp; component splits'!$B$41*'BNE Fuel &amp; component splits'!$F55</f>
        <v>0</v>
      </c>
      <c r="I11" s="7">
        <f>BCEU_consumoBTU!K14*'BNE Fuel &amp; component splits'!$B$41*'BNE Fuel &amp; component splits'!$F55</f>
        <v>0</v>
      </c>
      <c r="J11" s="7">
        <f>BCEU_consumoBTU!L14*'BNE Fuel &amp; component splits'!$B$41*'BNE Fuel &amp; component splits'!$F55</f>
        <v>0</v>
      </c>
      <c r="K11" s="7">
        <f>BCEU_consumoBTU!M14*'BNE Fuel &amp; component splits'!$B$41*'BNE Fuel &amp; component splits'!$F55</f>
        <v>0</v>
      </c>
      <c r="L11" s="7">
        <f>BCEU_consumoBTU!N14*'BNE Fuel &amp; component splits'!$B$41*'BNE Fuel &amp; component splits'!$F55</f>
        <v>0</v>
      </c>
      <c r="M11" s="7">
        <f>BCEU_consumoBTU!O14*'BNE Fuel &amp; component splits'!$B$41*'BNE Fuel &amp; component splits'!$F55</f>
        <v>0</v>
      </c>
      <c r="N11" s="7">
        <f>BCEU_consumoBTU!P14*'BNE Fuel &amp; component splits'!$B$41*'BNE Fuel &amp; component splits'!$F55</f>
        <v>0</v>
      </c>
      <c r="O11" s="7">
        <f>BCEU_consumoBTU!Q14*'BNE Fuel &amp; component splits'!$B$41*'BNE Fuel &amp; component splits'!$F55</f>
        <v>0</v>
      </c>
      <c r="P11" s="7">
        <f>BCEU_consumoBTU!R14*'BNE Fuel &amp; component splits'!$B$41*'BNE Fuel &amp; component splits'!$F55</f>
        <v>0</v>
      </c>
      <c r="Q11" s="7">
        <f>BCEU_consumoBTU!S14*'BNE Fuel &amp; component splits'!$B$41*'BNE Fuel &amp; component splits'!$F55</f>
        <v>0</v>
      </c>
      <c r="R11" s="7">
        <f>BCEU_consumoBTU!T14*'BNE Fuel &amp; component splits'!$B$41*'BNE Fuel &amp; component splits'!$F55</f>
        <v>0</v>
      </c>
      <c r="S11" s="7">
        <f>BCEU_consumoBTU!U14*'BNE Fuel &amp; component splits'!$B$41*'BNE Fuel &amp; component splits'!$F55</f>
        <v>0</v>
      </c>
      <c r="T11" s="7">
        <f>BCEU_consumoBTU!V14*'BNE Fuel &amp; component splits'!$B$41*'BNE Fuel &amp; component splits'!$F55</f>
        <v>0</v>
      </c>
      <c r="U11" s="7">
        <f>BCEU_consumoBTU!W14*'BNE Fuel &amp; component splits'!$B$41*'BNE Fuel &amp; component splits'!$F55</f>
        <v>0</v>
      </c>
      <c r="V11" s="7">
        <f>BCEU_consumoBTU!X14*'BNE Fuel &amp; component splits'!$B$41*'BNE Fuel &amp; component splits'!$F55</f>
        <v>0</v>
      </c>
      <c r="W11" s="7">
        <f>BCEU_consumoBTU!Y14*'BNE Fuel &amp; component splits'!$B$41*'BNE Fuel &amp; component splits'!$F55</f>
        <v>0</v>
      </c>
      <c r="X11" s="7">
        <f>BCEU_consumoBTU!Z14*'BNE Fuel &amp; component splits'!$B$41*'BNE Fuel &amp; component splits'!$F55</f>
        <v>0</v>
      </c>
      <c r="Y11" s="7">
        <f>BCEU_consumoBTU!AA14*'BNE Fuel &amp; component splits'!$B$41*'BNE Fuel &amp; component splits'!$F55</f>
        <v>0</v>
      </c>
      <c r="Z11" s="7">
        <f>BCEU_consumoBTU!AB14*'BNE Fuel &amp; component splits'!$B$41*'BNE Fuel &amp; component splits'!$F55</f>
        <v>0</v>
      </c>
      <c r="AA11" s="7">
        <f>BCEU_consumoBTU!AC14*'BNE Fuel &amp; component splits'!$B$41*'BNE Fuel &amp; component splits'!$F55</f>
        <v>0</v>
      </c>
      <c r="AB11" s="7">
        <f>BCEU_consumoBTU!AD14*'BNE Fuel &amp; component splits'!$B$41*'BNE Fuel &amp; component splits'!$F55</f>
        <v>0</v>
      </c>
      <c r="AC11" s="7">
        <f>BCEU_consumoBTU!AE14*'BNE Fuel &amp; component splits'!$B$41*'BNE Fuel &amp; component splits'!$F55</f>
        <v>0</v>
      </c>
      <c r="AD11" s="7">
        <f>BCEU_consumoBTU!AF14*'BNE Fuel &amp; component splits'!$B$41*'BNE Fuel &amp; component splits'!$F55</f>
        <v>0</v>
      </c>
      <c r="AE11" s="7">
        <f>BCEU_consumoBTU!AG14*'BNE Fuel &amp; component splits'!$B$41*'BNE Fuel &amp; component splits'!$F55</f>
        <v>0</v>
      </c>
      <c r="AF11" s="7">
        <f>BCEU_consumoBTU!AH14*'BNE Fuel &amp; component splits'!$B$41*'BNE Fuel &amp; component splits'!$F55</f>
        <v>0</v>
      </c>
      <c r="AG11" s="7">
        <f>BCEU_consumoBTU!AI14*'BNE Fuel &amp; component splits'!$B$41*'BNE Fuel &amp; component splits'!$F55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1"/>
  <sheetViews>
    <sheetView zoomScale="80" zoomScaleNormal="8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0.3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splits'!$C$37*'BNE Fuel &amp; component splits'!$B46</f>
        <v>0</v>
      </c>
      <c r="C2" s="7">
        <f>BCEU_consumoBTU!E20*'BNE Fuel &amp; component splits'!$C$37*'BNE Fuel &amp; component splits'!$B46</f>
        <v>0</v>
      </c>
      <c r="D2" s="7">
        <f>BCEU_consumoBTU!F20*'BNE Fuel &amp; component splits'!$C$37*'BNE Fuel &amp; component splits'!$B46</f>
        <v>0</v>
      </c>
      <c r="E2" s="7">
        <f>BCEU_consumoBTU!G20*'BNE Fuel &amp; component splits'!$C$37*'BNE Fuel &amp; component splits'!$B46</f>
        <v>0</v>
      </c>
      <c r="F2" s="7">
        <f>BCEU_consumoBTU!H20*'BNE Fuel &amp; component splits'!$C$37*'BNE Fuel &amp; component splits'!$B46</f>
        <v>0</v>
      </c>
      <c r="G2" s="7">
        <f>BCEU_consumoBTU!I20*'BNE Fuel &amp; component splits'!$C$37*'BNE Fuel &amp; component splits'!$B46</f>
        <v>0</v>
      </c>
      <c r="H2" s="7">
        <f>BCEU_consumoBTU!J20*'BNE Fuel &amp; component splits'!$C$37*'BNE Fuel &amp; component splits'!$B46</f>
        <v>0</v>
      </c>
      <c r="I2" s="7">
        <f>BCEU_consumoBTU!K20*'BNE Fuel &amp; component splits'!$C$37*'BNE Fuel &amp; component splits'!$B46</f>
        <v>0</v>
      </c>
      <c r="J2" s="7">
        <f>BCEU_consumoBTU!L20*'BNE Fuel &amp; component splits'!$C$37*'BNE Fuel &amp; component splits'!$B46</f>
        <v>0</v>
      </c>
      <c r="K2" s="7">
        <f>BCEU_consumoBTU!M20*'BNE Fuel &amp; component splits'!$C$37*'BNE Fuel &amp; component splits'!$B46</f>
        <v>0</v>
      </c>
      <c r="L2" s="7">
        <f>BCEU_consumoBTU!N20*'BNE Fuel &amp; component splits'!$C$37*'BNE Fuel &amp; component splits'!$B46</f>
        <v>0</v>
      </c>
      <c r="M2" s="7">
        <f>BCEU_consumoBTU!O20*'BNE Fuel &amp; component splits'!$C$37*'BNE Fuel &amp; component splits'!$B46</f>
        <v>0</v>
      </c>
      <c r="N2" s="7">
        <f>BCEU_consumoBTU!P20*'BNE Fuel &amp; component splits'!$C$37*'BNE Fuel &amp; component splits'!$B46</f>
        <v>0</v>
      </c>
      <c r="O2" s="7">
        <f>BCEU_consumoBTU!Q20*'BNE Fuel &amp; component splits'!$C$37*'BNE Fuel &amp; component splits'!$B46</f>
        <v>0</v>
      </c>
      <c r="P2" s="7">
        <f>BCEU_consumoBTU!R20*'BNE Fuel &amp; component splits'!$C$37*'BNE Fuel &amp; component splits'!$B46</f>
        <v>0</v>
      </c>
      <c r="Q2" s="7">
        <f>BCEU_consumoBTU!S20*'BNE Fuel &amp; component splits'!$C$37*'BNE Fuel &amp; component splits'!$B46</f>
        <v>0</v>
      </c>
      <c r="R2" s="7">
        <f>BCEU_consumoBTU!T20*'BNE Fuel &amp; component splits'!$C$37*'BNE Fuel &amp; component splits'!$B46</f>
        <v>0</v>
      </c>
      <c r="S2" s="7">
        <f>BCEU_consumoBTU!U20*'BNE Fuel &amp; component splits'!$C$37*'BNE Fuel &amp; component splits'!$B46</f>
        <v>0</v>
      </c>
      <c r="T2" s="7">
        <f>BCEU_consumoBTU!V20*'BNE Fuel &amp; component splits'!$C$37*'BNE Fuel &amp; component splits'!$B46</f>
        <v>0</v>
      </c>
      <c r="U2" s="7">
        <f>BCEU_consumoBTU!W20*'BNE Fuel &amp; component splits'!$C$37*'BNE Fuel &amp; component splits'!$B46</f>
        <v>0</v>
      </c>
      <c r="V2" s="7">
        <f>BCEU_consumoBTU!X20*'BNE Fuel &amp; component splits'!$C$37*'BNE Fuel &amp; component splits'!$B46</f>
        <v>0</v>
      </c>
      <c r="W2" s="7">
        <f>BCEU_consumoBTU!Y20*'BNE Fuel &amp; component splits'!$C$37*'BNE Fuel &amp; component splits'!$B46</f>
        <v>0</v>
      </c>
      <c r="X2" s="7">
        <f>BCEU_consumoBTU!Z20*'BNE Fuel &amp; component splits'!$C$37*'BNE Fuel &amp; component splits'!$B46</f>
        <v>0</v>
      </c>
      <c r="Y2" s="7">
        <f>BCEU_consumoBTU!AA20*'BNE Fuel &amp; component splits'!$C$37*'BNE Fuel &amp; component splits'!$B46</f>
        <v>0</v>
      </c>
      <c r="Z2" s="7">
        <f>BCEU_consumoBTU!AB20*'BNE Fuel &amp; component splits'!$C$37*'BNE Fuel &amp; component splits'!$B46</f>
        <v>0</v>
      </c>
      <c r="AA2" s="7">
        <f>BCEU_consumoBTU!AC20*'BNE Fuel &amp; component splits'!$C$37*'BNE Fuel &amp; component splits'!$B46</f>
        <v>0</v>
      </c>
      <c r="AB2" s="7">
        <f>BCEU_consumoBTU!AD20*'BNE Fuel &amp; component splits'!$C$37*'BNE Fuel &amp; component splits'!$B46</f>
        <v>0</v>
      </c>
      <c r="AC2" s="7">
        <f>BCEU_consumoBTU!AE20*'BNE Fuel &amp; component splits'!$C$37*'BNE Fuel &amp; component splits'!$B46</f>
        <v>0</v>
      </c>
      <c r="AD2" s="7">
        <f>BCEU_consumoBTU!AF20*'BNE Fuel &amp; component splits'!$C$37*'BNE Fuel &amp; component splits'!$B46</f>
        <v>0</v>
      </c>
      <c r="AE2" s="7">
        <f>BCEU_consumoBTU!AG20*'BNE Fuel &amp; component splits'!$C$37*'BNE Fuel &amp; component splits'!$B46</f>
        <v>0</v>
      </c>
      <c r="AF2" s="7">
        <f>BCEU_consumoBTU!AH20*'BNE Fuel &amp; component splits'!$C$37*'BNE Fuel &amp; component splits'!$B46</f>
        <v>0</v>
      </c>
      <c r="AG2" s="7">
        <f>BCEU_consumoBTU!AI20*'BNE Fuel &amp; component splits'!$C$37*'BNE Fuel &amp; component splits'!$B46</f>
        <v>0</v>
      </c>
    </row>
    <row r="3" spans="1:35" x14ac:dyDescent="0.2">
      <c r="A3" s="1" t="s">
        <v>4</v>
      </c>
      <c r="B3" s="7">
        <f>BCEU_consumoBTU!D21*'BNE Fuel &amp; component splits'!$C$37*'BNE Fuel &amp; component splits'!$B47</f>
        <v>0</v>
      </c>
      <c r="C3" s="7">
        <f>BCEU_consumoBTU!E21*'BNE Fuel &amp; component splits'!$C$37*'BNE Fuel &amp; component splits'!$B47</f>
        <v>0</v>
      </c>
      <c r="D3" s="7">
        <f>BCEU_consumoBTU!F21*'BNE Fuel &amp; component splits'!$C$37*'BNE Fuel &amp; component splits'!$B47</f>
        <v>0</v>
      </c>
      <c r="E3" s="7">
        <f>BCEU_consumoBTU!G21*'BNE Fuel &amp; component splits'!$C$37*'BNE Fuel &amp; component splits'!$B47</f>
        <v>0</v>
      </c>
      <c r="F3" s="7">
        <f>BCEU_consumoBTU!H21*'BNE Fuel &amp; component splits'!$C$37*'BNE Fuel &amp; component splits'!$B47</f>
        <v>0</v>
      </c>
      <c r="G3" s="7">
        <f>BCEU_consumoBTU!I21*'BNE Fuel &amp; component splits'!$C$37*'BNE Fuel &amp; component splits'!$B47</f>
        <v>0</v>
      </c>
      <c r="H3" s="7">
        <f>BCEU_consumoBTU!J21*'BNE Fuel &amp; component splits'!$C$37*'BNE Fuel &amp; component splits'!$B47</f>
        <v>0</v>
      </c>
      <c r="I3" s="7">
        <f>BCEU_consumoBTU!K21*'BNE Fuel &amp; component splits'!$C$37*'BNE Fuel &amp; component splits'!$B47</f>
        <v>0</v>
      </c>
      <c r="J3" s="7">
        <f>BCEU_consumoBTU!L21*'BNE Fuel &amp; component splits'!$C$37*'BNE Fuel &amp; component splits'!$B47</f>
        <v>0</v>
      </c>
      <c r="K3" s="7">
        <f>BCEU_consumoBTU!M21*'BNE Fuel &amp; component splits'!$C$37*'BNE Fuel &amp; component splits'!$B47</f>
        <v>0</v>
      </c>
      <c r="L3" s="7">
        <f>BCEU_consumoBTU!N21*'BNE Fuel &amp; component splits'!$C$37*'BNE Fuel &amp; component splits'!$B47</f>
        <v>0</v>
      </c>
      <c r="M3" s="7">
        <f>BCEU_consumoBTU!O21*'BNE Fuel &amp; component splits'!$C$37*'BNE Fuel &amp; component splits'!$B47</f>
        <v>0</v>
      </c>
      <c r="N3" s="7">
        <f>BCEU_consumoBTU!P21*'BNE Fuel &amp; component splits'!$C$37*'BNE Fuel &amp; component splits'!$B47</f>
        <v>0</v>
      </c>
      <c r="O3" s="7">
        <f>BCEU_consumoBTU!Q21*'BNE Fuel &amp; component splits'!$C$37*'BNE Fuel &amp; component splits'!$B47</f>
        <v>0</v>
      </c>
      <c r="P3" s="7">
        <f>BCEU_consumoBTU!R21*'BNE Fuel &amp; component splits'!$C$37*'BNE Fuel &amp; component splits'!$B47</f>
        <v>0</v>
      </c>
      <c r="Q3" s="7">
        <f>BCEU_consumoBTU!S21*'BNE Fuel &amp; component splits'!$C$37*'BNE Fuel &amp; component splits'!$B47</f>
        <v>0</v>
      </c>
      <c r="R3" s="7">
        <f>BCEU_consumoBTU!T21*'BNE Fuel &amp; component splits'!$C$37*'BNE Fuel &amp; component splits'!$B47</f>
        <v>0</v>
      </c>
      <c r="S3" s="7">
        <f>BCEU_consumoBTU!U21*'BNE Fuel &amp; component splits'!$C$37*'BNE Fuel &amp; component splits'!$B47</f>
        <v>0</v>
      </c>
      <c r="T3" s="7">
        <f>BCEU_consumoBTU!V21*'BNE Fuel &amp; component splits'!$C$37*'BNE Fuel &amp; component splits'!$B47</f>
        <v>0</v>
      </c>
      <c r="U3" s="7">
        <f>BCEU_consumoBTU!W21*'BNE Fuel &amp; component splits'!$C$37*'BNE Fuel &amp; component splits'!$B47</f>
        <v>0</v>
      </c>
      <c r="V3" s="7">
        <f>BCEU_consumoBTU!X21*'BNE Fuel &amp; component splits'!$C$37*'BNE Fuel &amp; component splits'!$B47</f>
        <v>0</v>
      </c>
      <c r="W3" s="7">
        <f>BCEU_consumoBTU!Y21*'BNE Fuel &amp; component splits'!$C$37*'BNE Fuel &amp; component splits'!$B47</f>
        <v>0</v>
      </c>
      <c r="X3" s="7">
        <f>BCEU_consumoBTU!Z21*'BNE Fuel &amp; component splits'!$C$37*'BNE Fuel &amp; component splits'!$B47</f>
        <v>0</v>
      </c>
      <c r="Y3" s="7">
        <f>BCEU_consumoBTU!AA21*'BNE Fuel &amp; component splits'!$C$37*'BNE Fuel &amp; component splits'!$B47</f>
        <v>0</v>
      </c>
      <c r="Z3" s="7">
        <f>BCEU_consumoBTU!AB21*'BNE Fuel &amp; component splits'!$C$37*'BNE Fuel &amp; component splits'!$B47</f>
        <v>0</v>
      </c>
      <c r="AA3" s="7">
        <f>BCEU_consumoBTU!AC21*'BNE Fuel &amp; component splits'!$C$37*'BNE Fuel &amp; component splits'!$B47</f>
        <v>0</v>
      </c>
      <c r="AB3" s="7">
        <f>BCEU_consumoBTU!AD21*'BNE Fuel &amp; component splits'!$C$37*'BNE Fuel &amp; component splits'!$B47</f>
        <v>0</v>
      </c>
      <c r="AC3" s="7">
        <f>BCEU_consumoBTU!AE21*'BNE Fuel &amp; component splits'!$C$37*'BNE Fuel &amp; component splits'!$B47</f>
        <v>0</v>
      </c>
      <c r="AD3" s="7">
        <f>BCEU_consumoBTU!AF21*'BNE Fuel &amp; component splits'!$C$37*'BNE Fuel &amp; component splits'!$B47</f>
        <v>0</v>
      </c>
      <c r="AE3" s="7">
        <f>BCEU_consumoBTU!AG21*'BNE Fuel &amp; component splits'!$C$37*'BNE Fuel &amp; component splits'!$B47</f>
        <v>0</v>
      </c>
      <c r="AF3" s="7">
        <f>BCEU_consumoBTU!AH21*'BNE Fuel &amp; component splits'!$C$37*'BNE Fuel &amp; component splits'!$B47</f>
        <v>0</v>
      </c>
      <c r="AG3" s="7">
        <f>BCEU_consumoBTU!AI21*'BNE Fuel &amp; component splits'!$C$37*'BNE Fuel &amp; component splits'!$B47</f>
        <v>0</v>
      </c>
    </row>
    <row r="4" spans="1:35" x14ac:dyDescent="0.2">
      <c r="A4" s="1" t="s">
        <v>5</v>
      </c>
      <c r="B4" s="7">
        <f>BCEU_consumoBTU!D22*'BNE Fuel &amp; component splits'!$C$37*'BNE Fuel &amp; component splits'!$B48</f>
        <v>432128071159.18781</v>
      </c>
      <c r="C4" s="7">
        <f>BCEU_consumoBTU!E22*'BNE Fuel &amp; component splits'!$C$37*'BNE Fuel &amp; component splits'!$B48</f>
        <v>433921903690.48138</v>
      </c>
      <c r="D4" s="7">
        <f>BCEU_consumoBTU!F22*'BNE Fuel &amp; component splits'!$C$37*'BNE Fuel &amp; component splits'!$B48</f>
        <v>435901305104.32245</v>
      </c>
      <c r="E4" s="7">
        <f>BCEU_consumoBTU!G22*'BNE Fuel &amp; component splits'!$C$37*'BNE Fuel &amp; component splits'!$B48</f>
        <v>437385856164.70337</v>
      </c>
      <c r="F4" s="7">
        <f>BCEU_consumoBTU!H22*'BNE Fuel &amp; component splits'!$C$37*'BNE Fuel &amp; component splits'!$B48</f>
        <v>438437413165.80646</v>
      </c>
      <c r="G4" s="7">
        <f>BCEU_consumoBTU!I22*'BNE Fuel &amp; component splits'!$C$37*'BNE Fuel &amp; component splits'!$B48</f>
        <v>439674539049.45703</v>
      </c>
      <c r="H4" s="7">
        <f>BCEU_consumoBTU!J22*'BNE Fuel &amp; component splits'!$C$37*'BNE Fuel &amp; component splits'!$B48</f>
        <v>440726096050.56018</v>
      </c>
      <c r="I4" s="7">
        <f>BCEU_consumoBTU!K22*'BNE Fuel &amp; component splits'!$C$37*'BNE Fuel &amp; component splits'!$B48</f>
        <v>441963221934.21094</v>
      </c>
      <c r="J4" s="7">
        <f>BCEU_consumoBTU!L22*'BNE Fuel &amp; component splits'!$C$37*'BNE Fuel &amp; component splits'!$B48</f>
        <v>443138491523.67896</v>
      </c>
      <c r="K4" s="7">
        <f>BCEU_consumoBTU!M22*'BNE Fuel &amp; component splits'!$C$37*'BNE Fuel &amp; component splits'!$B48</f>
        <v>444375617407.32977</v>
      </c>
      <c r="L4" s="7">
        <f>BCEU_consumoBTU!N22*'BNE Fuel &amp; component splits'!$C$37*'BNE Fuel &amp; component splits'!$B48</f>
        <v>445550886996.79785</v>
      </c>
      <c r="M4" s="7">
        <f>BCEU_consumoBTU!O22*'BNE Fuel &amp; component splits'!$C$37*'BNE Fuel &amp; component splits'!$B48</f>
        <v>446726156586.26605</v>
      </c>
      <c r="N4" s="7">
        <f>BCEU_consumoBTU!P22*'BNE Fuel &amp; component splits'!$C$37*'BNE Fuel &amp; component splits'!$B48</f>
        <v>446602443997.901</v>
      </c>
      <c r="O4" s="7">
        <f>BCEU_consumoBTU!Q22*'BNE Fuel &amp; component splits'!$C$37*'BNE Fuel &amp; component splits'!$B48</f>
        <v>453301480657.86945</v>
      </c>
      <c r="P4" s="7">
        <f>BCEU_consumoBTU!R22*'BNE Fuel &amp; component splits'!$C$37*'BNE Fuel &amp; component splits'!$B48</f>
        <v>460101002867.73749</v>
      </c>
      <c r="Q4" s="7">
        <f>BCEU_consumoBTU!S22*'BNE Fuel &amp; component splits'!$C$37*'BNE Fuel &amp; component splits'!$B48</f>
        <v>467002517910.75348</v>
      </c>
      <c r="R4" s="7">
        <f>BCEU_consumoBTU!T22*'BNE Fuel &amp; component splits'!$C$37*'BNE Fuel &amp; component splits'!$B48</f>
        <v>474007555679.41473</v>
      </c>
      <c r="S4" s="7">
        <f>BCEU_consumoBTU!U22*'BNE Fuel &amp; component splits'!$C$37*'BNE Fuel &amp; component splits'!$B48</f>
        <v>481117669014.60583</v>
      </c>
      <c r="T4" s="7">
        <f>BCEU_consumoBTU!V22*'BNE Fuel &amp; component splits'!$C$37*'BNE Fuel &amp; component splits'!$B48</f>
        <v>488334434049.82495</v>
      </c>
      <c r="U4" s="7">
        <f>BCEU_consumoBTU!W22*'BNE Fuel &amp; component splits'!$C$37*'BNE Fuel &amp; component splits'!$B48</f>
        <v>495659450560.57233</v>
      </c>
      <c r="V4" s="7">
        <f>BCEU_consumoBTU!X22*'BNE Fuel &amp; component splits'!$C$37*'BNE Fuel &amp; component splits'!$B48</f>
        <v>503094342318.98083</v>
      </c>
      <c r="W4" s="7">
        <f>BCEU_consumoBTU!Y22*'BNE Fuel &amp; component splits'!$C$37*'BNE Fuel &amp; component splits'!$B48</f>
        <v>510640757453.7655</v>
      </c>
      <c r="X4" s="7">
        <f>BCEU_consumoBTU!Z22*'BNE Fuel &amp; component splits'!$C$37*'BNE Fuel &amp; component splits'!$B48</f>
        <v>518300368815.57202</v>
      </c>
      <c r="Y4" s="7">
        <f>BCEU_consumoBTU!AA22*'BNE Fuel &amp; component splits'!$C$37*'BNE Fuel &amp; component splits'!$B48</f>
        <v>526074874347.80554</v>
      </c>
      <c r="Z4" s="7">
        <f>BCEU_consumoBTU!AB22*'BNE Fuel &amp; component splits'!$C$37*'BNE Fuel &amp; component splits'!$B48</f>
        <v>533965997463.02246</v>
      </c>
      <c r="AA4" s="7">
        <f>BCEU_consumoBTU!AC22*'BNE Fuel &amp; component splits'!$C$37*'BNE Fuel &amp; component splits'!$B48</f>
        <v>541975487424.96783</v>
      </c>
      <c r="AB4" s="7">
        <f>BCEU_consumoBTU!AD22*'BNE Fuel &amp; component splits'!$C$37*'BNE Fuel &amp; component splits'!$B48</f>
        <v>550105119736.34229</v>
      </c>
      <c r="AC4" s="7">
        <f>BCEU_consumoBTU!AE22*'BNE Fuel &amp; component splits'!$C$37*'BNE Fuel &amp; component splits'!$B48</f>
        <v>558356696532.38745</v>
      </c>
      <c r="AD4" s="7">
        <f>BCEU_consumoBTU!AF22*'BNE Fuel &amp; component splits'!$C$37*'BNE Fuel &amp; component splits'!$B48</f>
        <v>566732046980.37317</v>
      </c>
      <c r="AE4" s="7">
        <f>BCEU_consumoBTU!AG22*'BNE Fuel &amp; component splits'!$C$37*'BNE Fuel &amp; component splits'!$B48</f>
        <v>575233027685.07861</v>
      </c>
      <c r="AF4" s="7">
        <f>BCEU_consumoBTU!AH22*'BNE Fuel &amp; component splits'!$C$37*'BNE Fuel &amp; component splits'!$B48</f>
        <v>583861523100.35486</v>
      </c>
      <c r="AG4" s="7">
        <f>BCEU_consumoBTU!AI22*'BNE Fuel &amp; component splits'!$C$37*'BNE Fuel &amp; component splits'!$B48</f>
        <v>592619445946.86011</v>
      </c>
    </row>
    <row r="5" spans="1:35" x14ac:dyDescent="0.2">
      <c r="A5" s="1" t="s">
        <v>6</v>
      </c>
      <c r="B5" s="7">
        <f>BCEU_consumoBTU!D23*'BNE Fuel &amp; component splits'!$C$37*'BNE Fuel &amp; component splits'!$B49</f>
        <v>0</v>
      </c>
      <c r="C5" s="7">
        <f>BCEU_consumoBTU!E23*'BNE Fuel &amp; component splits'!$C$37*'BNE Fuel &amp; component splits'!$B49</f>
        <v>0</v>
      </c>
      <c r="D5" s="7">
        <f>BCEU_consumoBTU!F23*'BNE Fuel &amp; component splits'!$C$37*'BNE Fuel &amp; component splits'!$B49</f>
        <v>0</v>
      </c>
      <c r="E5" s="7">
        <f>BCEU_consumoBTU!G23*'BNE Fuel &amp; component splits'!$C$37*'BNE Fuel &amp; component splits'!$B49</f>
        <v>0</v>
      </c>
      <c r="F5" s="7">
        <f>BCEU_consumoBTU!H23*'BNE Fuel &amp; component splits'!$C$37*'BNE Fuel &amp; component splits'!$B49</f>
        <v>0</v>
      </c>
      <c r="G5" s="7">
        <f>BCEU_consumoBTU!I23*'BNE Fuel &amp; component splits'!$C$37*'BNE Fuel &amp; component splits'!$B49</f>
        <v>0</v>
      </c>
      <c r="H5" s="7">
        <f>BCEU_consumoBTU!J23*'BNE Fuel &amp; component splits'!$C$37*'BNE Fuel &amp; component splits'!$B49</f>
        <v>0</v>
      </c>
      <c r="I5" s="7">
        <f>BCEU_consumoBTU!K23*'BNE Fuel &amp; component splits'!$C$37*'BNE Fuel &amp; component splits'!$B49</f>
        <v>0</v>
      </c>
      <c r="J5" s="7">
        <f>BCEU_consumoBTU!L23*'BNE Fuel &amp; component splits'!$C$37*'BNE Fuel &amp; component splits'!$B49</f>
        <v>0</v>
      </c>
      <c r="K5" s="7">
        <f>BCEU_consumoBTU!M23*'BNE Fuel &amp; component splits'!$C$37*'BNE Fuel &amp; component splits'!$B49</f>
        <v>0</v>
      </c>
      <c r="L5" s="7">
        <f>BCEU_consumoBTU!N23*'BNE Fuel &amp; component splits'!$C$37*'BNE Fuel &amp; component splits'!$B49</f>
        <v>0</v>
      </c>
      <c r="M5" s="7">
        <f>BCEU_consumoBTU!O23*'BNE Fuel &amp; component splits'!$C$37*'BNE Fuel &amp; component splits'!$B49</f>
        <v>0</v>
      </c>
      <c r="N5" s="7">
        <f>BCEU_consumoBTU!P23*'BNE Fuel &amp; component splits'!$C$37*'BNE Fuel &amp; component splits'!$B49</f>
        <v>0</v>
      </c>
      <c r="O5" s="7">
        <f>BCEU_consumoBTU!Q23*'BNE Fuel &amp; component splits'!$C$37*'BNE Fuel &amp; component splits'!$B49</f>
        <v>0</v>
      </c>
      <c r="P5" s="7">
        <f>BCEU_consumoBTU!R23*'BNE Fuel &amp; component splits'!$C$37*'BNE Fuel &amp; component splits'!$B49</f>
        <v>0</v>
      </c>
      <c r="Q5" s="7">
        <f>BCEU_consumoBTU!S23*'BNE Fuel &amp; component splits'!$C$37*'BNE Fuel &amp; component splits'!$B49</f>
        <v>0</v>
      </c>
      <c r="R5" s="7">
        <f>BCEU_consumoBTU!T23*'BNE Fuel &amp; component splits'!$C$37*'BNE Fuel &amp; component splits'!$B49</f>
        <v>0</v>
      </c>
      <c r="S5" s="7">
        <f>BCEU_consumoBTU!U23*'BNE Fuel &amp; component splits'!$C$37*'BNE Fuel &amp; component splits'!$B49</f>
        <v>0</v>
      </c>
      <c r="T5" s="7">
        <f>BCEU_consumoBTU!V23*'BNE Fuel &amp; component splits'!$C$37*'BNE Fuel &amp; component splits'!$B49</f>
        <v>0</v>
      </c>
      <c r="U5" s="7">
        <f>BCEU_consumoBTU!W23*'BNE Fuel &amp; component splits'!$C$37*'BNE Fuel &amp; component splits'!$B49</f>
        <v>0</v>
      </c>
      <c r="V5" s="7">
        <f>BCEU_consumoBTU!X23*'BNE Fuel &amp; component splits'!$C$37*'BNE Fuel &amp; component splits'!$B49</f>
        <v>0</v>
      </c>
      <c r="W5" s="7">
        <f>BCEU_consumoBTU!Y23*'BNE Fuel &amp; component splits'!$C$37*'BNE Fuel &amp; component splits'!$B49</f>
        <v>0</v>
      </c>
      <c r="X5" s="7">
        <f>BCEU_consumoBTU!Z23*'BNE Fuel &amp; component splits'!$C$37*'BNE Fuel &amp; component splits'!$B49</f>
        <v>0</v>
      </c>
      <c r="Y5" s="7">
        <f>BCEU_consumoBTU!AA23*'BNE Fuel &amp; component splits'!$C$37*'BNE Fuel &amp; component splits'!$B49</f>
        <v>0</v>
      </c>
      <c r="Z5" s="7">
        <f>BCEU_consumoBTU!AB23*'BNE Fuel &amp; component splits'!$C$37*'BNE Fuel &amp; component splits'!$B49</f>
        <v>0</v>
      </c>
      <c r="AA5" s="7">
        <f>BCEU_consumoBTU!AC23*'BNE Fuel &amp; component splits'!$C$37*'BNE Fuel &amp; component splits'!$B49</f>
        <v>0</v>
      </c>
      <c r="AB5" s="7">
        <f>BCEU_consumoBTU!AD23*'BNE Fuel &amp; component splits'!$C$37*'BNE Fuel &amp; component splits'!$B49</f>
        <v>0</v>
      </c>
      <c r="AC5" s="7">
        <f>BCEU_consumoBTU!AE23*'BNE Fuel &amp; component splits'!$C$37*'BNE Fuel &amp; component splits'!$B49</f>
        <v>0</v>
      </c>
      <c r="AD5" s="7">
        <f>BCEU_consumoBTU!AF23*'BNE Fuel &amp; component splits'!$C$37*'BNE Fuel &amp; component splits'!$B49</f>
        <v>0</v>
      </c>
      <c r="AE5" s="7">
        <f>BCEU_consumoBTU!AG23*'BNE Fuel &amp; component splits'!$C$37*'BNE Fuel &amp; component splits'!$B49</f>
        <v>0</v>
      </c>
      <c r="AF5" s="7">
        <f>BCEU_consumoBTU!AH23*'BNE Fuel &amp; component splits'!$C$37*'BNE Fuel &amp; component splits'!$B49</f>
        <v>0</v>
      </c>
      <c r="AG5" s="7">
        <f>BCEU_consumoBTU!AI23*'BNE Fuel &amp; component splits'!$C$37*'BNE Fuel &amp; component splits'!$B49</f>
        <v>0</v>
      </c>
    </row>
    <row r="6" spans="1:35" x14ac:dyDescent="0.2">
      <c r="A6" s="1" t="s">
        <v>8</v>
      </c>
      <c r="B6" s="7">
        <f>BCEU_consumoBTU!D24*'BNE Fuel &amp; component splits'!$C$37*'BNE Fuel &amp; component splits'!$B50</f>
        <v>0</v>
      </c>
      <c r="C6" s="7">
        <f>BCEU_consumoBTU!E24*'BNE Fuel &amp; component splits'!$C$37*'BNE Fuel &amp; component splits'!$B50</f>
        <v>0</v>
      </c>
      <c r="D6" s="7">
        <f>BCEU_consumoBTU!F24*'BNE Fuel &amp; component splits'!$C$37*'BNE Fuel &amp; component splits'!$B50</f>
        <v>0</v>
      </c>
      <c r="E6" s="7">
        <f>BCEU_consumoBTU!G24*'BNE Fuel &amp; component splits'!$C$37*'BNE Fuel &amp; component splits'!$B50</f>
        <v>0</v>
      </c>
      <c r="F6" s="7">
        <f>BCEU_consumoBTU!H24*'BNE Fuel &amp; component splits'!$C$37*'BNE Fuel &amp; component splits'!$B50</f>
        <v>0</v>
      </c>
      <c r="G6" s="7">
        <f>BCEU_consumoBTU!I24*'BNE Fuel &amp; component splits'!$C$37*'BNE Fuel &amp; component splits'!$B50</f>
        <v>0</v>
      </c>
      <c r="H6" s="7">
        <f>BCEU_consumoBTU!J24*'BNE Fuel &amp; component splits'!$C$37*'BNE Fuel &amp; component splits'!$B50</f>
        <v>0</v>
      </c>
      <c r="I6" s="7">
        <f>BCEU_consumoBTU!K24*'BNE Fuel &amp; component splits'!$C$37*'BNE Fuel &amp; component splits'!$B50</f>
        <v>0</v>
      </c>
      <c r="J6" s="7">
        <f>BCEU_consumoBTU!L24*'BNE Fuel &amp; component splits'!$C$37*'BNE Fuel &amp; component splits'!$B50</f>
        <v>0</v>
      </c>
      <c r="K6" s="7">
        <f>BCEU_consumoBTU!M24*'BNE Fuel &amp; component splits'!$C$37*'BNE Fuel &amp; component splits'!$B50</f>
        <v>0</v>
      </c>
      <c r="L6" s="7">
        <f>BCEU_consumoBTU!N24*'BNE Fuel &amp; component splits'!$C$37*'BNE Fuel &amp; component splits'!$B50</f>
        <v>0</v>
      </c>
      <c r="M6" s="7">
        <f>BCEU_consumoBTU!O24*'BNE Fuel &amp; component splits'!$C$37*'BNE Fuel &amp; component splits'!$B50</f>
        <v>0</v>
      </c>
      <c r="N6" s="7">
        <f>BCEU_consumoBTU!P24*'BNE Fuel &amp; component splits'!$C$37*'BNE Fuel &amp; component splits'!$B50</f>
        <v>0</v>
      </c>
      <c r="O6" s="7">
        <f>BCEU_consumoBTU!Q24*'BNE Fuel &amp; component splits'!$C$37*'BNE Fuel &amp; component splits'!$B50</f>
        <v>0</v>
      </c>
      <c r="P6" s="7">
        <f>BCEU_consumoBTU!R24*'BNE Fuel &amp; component splits'!$C$37*'BNE Fuel &amp; component splits'!$B50</f>
        <v>0</v>
      </c>
      <c r="Q6" s="7">
        <f>BCEU_consumoBTU!S24*'BNE Fuel &amp; component splits'!$C$37*'BNE Fuel &amp; component splits'!$B50</f>
        <v>0</v>
      </c>
      <c r="R6" s="7">
        <f>BCEU_consumoBTU!T24*'BNE Fuel &amp; component splits'!$C$37*'BNE Fuel &amp; component splits'!$B50</f>
        <v>0</v>
      </c>
      <c r="S6" s="7">
        <f>BCEU_consumoBTU!U24*'BNE Fuel &amp; component splits'!$C$37*'BNE Fuel &amp; component splits'!$B50</f>
        <v>0</v>
      </c>
      <c r="T6" s="7">
        <f>BCEU_consumoBTU!V24*'BNE Fuel &amp; component splits'!$C$37*'BNE Fuel &amp; component splits'!$B50</f>
        <v>0</v>
      </c>
      <c r="U6" s="7">
        <f>BCEU_consumoBTU!W24*'BNE Fuel &amp; component splits'!$C$37*'BNE Fuel &amp; component splits'!$B50</f>
        <v>0</v>
      </c>
      <c r="V6" s="7">
        <f>BCEU_consumoBTU!X24*'BNE Fuel &amp; component splits'!$C$37*'BNE Fuel &amp; component splits'!$B50</f>
        <v>0</v>
      </c>
      <c r="W6" s="7">
        <f>BCEU_consumoBTU!Y24*'BNE Fuel &amp; component splits'!$C$37*'BNE Fuel &amp; component splits'!$B50</f>
        <v>0</v>
      </c>
      <c r="X6" s="7">
        <f>BCEU_consumoBTU!Z24*'BNE Fuel &amp; component splits'!$C$37*'BNE Fuel &amp; component splits'!$B50</f>
        <v>0</v>
      </c>
      <c r="Y6" s="7">
        <f>BCEU_consumoBTU!AA24*'BNE Fuel &amp; component splits'!$C$37*'BNE Fuel &amp; component splits'!$B50</f>
        <v>0</v>
      </c>
      <c r="Z6" s="7">
        <f>BCEU_consumoBTU!AB24*'BNE Fuel &amp; component splits'!$C$37*'BNE Fuel &amp; component splits'!$B50</f>
        <v>0</v>
      </c>
      <c r="AA6" s="7">
        <f>BCEU_consumoBTU!AC24*'BNE Fuel &amp; component splits'!$C$37*'BNE Fuel &amp; component splits'!$B50</f>
        <v>0</v>
      </c>
      <c r="AB6" s="7">
        <f>BCEU_consumoBTU!AD24*'BNE Fuel &amp; component splits'!$C$37*'BNE Fuel &amp; component splits'!$B50</f>
        <v>0</v>
      </c>
      <c r="AC6" s="7">
        <f>BCEU_consumoBTU!AE24*'BNE Fuel &amp; component splits'!$C$37*'BNE Fuel &amp; component splits'!$B50</f>
        <v>0</v>
      </c>
      <c r="AD6" s="7">
        <f>BCEU_consumoBTU!AF24*'BNE Fuel &amp; component splits'!$C$37*'BNE Fuel &amp; component splits'!$B50</f>
        <v>0</v>
      </c>
      <c r="AE6" s="7">
        <f>BCEU_consumoBTU!AG24*'BNE Fuel &amp; component splits'!$C$37*'BNE Fuel &amp; component splits'!$B50</f>
        <v>0</v>
      </c>
      <c r="AF6" s="7">
        <f>BCEU_consumoBTU!AH24*'BNE Fuel &amp; component splits'!$C$37*'BNE Fuel &amp; component splits'!$B50</f>
        <v>0</v>
      </c>
      <c r="AG6" s="7">
        <f>BCEU_consumoBTU!AI24*'BNE Fuel &amp; component splits'!$C$37*'BNE Fuel &amp; component splits'!$B50</f>
        <v>0</v>
      </c>
    </row>
    <row r="7" spans="1:35" x14ac:dyDescent="0.2">
      <c r="A7" s="1" t="s">
        <v>20</v>
      </c>
      <c r="B7" s="7">
        <f>BCEU_consumoBTU!D25*'BNE Fuel &amp; component splits'!$C$37*'BNE Fuel &amp; component splits'!$B51</f>
        <v>0</v>
      </c>
      <c r="C7" s="7">
        <f>BCEU_consumoBTU!E25*'BNE Fuel &amp; component splits'!$C$37*'BNE Fuel &amp; component splits'!$B51</f>
        <v>0</v>
      </c>
      <c r="D7" s="7">
        <f>BCEU_consumoBTU!F25*'BNE Fuel &amp; component splits'!$C$37*'BNE Fuel &amp; component splits'!$B51</f>
        <v>0</v>
      </c>
      <c r="E7" s="7">
        <f>BCEU_consumoBTU!G25*'BNE Fuel &amp; component splits'!$C$37*'BNE Fuel &amp; component splits'!$B51</f>
        <v>0</v>
      </c>
      <c r="F7" s="7">
        <f>BCEU_consumoBTU!H25*'BNE Fuel &amp; component splits'!$C$37*'BNE Fuel &amp; component splits'!$B51</f>
        <v>0</v>
      </c>
      <c r="G7" s="7">
        <f>BCEU_consumoBTU!I25*'BNE Fuel &amp; component splits'!$C$37*'BNE Fuel &amp; component splits'!$B51</f>
        <v>0</v>
      </c>
      <c r="H7" s="7">
        <f>BCEU_consumoBTU!J25*'BNE Fuel &amp; component splits'!$C$37*'BNE Fuel &amp; component splits'!$B51</f>
        <v>0</v>
      </c>
      <c r="I7" s="7">
        <f>BCEU_consumoBTU!K25*'BNE Fuel &amp; component splits'!$C$37*'BNE Fuel &amp; component splits'!$B51</f>
        <v>0</v>
      </c>
      <c r="J7" s="7">
        <f>BCEU_consumoBTU!L25*'BNE Fuel &amp; component splits'!$C$37*'BNE Fuel &amp; component splits'!$B51</f>
        <v>0</v>
      </c>
      <c r="K7" s="7">
        <f>BCEU_consumoBTU!M25*'BNE Fuel &amp; component splits'!$C$37*'BNE Fuel &amp; component splits'!$B51</f>
        <v>0</v>
      </c>
      <c r="L7" s="7">
        <f>BCEU_consumoBTU!N25*'BNE Fuel &amp; component splits'!$C$37*'BNE Fuel &amp; component splits'!$B51</f>
        <v>0</v>
      </c>
      <c r="M7" s="7">
        <f>BCEU_consumoBTU!O25*'BNE Fuel &amp; component splits'!$C$37*'BNE Fuel &amp; component splits'!$B51</f>
        <v>0</v>
      </c>
      <c r="N7" s="7">
        <f>BCEU_consumoBTU!P25*'BNE Fuel &amp; component splits'!$C$37*'BNE Fuel &amp; component splits'!$B51</f>
        <v>0</v>
      </c>
      <c r="O7" s="7">
        <f>BCEU_consumoBTU!Q25*'BNE Fuel &amp; component splits'!$C$37*'BNE Fuel &amp; component splits'!$B51</f>
        <v>0</v>
      </c>
      <c r="P7" s="7">
        <f>BCEU_consumoBTU!R25*'BNE Fuel &amp; component splits'!$C$37*'BNE Fuel &amp; component splits'!$B51</f>
        <v>0</v>
      </c>
      <c r="Q7" s="7">
        <f>BCEU_consumoBTU!S25*'BNE Fuel &amp; component splits'!$C$37*'BNE Fuel &amp; component splits'!$B51</f>
        <v>0</v>
      </c>
      <c r="R7" s="7">
        <f>BCEU_consumoBTU!T25*'BNE Fuel &amp; component splits'!$C$37*'BNE Fuel &amp; component splits'!$B51</f>
        <v>0</v>
      </c>
      <c r="S7" s="7">
        <f>BCEU_consumoBTU!U25*'BNE Fuel &amp; component splits'!$C$37*'BNE Fuel &amp; component splits'!$B51</f>
        <v>0</v>
      </c>
      <c r="T7" s="7">
        <f>BCEU_consumoBTU!V25*'BNE Fuel &amp; component splits'!$C$37*'BNE Fuel &amp; component splits'!$B51</f>
        <v>0</v>
      </c>
      <c r="U7" s="7">
        <f>BCEU_consumoBTU!W25*'BNE Fuel &amp; component splits'!$C$37*'BNE Fuel &amp; component splits'!$B51</f>
        <v>0</v>
      </c>
      <c r="V7" s="7">
        <f>BCEU_consumoBTU!X25*'BNE Fuel &amp; component splits'!$C$37*'BNE Fuel &amp; component splits'!$B51</f>
        <v>0</v>
      </c>
      <c r="W7" s="7">
        <f>BCEU_consumoBTU!Y25*'BNE Fuel &amp; component splits'!$C$37*'BNE Fuel &amp; component splits'!$B51</f>
        <v>0</v>
      </c>
      <c r="X7" s="7">
        <f>BCEU_consumoBTU!Z25*'BNE Fuel &amp; component splits'!$C$37*'BNE Fuel &amp; component splits'!$B51</f>
        <v>0</v>
      </c>
      <c r="Y7" s="7">
        <f>BCEU_consumoBTU!AA25*'BNE Fuel &amp; component splits'!$C$37*'BNE Fuel &amp; component splits'!$B51</f>
        <v>0</v>
      </c>
      <c r="Z7" s="7">
        <f>BCEU_consumoBTU!AB25*'BNE Fuel &amp; component splits'!$C$37*'BNE Fuel &amp; component splits'!$B51</f>
        <v>0</v>
      </c>
      <c r="AA7" s="7">
        <f>BCEU_consumoBTU!AC25*'BNE Fuel &amp; component splits'!$C$37*'BNE Fuel &amp; component splits'!$B51</f>
        <v>0</v>
      </c>
      <c r="AB7" s="7">
        <f>BCEU_consumoBTU!AD25*'BNE Fuel &amp; component splits'!$C$37*'BNE Fuel &amp; component splits'!$B51</f>
        <v>0</v>
      </c>
      <c r="AC7" s="7">
        <f>BCEU_consumoBTU!AE25*'BNE Fuel &amp; component splits'!$C$37*'BNE Fuel &amp; component splits'!$B51</f>
        <v>0</v>
      </c>
      <c r="AD7" s="7">
        <f>BCEU_consumoBTU!AF25*'BNE Fuel &amp; component splits'!$C$37*'BNE Fuel &amp; component splits'!$B51</f>
        <v>0</v>
      </c>
      <c r="AE7" s="7">
        <f>BCEU_consumoBTU!AG25*'BNE Fuel &amp; component splits'!$C$37*'BNE Fuel &amp; component splits'!$B51</f>
        <v>0</v>
      </c>
      <c r="AF7" s="7">
        <f>BCEU_consumoBTU!AH25*'BNE Fuel &amp; component splits'!$C$37*'BNE Fuel &amp; component splits'!$B51</f>
        <v>0</v>
      </c>
      <c r="AG7" s="7">
        <f>BCEU_consumoBTU!AI25*'BNE Fuel &amp; component splits'!$C$37*'BNE Fuel &amp; component splits'!$B51</f>
        <v>0</v>
      </c>
    </row>
    <row r="8" spans="1:35" x14ac:dyDescent="0.2">
      <c r="A8" s="1" t="s">
        <v>24</v>
      </c>
      <c r="B8" s="7">
        <f>BCEU_consumoBTU!D26*'BNE Fuel &amp; component splits'!$C$37*'BNE Fuel &amp; component splits'!$B52</f>
        <v>0</v>
      </c>
      <c r="C8" s="7">
        <f>BCEU_consumoBTU!E26*'BNE Fuel &amp; component splits'!$C$37*'BNE Fuel &amp; component splits'!$B52</f>
        <v>0</v>
      </c>
      <c r="D8" s="7">
        <f>BCEU_consumoBTU!F26*'BNE Fuel &amp; component splits'!$C$37*'BNE Fuel &amp; component splits'!$B52</f>
        <v>0</v>
      </c>
      <c r="E8" s="7">
        <f>BCEU_consumoBTU!G26*'BNE Fuel &amp; component splits'!$C$37*'BNE Fuel &amp; component splits'!$B52</f>
        <v>0</v>
      </c>
      <c r="F8" s="7">
        <f>BCEU_consumoBTU!H26*'BNE Fuel &amp; component splits'!$C$37*'BNE Fuel &amp; component splits'!$B52</f>
        <v>0</v>
      </c>
      <c r="G8" s="7">
        <f>BCEU_consumoBTU!I26*'BNE Fuel &amp; component splits'!$C$37*'BNE Fuel &amp; component splits'!$B52</f>
        <v>0</v>
      </c>
      <c r="H8" s="7">
        <f>BCEU_consumoBTU!J26*'BNE Fuel &amp; component splits'!$C$37*'BNE Fuel &amp; component splits'!$B52</f>
        <v>0</v>
      </c>
      <c r="I8" s="7">
        <f>BCEU_consumoBTU!K26*'BNE Fuel &amp; component splits'!$C$37*'BNE Fuel &amp; component splits'!$B52</f>
        <v>0</v>
      </c>
      <c r="J8" s="7">
        <f>BCEU_consumoBTU!L26*'BNE Fuel &amp; component splits'!$C$37*'BNE Fuel &amp; component splits'!$B52</f>
        <v>0</v>
      </c>
      <c r="K8" s="7">
        <f>BCEU_consumoBTU!M26*'BNE Fuel &amp; component splits'!$C$37*'BNE Fuel &amp; component splits'!$B52</f>
        <v>0</v>
      </c>
      <c r="L8" s="7">
        <f>BCEU_consumoBTU!N26*'BNE Fuel &amp; component splits'!$C$37*'BNE Fuel &amp; component splits'!$B52</f>
        <v>0</v>
      </c>
      <c r="M8" s="7">
        <f>BCEU_consumoBTU!O26*'BNE Fuel &amp; component splits'!$C$37*'BNE Fuel &amp; component splits'!$B52</f>
        <v>0</v>
      </c>
      <c r="N8" s="7">
        <f>BCEU_consumoBTU!P26*'BNE Fuel &amp; component splits'!$C$37*'BNE Fuel &amp; component splits'!$B52</f>
        <v>0</v>
      </c>
      <c r="O8" s="7">
        <f>BCEU_consumoBTU!Q26*'BNE Fuel &amp; component splits'!$C$37*'BNE Fuel &amp; component splits'!$B52</f>
        <v>0</v>
      </c>
      <c r="P8" s="7">
        <f>BCEU_consumoBTU!R26*'BNE Fuel &amp; component splits'!$C$37*'BNE Fuel &amp; component splits'!$B52</f>
        <v>0</v>
      </c>
      <c r="Q8" s="7">
        <f>BCEU_consumoBTU!S26*'BNE Fuel &amp; component splits'!$C$37*'BNE Fuel &amp; component splits'!$B52</f>
        <v>0</v>
      </c>
      <c r="R8" s="7">
        <f>BCEU_consumoBTU!T26*'BNE Fuel &amp; component splits'!$C$37*'BNE Fuel &amp; component splits'!$B52</f>
        <v>0</v>
      </c>
      <c r="S8" s="7">
        <f>BCEU_consumoBTU!U26*'BNE Fuel &amp; component splits'!$C$37*'BNE Fuel &amp; component splits'!$B52</f>
        <v>0</v>
      </c>
      <c r="T8" s="7">
        <f>BCEU_consumoBTU!V26*'BNE Fuel &amp; component splits'!$C$37*'BNE Fuel &amp; component splits'!$B52</f>
        <v>0</v>
      </c>
      <c r="U8" s="7">
        <f>BCEU_consumoBTU!W26*'BNE Fuel &amp; component splits'!$C$37*'BNE Fuel &amp; component splits'!$B52</f>
        <v>0</v>
      </c>
      <c r="V8" s="7">
        <f>BCEU_consumoBTU!X26*'BNE Fuel &amp; component splits'!$C$37*'BNE Fuel &amp; component splits'!$B52</f>
        <v>0</v>
      </c>
      <c r="W8" s="7">
        <f>BCEU_consumoBTU!Y26*'BNE Fuel &amp; component splits'!$C$37*'BNE Fuel &amp; component splits'!$B52</f>
        <v>0</v>
      </c>
      <c r="X8" s="7">
        <f>BCEU_consumoBTU!Z26*'BNE Fuel &amp; component splits'!$C$37*'BNE Fuel &amp; component splits'!$B52</f>
        <v>0</v>
      </c>
      <c r="Y8" s="7">
        <f>BCEU_consumoBTU!AA26*'BNE Fuel &amp; component splits'!$C$37*'BNE Fuel &amp; component splits'!$B52</f>
        <v>0</v>
      </c>
      <c r="Z8" s="7">
        <f>BCEU_consumoBTU!AB26*'BNE Fuel &amp; component splits'!$C$37*'BNE Fuel &amp; component splits'!$B52</f>
        <v>0</v>
      </c>
      <c r="AA8" s="7">
        <f>BCEU_consumoBTU!AC26*'BNE Fuel &amp; component splits'!$C$37*'BNE Fuel &amp; component splits'!$B52</f>
        <v>0</v>
      </c>
      <c r="AB8" s="7">
        <f>BCEU_consumoBTU!AD26*'BNE Fuel &amp; component splits'!$C$37*'BNE Fuel &amp; component splits'!$B52</f>
        <v>0</v>
      </c>
      <c r="AC8" s="7">
        <f>BCEU_consumoBTU!AE26*'BNE Fuel &amp; component splits'!$C$37*'BNE Fuel &amp; component splits'!$B52</f>
        <v>0</v>
      </c>
      <c r="AD8" s="7">
        <f>BCEU_consumoBTU!AF26*'BNE Fuel &amp; component splits'!$C$37*'BNE Fuel &amp; component splits'!$B52</f>
        <v>0</v>
      </c>
      <c r="AE8" s="7">
        <f>BCEU_consumoBTU!AG26*'BNE Fuel &amp; component splits'!$C$37*'BNE Fuel &amp; component splits'!$B52</f>
        <v>0</v>
      </c>
      <c r="AF8" s="7">
        <f>BCEU_consumoBTU!AH26*'BNE Fuel &amp; component splits'!$C$37*'BNE Fuel &amp; component splits'!$B52</f>
        <v>0</v>
      </c>
      <c r="AG8" s="7">
        <f>BCEU_consumoBTU!AI26*'BNE Fuel &amp; component splits'!$C$37*'BNE Fuel &amp; component splits'!$B52</f>
        <v>0</v>
      </c>
    </row>
    <row r="9" spans="1:35" x14ac:dyDescent="0.2">
      <c r="A9" s="1" t="s">
        <v>25</v>
      </c>
      <c r="B9" s="7">
        <f>BCEU_consumoBTU!D27*'BNE Fuel &amp; component splits'!$C$37*'BNE Fuel &amp; component splits'!$B53</f>
        <v>0</v>
      </c>
      <c r="C9" s="7">
        <f>BCEU_consumoBTU!E27*'BNE Fuel &amp; component splits'!$C$37*'BNE Fuel &amp; component splits'!$B53</f>
        <v>0</v>
      </c>
      <c r="D9" s="7">
        <f>BCEU_consumoBTU!F27*'BNE Fuel &amp; component splits'!$C$37*'BNE Fuel &amp; component splits'!$B53</f>
        <v>0</v>
      </c>
      <c r="E9" s="7">
        <f>BCEU_consumoBTU!G27*'BNE Fuel &amp; component splits'!$C$37*'BNE Fuel &amp; component splits'!$B53</f>
        <v>0</v>
      </c>
      <c r="F9" s="7">
        <f>BCEU_consumoBTU!H27*'BNE Fuel &amp; component splits'!$C$37*'BNE Fuel &amp; component splits'!$B53</f>
        <v>0</v>
      </c>
      <c r="G9" s="7">
        <f>BCEU_consumoBTU!I27*'BNE Fuel &amp; component splits'!$C$37*'BNE Fuel &amp; component splits'!$B53</f>
        <v>0</v>
      </c>
      <c r="H9" s="7">
        <f>BCEU_consumoBTU!J27*'BNE Fuel &amp; component splits'!$C$37*'BNE Fuel &amp; component splits'!$B53</f>
        <v>0</v>
      </c>
      <c r="I9" s="7">
        <f>BCEU_consumoBTU!K27*'BNE Fuel &amp; component splits'!$C$37*'BNE Fuel &amp; component splits'!$B53</f>
        <v>0</v>
      </c>
      <c r="J9" s="7">
        <f>BCEU_consumoBTU!L27*'BNE Fuel &amp; component splits'!$C$37*'BNE Fuel &amp; component splits'!$B53</f>
        <v>0</v>
      </c>
      <c r="K9" s="7">
        <f>BCEU_consumoBTU!M27*'BNE Fuel &amp; component splits'!$C$37*'BNE Fuel &amp; component splits'!$B53</f>
        <v>0</v>
      </c>
      <c r="L9" s="7">
        <f>BCEU_consumoBTU!N27*'BNE Fuel &amp; component splits'!$C$37*'BNE Fuel &amp; component splits'!$B53</f>
        <v>0</v>
      </c>
      <c r="M9" s="7">
        <f>BCEU_consumoBTU!O27*'BNE Fuel &amp; component splits'!$C$37*'BNE Fuel &amp; component splits'!$B53</f>
        <v>0</v>
      </c>
      <c r="N9" s="7">
        <f>BCEU_consumoBTU!P27*'BNE Fuel &amp; component splits'!$C$37*'BNE Fuel &amp; component splits'!$B53</f>
        <v>0</v>
      </c>
      <c r="O9" s="7">
        <f>BCEU_consumoBTU!Q27*'BNE Fuel &amp; component splits'!$C$37*'BNE Fuel &amp; component splits'!$B53</f>
        <v>0</v>
      </c>
      <c r="P9" s="7">
        <f>BCEU_consumoBTU!R27*'BNE Fuel &amp; component splits'!$C$37*'BNE Fuel &amp; component splits'!$B53</f>
        <v>0</v>
      </c>
      <c r="Q9" s="7">
        <f>BCEU_consumoBTU!S27*'BNE Fuel &amp; component splits'!$C$37*'BNE Fuel &amp; component splits'!$B53</f>
        <v>0</v>
      </c>
      <c r="R9" s="7">
        <f>BCEU_consumoBTU!T27*'BNE Fuel &amp; component splits'!$C$37*'BNE Fuel &amp; component splits'!$B53</f>
        <v>0</v>
      </c>
      <c r="S9" s="7">
        <f>BCEU_consumoBTU!U27*'BNE Fuel &amp; component splits'!$C$37*'BNE Fuel &amp; component splits'!$B53</f>
        <v>0</v>
      </c>
      <c r="T9" s="7">
        <f>BCEU_consumoBTU!V27*'BNE Fuel &amp; component splits'!$C$37*'BNE Fuel &amp; component splits'!$B53</f>
        <v>0</v>
      </c>
      <c r="U9" s="7">
        <f>BCEU_consumoBTU!W27*'BNE Fuel &amp; component splits'!$C$37*'BNE Fuel &amp; component splits'!$B53</f>
        <v>0</v>
      </c>
      <c r="V9" s="7">
        <f>BCEU_consumoBTU!X27*'BNE Fuel &amp; component splits'!$C$37*'BNE Fuel &amp; component splits'!$B53</f>
        <v>0</v>
      </c>
      <c r="W9" s="7">
        <f>BCEU_consumoBTU!Y27*'BNE Fuel &amp; component splits'!$C$37*'BNE Fuel &amp; component splits'!$B53</f>
        <v>0</v>
      </c>
      <c r="X9" s="7">
        <f>BCEU_consumoBTU!Z27*'BNE Fuel &amp; component splits'!$C$37*'BNE Fuel &amp; component splits'!$B53</f>
        <v>0</v>
      </c>
      <c r="Y9" s="7">
        <f>BCEU_consumoBTU!AA27*'BNE Fuel &amp; component splits'!$C$37*'BNE Fuel &amp; component splits'!$B53</f>
        <v>0</v>
      </c>
      <c r="Z9" s="7">
        <f>BCEU_consumoBTU!AB27*'BNE Fuel &amp; component splits'!$C$37*'BNE Fuel &amp; component splits'!$B53</f>
        <v>0</v>
      </c>
      <c r="AA9" s="7">
        <f>BCEU_consumoBTU!AC27*'BNE Fuel &amp; component splits'!$C$37*'BNE Fuel &amp; component splits'!$B53</f>
        <v>0</v>
      </c>
      <c r="AB9" s="7">
        <f>BCEU_consumoBTU!AD27*'BNE Fuel &amp; component splits'!$C$37*'BNE Fuel &amp; component splits'!$B53</f>
        <v>0</v>
      </c>
      <c r="AC9" s="7">
        <f>BCEU_consumoBTU!AE27*'BNE Fuel &amp; component splits'!$C$37*'BNE Fuel &amp; component splits'!$B53</f>
        <v>0</v>
      </c>
      <c r="AD9" s="7">
        <f>BCEU_consumoBTU!AF27*'BNE Fuel &amp; component splits'!$C$37*'BNE Fuel &amp; component splits'!$B53</f>
        <v>0</v>
      </c>
      <c r="AE9" s="7">
        <f>BCEU_consumoBTU!AG27*'BNE Fuel &amp; component splits'!$C$37*'BNE Fuel &amp; component splits'!$B53</f>
        <v>0</v>
      </c>
      <c r="AF9" s="7">
        <f>BCEU_consumoBTU!AH27*'BNE Fuel &amp; component splits'!$C$37*'BNE Fuel &amp; component splits'!$B53</f>
        <v>0</v>
      </c>
      <c r="AG9" s="7">
        <f>BCEU_consumoBTU!AI27*'BNE Fuel &amp; component splits'!$C$37*'BNE Fuel &amp; component splits'!$B53</f>
        <v>0</v>
      </c>
    </row>
    <row r="10" spans="1:35" x14ac:dyDescent="0.2">
      <c r="A10" s="1" t="s">
        <v>26</v>
      </c>
      <c r="B10" s="7">
        <f>BCEU_consumoBTU!D28*'BNE Fuel &amp; component splits'!$C$37*'BNE Fuel &amp; component splits'!$B54</f>
        <v>3334674881256.9214</v>
      </c>
      <c r="C10" s="7">
        <f>BCEU_consumoBTU!E28*'BNE Fuel &amp; component splits'!$C$37*'BNE Fuel &amp; component splits'!$B54</f>
        <v>3348517648442.2144</v>
      </c>
      <c r="D10" s="7">
        <f>BCEU_consumoBTU!F28*'BNE Fuel &amp; component splits'!$C$37*'BNE Fuel &amp; component splits'!$B54</f>
        <v>3363792426025.9839</v>
      </c>
      <c r="E10" s="7">
        <f>BCEU_consumoBTU!G28*'BNE Fuel &amp; component splits'!$C$37*'BNE Fuel &amp; component splits'!$B54</f>
        <v>3375248509213.813</v>
      </c>
      <c r="F10" s="7">
        <f>BCEU_consumoBTU!H28*'BNE Fuel &amp; component splits'!$C$37*'BNE Fuel &amp; component splits'!$B54</f>
        <v>3383363234805.1909</v>
      </c>
      <c r="G10" s="7">
        <f>BCEU_consumoBTU!I28*'BNE Fuel &amp; component splits'!$C$37*'BNE Fuel &amp; component splits'!$B54</f>
        <v>3392909970795.0469</v>
      </c>
      <c r="H10" s="7">
        <f>BCEU_consumoBTU!J28*'BNE Fuel &amp; component splits'!$C$37*'BNE Fuel &amp; component splits'!$B54</f>
        <v>3401024696386.4248</v>
      </c>
      <c r="I10" s="7">
        <f>BCEU_consumoBTU!K28*'BNE Fuel &amp; component splits'!$C$37*'BNE Fuel &amp; component splits'!$B54</f>
        <v>3410571432376.2822</v>
      </c>
      <c r="J10" s="7">
        <f>BCEU_consumoBTU!L28*'BNE Fuel &amp; component splits'!$C$37*'BNE Fuel &amp; component splits'!$B54</f>
        <v>3419640831566.6455</v>
      </c>
      <c r="K10" s="7">
        <f>BCEU_consumoBTU!M28*'BNE Fuel &amp; component splits'!$C$37*'BNE Fuel &amp; component splits'!$B54</f>
        <v>3429187567556.5029</v>
      </c>
      <c r="L10" s="7">
        <f>BCEU_consumoBTU!N28*'BNE Fuel &amp; component splits'!$C$37*'BNE Fuel &amp; component splits'!$B54</f>
        <v>3438256966746.8657</v>
      </c>
      <c r="M10" s="7">
        <f>BCEU_consumoBTU!O28*'BNE Fuel &amp; component splits'!$C$37*'BNE Fuel &amp; component splits'!$B54</f>
        <v>3447326365937.23</v>
      </c>
      <c r="N10" s="7">
        <f>BCEU_consumoBTU!P28*'BNE Fuel &amp; component splits'!$C$37*'BNE Fuel &amp; component splits'!$B54</f>
        <v>3446371692338.2446</v>
      </c>
      <c r="O10" s="7">
        <f>BCEU_consumoBTU!Q28*'BNE Fuel &amp; component splits'!$C$37*'BNE Fuel &amp; component splits'!$B54</f>
        <v>3498067267723.3174</v>
      </c>
      <c r="P10" s="7">
        <f>BCEU_consumoBTU!R28*'BNE Fuel &amp; component splits'!$C$37*'BNE Fuel &amp; component splits'!$B54</f>
        <v>3550538276739.1665</v>
      </c>
      <c r="Q10" s="7">
        <f>BCEU_consumoBTU!S28*'BNE Fuel &amp; component splits'!$C$37*'BNE Fuel &amp; component splits'!$B54</f>
        <v>3603796350890.2539</v>
      </c>
      <c r="R10" s="7">
        <f>BCEU_consumoBTU!T28*'BNE Fuel &amp; component splits'!$C$37*'BNE Fuel &amp; component splits'!$B54</f>
        <v>3657853296153.6084</v>
      </c>
      <c r="S10" s="7">
        <f>BCEU_consumoBTU!U28*'BNE Fuel &amp; component splits'!$C$37*'BNE Fuel &amp; component splits'!$B54</f>
        <v>3712721095595.9111</v>
      </c>
      <c r="T10" s="7">
        <f>BCEU_consumoBTU!V28*'BNE Fuel &amp; component splits'!$C$37*'BNE Fuel &amp; component splits'!$B54</f>
        <v>3768411912029.8501</v>
      </c>
      <c r="U10" s="7">
        <f>BCEU_consumoBTU!W28*'BNE Fuel &amp; component splits'!$C$37*'BNE Fuel &amp; component splits'!$B54</f>
        <v>3824938090710.2974</v>
      </c>
      <c r="V10" s="7">
        <f>BCEU_consumoBTU!X28*'BNE Fuel &amp; component splits'!$C$37*'BNE Fuel &amp; component splits'!$B54</f>
        <v>3882312162070.9512</v>
      </c>
      <c r="W10" s="7">
        <f>BCEU_consumoBTU!Y28*'BNE Fuel &amp; component splits'!$C$37*'BNE Fuel &amp; component splits'!$B54</f>
        <v>3940546844502.0156</v>
      </c>
      <c r="X10" s="7">
        <f>BCEU_consumoBTU!Z28*'BNE Fuel &amp; component splits'!$C$37*'BNE Fuel &amp; component splits'!$B54</f>
        <v>3999655047169.5459</v>
      </c>
      <c r="Y10" s="7">
        <f>BCEU_consumoBTU!AA28*'BNE Fuel &amp; component splits'!$C$37*'BNE Fuel &amp; component splits'!$B54</f>
        <v>4059649872877.0889</v>
      </c>
      <c r="Z10" s="7">
        <f>BCEU_consumoBTU!AB28*'BNE Fuel &amp; component splits'!$C$37*'BNE Fuel &amp; component splits'!$B54</f>
        <v>4120544620970.2441</v>
      </c>
      <c r="AA10" s="7">
        <f>BCEU_consumoBTU!AC28*'BNE Fuel &amp; component splits'!$C$37*'BNE Fuel &amp; component splits'!$B54</f>
        <v>4182352790284.7979</v>
      </c>
      <c r="AB10" s="7">
        <f>BCEU_consumoBTU!AD28*'BNE Fuel &amp; component splits'!$C$37*'BNE Fuel &amp; component splits'!$B54</f>
        <v>4245088082139.0693</v>
      </c>
      <c r="AC10" s="7">
        <f>BCEU_consumoBTU!AE28*'BNE Fuel &amp; component splits'!$C$37*'BNE Fuel &amp; component splits'!$B54</f>
        <v>4308764403371.1543</v>
      </c>
      <c r="AD10" s="7">
        <f>BCEU_consumoBTU!AF28*'BNE Fuel &amp; component splits'!$C$37*'BNE Fuel &amp; component splits'!$B54</f>
        <v>4373395869421.7222</v>
      </c>
      <c r="AE10" s="7">
        <f>BCEU_consumoBTU!AG28*'BNE Fuel &amp; component splits'!$C$37*'BNE Fuel &amp; component splits'!$B54</f>
        <v>4438996807463.0469</v>
      </c>
      <c r="AF10" s="7">
        <f>BCEU_consumoBTU!AH28*'BNE Fuel &amp; component splits'!$C$37*'BNE Fuel &amp; component splits'!$B54</f>
        <v>4505581759574.9922</v>
      </c>
      <c r="AG10" s="7">
        <f>BCEU_consumoBTU!AI28*'BNE Fuel &amp; component splits'!$C$37*'BNE Fuel &amp; component splits'!$B54</f>
        <v>4573165485968.6162</v>
      </c>
    </row>
    <row r="11" spans="1:35" x14ac:dyDescent="0.2">
      <c r="A11" s="1" t="s">
        <v>27</v>
      </c>
      <c r="B11" s="7">
        <f>BCEU_consumoBTU!D29*'BNE Fuel &amp; component splits'!$C$37*'BNE Fuel &amp; component splits'!$B55</f>
        <v>0</v>
      </c>
      <c r="C11" s="7">
        <f>BCEU_consumoBTU!E29*'BNE Fuel &amp; component splits'!$C$37*'BNE Fuel &amp; component splits'!$B55</f>
        <v>0</v>
      </c>
      <c r="D11" s="7">
        <f>BCEU_consumoBTU!F29*'BNE Fuel &amp; component splits'!$C$37*'BNE Fuel &amp; component splits'!$B55</f>
        <v>0</v>
      </c>
      <c r="E11" s="7">
        <f>BCEU_consumoBTU!G29*'BNE Fuel &amp; component splits'!$C$37*'BNE Fuel &amp; component splits'!$B55</f>
        <v>0</v>
      </c>
      <c r="F11" s="7">
        <f>BCEU_consumoBTU!H29*'BNE Fuel &amp; component splits'!$C$37*'BNE Fuel &amp; component splits'!$B55</f>
        <v>0</v>
      </c>
      <c r="G11" s="7">
        <f>BCEU_consumoBTU!I29*'BNE Fuel &amp; component splits'!$C$37*'BNE Fuel &amp; component splits'!$B55</f>
        <v>0</v>
      </c>
      <c r="H11" s="7">
        <f>BCEU_consumoBTU!J29*'BNE Fuel &amp; component splits'!$C$37*'BNE Fuel &amp; component splits'!$B55</f>
        <v>0</v>
      </c>
      <c r="I11" s="7">
        <f>BCEU_consumoBTU!K29*'BNE Fuel &amp; component splits'!$C$37*'BNE Fuel &amp; component splits'!$B55</f>
        <v>0</v>
      </c>
      <c r="J11" s="7">
        <f>BCEU_consumoBTU!L29*'BNE Fuel &amp; component splits'!$C$37*'BNE Fuel &amp; component splits'!$B55</f>
        <v>0</v>
      </c>
      <c r="K11" s="7">
        <f>BCEU_consumoBTU!M29*'BNE Fuel &amp; component splits'!$C$37*'BNE Fuel &amp; component splits'!$B55</f>
        <v>0</v>
      </c>
      <c r="L11" s="7">
        <f>BCEU_consumoBTU!N29*'BNE Fuel &amp; component splits'!$C$37*'BNE Fuel &amp; component splits'!$B55</f>
        <v>0</v>
      </c>
      <c r="M11" s="7">
        <f>BCEU_consumoBTU!O29*'BNE Fuel &amp; component splits'!$C$37*'BNE Fuel &amp; component splits'!$B55</f>
        <v>0</v>
      </c>
      <c r="N11" s="7">
        <f>BCEU_consumoBTU!P29*'BNE Fuel &amp; component splits'!$C$37*'BNE Fuel &amp; component splits'!$B55</f>
        <v>0</v>
      </c>
      <c r="O11" s="7">
        <f>BCEU_consumoBTU!Q29*'BNE Fuel &amp; component splits'!$C$37*'BNE Fuel &amp; component splits'!$B55</f>
        <v>0</v>
      </c>
      <c r="P11" s="7">
        <f>BCEU_consumoBTU!R29*'BNE Fuel &amp; component splits'!$C$37*'BNE Fuel &amp; component splits'!$B55</f>
        <v>0</v>
      </c>
      <c r="Q11" s="7">
        <f>BCEU_consumoBTU!S29*'BNE Fuel &amp; component splits'!$C$37*'BNE Fuel &amp; component splits'!$B55</f>
        <v>0</v>
      </c>
      <c r="R11" s="7">
        <f>BCEU_consumoBTU!T29*'BNE Fuel &amp; component splits'!$C$37*'BNE Fuel &amp; component splits'!$B55</f>
        <v>0</v>
      </c>
      <c r="S11" s="7">
        <f>BCEU_consumoBTU!U29*'BNE Fuel &amp; component splits'!$C$37*'BNE Fuel &amp; component splits'!$B55</f>
        <v>0</v>
      </c>
      <c r="T11" s="7">
        <f>BCEU_consumoBTU!V29*'BNE Fuel &amp; component splits'!$C$37*'BNE Fuel &amp; component splits'!$B55</f>
        <v>0</v>
      </c>
      <c r="U11" s="7">
        <f>BCEU_consumoBTU!W29*'BNE Fuel &amp; component splits'!$C$37*'BNE Fuel &amp; component splits'!$B55</f>
        <v>0</v>
      </c>
      <c r="V11" s="7">
        <f>BCEU_consumoBTU!X29*'BNE Fuel &amp; component splits'!$C$37*'BNE Fuel &amp; component splits'!$B55</f>
        <v>0</v>
      </c>
      <c r="W11" s="7">
        <f>BCEU_consumoBTU!Y29*'BNE Fuel &amp; component splits'!$C$37*'BNE Fuel &amp; component splits'!$B55</f>
        <v>0</v>
      </c>
      <c r="X11" s="7">
        <f>BCEU_consumoBTU!Z29*'BNE Fuel &amp; component splits'!$C$37*'BNE Fuel &amp; component splits'!$B55</f>
        <v>0</v>
      </c>
      <c r="Y11" s="7">
        <f>BCEU_consumoBTU!AA29*'BNE Fuel &amp; component splits'!$C$37*'BNE Fuel &amp; component splits'!$B55</f>
        <v>0</v>
      </c>
      <c r="Z11" s="7">
        <f>BCEU_consumoBTU!AB29*'BNE Fuel &amp; component splits'!$C$37*'BNE Fuel &amp; component splits'!$B55</f>
        <v>0</v>
      </c>
      <c r="AA11" s="7">
        <f>BCEU_consumoBTU!AC29*'BNE Fuel &amp; component splits'!$C$37*'BNE Fuel &amp; component splits'!$B55</f>
        <v>0</v>
      </c>
      <c r="AB11" s="7">
        <f>BCEU_consumoBTU!AD29*'BNE Fuel &amp; component splits'!$C$37*'BNE Fuel &amp; component splits'!$B55</f>
        <v>0</v>
      </c>
      <c r="AC11" s="7">
        <f>BCEU_consumoBTU!AE29*'BNE Fuel &amp; component splits'!$C$37*'BNE Fuel &amp; component splits'!$B55</f>
        <v>0</v>
      </c>
      <c r="AD11" s="7">
        <f>BCEU_consumoBTU!AF29*'BNE Fuel &amp; component splits'!$C$37*'BNE Fuel &amp; component splits'!$B55</f>
        <v>0</v>
      </c>
      <c r="AE11" s="7">
        <f>BCEU_consumoBTU!AG29*'BNE Fuel &amp; component splits'!$C$37*'BNE Fuel &amp; component splits'!$B55</f>
        <v>0</v>
      </c>
      <c r="AF11" s="7">
        <f>BCEU_consumoBTU!AH29*'BNE Fuel &amp; component splits'!$C$37*'BNE Fuel &amp; component splits'!$B55</f>
        <v>0</v>
      </c>
      <c r="AG11" s="7">
        <f>BCEU_consumoBTU!AI29*'BNE Fuel &amp; component splits'!$C$37*'BNE Fuel &amp; component splits'!$B55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zoomScale="70" zoomScaleNormal="7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2.3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splits'!$C$38*'BNE Fuel &amp; component splits'!$C46</f>
        <v>10970691097675.98</v>
      </c>
      <c r="C2" s="7">
        <f>BCEU_consumoBTU!E20*'BNE Fuel &amp; component splits'!$C$38*'BNE Fuel &amp; component splits'!$C46</f>
        <v>11301258570096.145</v>
      </c>
      <c r="D2" s="7">
        <f>BCEU_consumoBTU!F20*'BNE Fuel &amp; component splits'!$C$38*'BNE Fuel &amp; component splits'!$C46</f>
        <v>11637299461417.789</v>
      </c>
      <c r="E2" s="7">
        <f>BCEU_consumoBTU!G20*'BNE Fuel &amp; component splits'!$C$38*'BNE Fuel &amp; component splits'!$C46</f>
        <v>11984793988588.82</v>
      </c>
      <c r="F2" s="7">
        <f>BCEU_consumoBTU!H20*'BNE Fuel &amp; component splits'!$C$38*'BNE Fuel &amp; component splits'!$C46</f>
        <v>12340836509476.361</v>
      </c>
      <c r="G2" s="7">
        <f>BCEU_consumoBTU!I20*'BNE Fuel &amp; component splits'!$C$38*'BNE Fuel &amp; component splits'!$C46</f>
        <v>12704244495305.395</v>
      </c>
      <c r="H2" s="7">
        <f>BCEU_consumoBTU!J20*'BNE Fuel &amp; component splits'!$C$38*'BNE Fuel &amp; component splits'!$C46</f>
        <v>13075558530658.787</v>
      </c>
      <c r="I2" s="7">
        <f>BCEU_consumoBTU!K20*'BNE Fuel &amp; component splits'!$C$38*'BNE Fuel &amp; component splits'!$C46</f>
        <v>13454609682854.396</v>
      </c>
      <c r="J2" s="7">
        <f>BCEU_consumoBTU!L20*'BNE Fuel &amp; component splits'!$C$38*'BNE Fuel &amp; component splits'!$C46</f>
        <v>13841837176865.793</v>
      </c>
      <c r="K2" s="7">
        <f>BCEU_consumoBTU!M20*'BNE Fuel &amp; component splits'!$C$38*'BNE Fuel &amp; component splits'!$C46</f>
        <v>14234402943632.953</v>
      </c>
      <c r="L2" s="7">
        <f>BCEU_consumoBTU!N20*'BNE Fuel &amp; component splits'!$C$38*'BNE Fuel &amp; component splits'!$C46</f>
        <v>14636530300209.486</v>
      </c>
      <c r="M2" s="7">
        <f>BCEU_consumoBTU!O20*'BNE Fuel &amp; component splits'!$C$38*'BNE Fuel &amp; component splits'!$C46</f>
        <v>15045178458316.791</v>
      </c>
      <c r="N2" s="7">
        <f>BCEU_consumoBTU!P20*'BNE Fuel &amp; component splits'!$C$38*'BNE Fuel &amp; component splits'!$C46</f>
        <v>15459401394934.863</v>
      </c>
      <c r="O2" s="7">
        <f>BCEU_consumoBTU!Q20*'BNE Fuel &amp; component splits'!$C$38*'BNE Fuel &amp; component splits'!$C46</f>
        <v>15691292415858.887</v>
      </c>
      <c r="P2" s="7">
        <f>BCEU_consumoBTU!R20*'BNE Fuel &amp; component splits'!$C$38*'BNE Fuel &amp; component splits'!$C46</f>
        <v>15926661802096.766</v>
      </c>
      <c r="Q2" s="7">
        <f>BCEU_consumoBTU!S20*'BNE Fuel &amp; component splits'!$C$38*'BNE Fuel &amp; component splits'!$C46</f>
        <v>16165561729128.215</v>
      </c>
      <c r="R2" s="7">
        <f>BCEU_consumoBTU!T20*'BNE Fuel &amp; component splits'!$C$38*'BNE Fuel &amp; component splits'!$C46</f>
        <v>16408045155065.139</v>
      </c>
      <c r="S2" s="7">
        <f>BCEU_consumoBTU!U20*'BNE Fuel &amp; component splits'!$C$38*'BNE Fuel &amp; component splits'!$C46</f>
        <v>16654165832391.113</v>
      </c>
      <c r="T2" s="7">
        <f>BCEU_consumoBTU!V20*'BNE Fuel &amp; component splits'!$C$38*'BNE Fuel &amp; component splits'!$C46</f>
        <v>16903978319876.979</v>
      </c>
      <c r="U2" s="7">
        <f>BCEU_consumoBTU!W20*'BNE Fuel &amp; component splits'!$C$38*'BNE Fuel &amp; component splits'!$C46</f>
        <v>17157537994675.133</v>
      </c>
      <c r="V2" s="7">
        <f>BCEU_consumoBTU!X20*'BNE Fuel &amp; component splits'!$C$38*'BNE Fuel &amp; component splits'!$C46</f>
        <v>17414901064595.26</v>
      </c>
      <c r="W2" s="7">
        <f>BCEU_consumoBTU!Y20*'BNE Fuel &amp; component splits'!$C$38*'BNE Fuel &amp; component splits'!$C46</f>
        <v>17676124580564.184</v>
      </c>
      <c r="X2" s="7">
        <f>BCEU_consumoBTU!Z20*'BNE Fuel &amp; component splits'!$C$38*'BNE Fuel &amp; component splits'!$C46</f>
        <v>17941266449272.648</v>
      </c>
      <c r="Y2" s="7">
        <f>BCEU_consumoBTU!AA20*'BNE Fuel &amp; component splits'!$C$38*'BNE Fuel &amp; component splits'!$C46</f>
        <v>18210385446011.734</v>
      </c>
      <c r="Z2" s="7">
        <f>BCEU_consumoBTU!AB20*'BNE Fuel &amp; component splits'!$C$38*'BNE Fuel &amp; component splits'!$C46</f>
        <v>18483541227701.91</v>
      </c>
      <c r="AA2" s="7">
        <f>BCEU_consumoBTU!AC20*'BNE Fuel &amp; component splits'!$C$38*'BNE Fuel &amp; component splits'!$C46</f>
        <v>18760794346117.434</v>
      </c>
      <c r="AB2" s="7">
        <f>BCEU_consumoBTU!AD20*'BNE Fuel &amp; component splits'!$C$38*'BNE Fuel &amp; component splits'!$C46</f>
        <v>19042206261309.195</v>
      </c>
      <c r="AC2" s="7">
        <f>BCEU_consumoBTU!AE20*'BNE Fuel &amp; component splits'!$C$38*'BNE Fuel &amp; component splits'!$C46</f>
        <v>19327839355228.832</v>
      </c>
      <c r="AD2" s="7">
        <f>BCEU_consumoBTU!AF20*'BNE Fuel &amp; component splits'!$C$38*'BNE Fuel &amp; component splits'!$C46</f>
        <v>19617756945557.258</v>
      </c>
      <c r="AE2" s="7">
        <f>BCEU_consumoBTU!AG20*'BNE Fuel &amp; component splits'!$C$38*'BNE Fuel &amp; component splits'!$C46</f>
        <v>19912023299740.617</v>
      </c>
      <c r="AF2" s="7">
        <f>BCEU_consumoBTU!AH20*'BNE Fuel &amp; component splits'!$C$38*'BNE Fuel &amp; component splits'!$C46</f>
        <v>20210703649236.723</v>
      </c>
      <c r="AG2" s="7">
        <f>BCEU_consumoBTU!AI20*'BNE Fuel &amp; component splits'!$C$38*'BNE Fuel &amp; component splits'!$C46</f>
        <v>20513864203975.27</v>
      </c>
    </row>
    <row r="3" spans="1:35" x14ac:dyDescent="0.2">
      <c r="A3" s="1" t="s">
        <v>4</v>
      </c>
      <c r="B3" s="7">
        <f>BCEU_consumoBTU!D21*'BNE Fuel &amp; component splits'!$C$38*'BNE Fuel &amp; component splits'!$C47</f>
        <v>0</v>
      </c>
      <c r="C3" s="7">
        <f>BCEU_consumoBTU!E21*'BNE Fuel &amp; component splits'!$C$38*'BNE Fuel &amp; component splits'!$C47</f>
        <v>0</v>
      </c>
      <c r="D3" s="7">
        <f>BCEU_consumoBTU!F21*'BNE Fuel &amp; component splits'!$C$38*'BNE Fuel &amp; component splits'!$C47</f>
        <v>0</v>
      </c>
      <c r="E3" s="7">
        <f>BCEU_consumoBTU!G21*'BNE Fuel &amp; component splits'!$C$38*'BNE Fuel &amp; component splits'!$C47</f>
        <v>0</v>
      </c>
      <c r="F3" s="7">
        <f>BCEU_consumoBTU!H21*'BNE Fuel &amp; component splits'!$C$38*'BNE Fuel &amp; component splits'!$C47</f>
        <v>0</v>
      </c>
      <c r="G3" s="7">
        <f>BCEU_consumoBTU!I21*'BNE Fuel &amp; component splits'!$C$38*'BNE Fuel &amp; component splits'!$C47</f>
        <v>0</v>
      </c>
      <c r="H3" s="7">
        <f>BCEU_consumoBTU!J21*'BNE Fuel &amp; component splits'!$C$38*'BNE Fuel &amp; component splits'!$C47</f>
        <v>0</v>
      </c>
      <c r="I3" s="7">
        <f>BCEU_consumoBTU!K21*'BNE Fuel &amp; component splits'!$C$38*'BNE Fuel &amp; component splits'!$C47</f>
        <v>0</v>
      </c>
      <c r="J3" s="7">
        <f>BCEU_consumoBTU!L21*'BNE Fuel &amp; component splits'!$C$38*'BNE Fuel &amp; component splits'!$C47</f>
        <v>0</v>
      </c>
      <c r="K3" s="7">
        <f>BCEU_consumoBTU!M21*'BNE Fuel &amp; component splits'!$C$38*'BNE Fuel &amp; component splits'!$C47</f>
        <v>0</v>
      </c>
      <c r="L3" s="7">
        <f>BCEU_consumoBTU!N21*'BNE Fuel &amp; component splits'!$C$38*'BNE Fuel &amp; component splits'!$C47</f>
        <v>0</v>
      </c>
      <c r="M3" s="7">
        <f>BCEU_consumoBTU!O21*'BNE Fuel &amp; component splits'!$C$38*'BNE Fuel &amp; component splits'!$C47</f>
        <v>0</v>
      </c>
      <c r="N3" s="7">
        <f>BCEU_consumoBTU!P21*'BNE Fuel &amp; component splits'!$C$38*'BNE Fuel &amp; component splits'!$C47</f>
        <v>0</v>
      </c>
      <c r="O3" s="7">
        <f>BCEU_consumoBTU!Q21*'BNE Fuel &amp; component splits'!$C$38*'BNE Fuel &amp; component splits'!$C47</f>
        <v>0</v>
      </c>
      <c r="P3" s="7">
        <f>BCEU_consumoBTU!R21*'BNE Fuel &amp; component splits'!$C$38*'BNE Fuel &amp; component splits'!$C47</f>
        <v>0</v>
      </c>
      <c r="Q3" s="7">
        <f>BCEU_consumoBTU!S21*'BNE Fuel &amp; component splits'!$C$38*'BNE Fuel &amp; component splits'!$C47</f>
        <v>0</v>
      </c>
      <c r="R3" s="7">
        <f>BCEU_consumoBTU!T21*'BNE Fuel &amp; component splits'!$C$38*'BNE Fuel &amp; component splits'!$C47</f>
        <v>0</v>
      </c>
      <c r="S3" s="7">
        <f>BCEU_consumoBTU!U21*'BNE Fuel &amp; component splits'!$C$38*'BNE Fuel &amp; component splits'!$C47</f>
        <v>0</v>
      </c>
      <c r="T3" s="7">
        <f>BCEU_consumoBTU!V21*'BNE Fuel &amp; component splits'!$C$38*'BNE Fuel &amp; component splits'!$C47</f>
        <v>0</v>
      </c>
      <c r="U3" s="7">
        <f>BCEU_consumoBTU!W21*'BNE Fuel &amp; component splits'!$C$38*'BNE Fuel &amp; component splits'!$C47</f>
        <v>0</v>
      </c>
      <c r="V3" s="7">
        <f>BCEU_consumoBTU!X21*'BNE Fuel &amp; component splits'!$C$38*'BNE Fuel &amp; component splits'!$C47</f>
        <v>0</v>
      </c>
      <c r="W3" s="7">
        <f>BCEU_consumoBTU!Y21*'BNE Fuel &amp; component splits'!$C$38*'BNE Fuel &amp; component splits'!$C47</f>
        <v>0</v>
      </c>
      <c r="X3" s="7">
        <f>BCEU_consumoBTU!Z21*'BNE Fuel &amp; component splits'!$C$38*'BNE Fuel &amp; component splits'!$C47</f>
        <v>0</v>
      </c>
      <c r="Y3" s="7">
        <f>BCEU_consumoBTU!AA21*'BNE Fuel &amp; component splits'!$C$38*'BNE Fuel &amp; component splits'!$C47</f>
        <v>0</v>
      </c>
      <c r="Z3" s="7">
        <f>BCEU_consumoBTU!AB21*'BNE Fuel &amp; component splits'!$C$38*'BNE Fuel &amp; component splits'!$C47</f>
        <v>0</v>
      </c>
      <c r="AA3" s="7">
        <f>BCEU_consumoBTU!AC21*'BNE Fuel &amp; component splits'!$C$38*'BNE Fuel &amp; component splits'!$C47</f>
        <v>0</v>
      </c>
      <c r="AB3" s="7">
        <f>BCEU_consumoBTU!AD21*'BNE Fuel &amp; component splits'!$C$38*'BNE Fuel &amp; component splits'!$C47</f>
        <v>0</v>
      </c>
      <c r="AC3" s="7">
        <f>BCEU_consumoBTU!AE21*'BNE Fuel &amp; component splits'!$C$38*'BNE Fuel &amp; component splits'!$C47</f>
        <v>0</v>
      </c>
      <c r="AD3" s="7">
        <f>BCEU_consumoBTU!AF21*'BNE Fuel &amp; component splits'!$C$38*'BNE Fuel &amp; component splits'!$C47</f>
        <v>0</v>
      </c>
      <c r="AE3" s="7">
        <f>BCEU_consumoBTU!AG21*'BNE Fuel &amp; component splits'!$C$38*'BNE Fuel &amp; component splits'!$C47</f>
        <v>0</v>
      </c>
      <c r="AF3" s="7">
        <f>BCEU_consumoBTU!AH21*'BNE Fuel &amp; component splits'!$C$38*'BNE Fuel &amp; component splits'!$C47</f>
        <v>0</v>
      </c>
      <c r="AG3" s="7">
        <f>BCEU_consumoBTU!AI21*'BNE Fuel &amp; component splits'!$C$38*'BNE Fuel &amp; component splits'!$C47</f>
        <v>0</v>
      </c>
    </row>
    <row r="4" spans="1:35" x14ac:dyDescent="0.2">
      <c r="A4" s="1" t="s">
        <v>5</v>
      </c>
      <c r="B4" s="7">
        <f>BCEU_consumoBTU!D22*'BNE Fuel &amp; component splits'!$C$38*'BNE Fuel &amp; component splits'!$C48</f>
        <v>0</v>
      </c>
      <c r="C4" s="7">
        <f>BCEU_consumoBTU!E22*'BNE Fuel &amp; component splits'!$C$38*'BNE Fuel &amp; component splits'!$C48</f>
        <v>0</v>
      </c>
      <c r="D4" s="7">
        <f>BCEU_consumoBTU!F22*'BNE Fuel &amp; component splits'!$C$38*'BNE Fuel &amp; component splits'!$C48</f>
        <v>0</v>
      </c>
      <c r="E4" s="7">
        <f>BCEU_consumoBTU!G22*'BNE Fuel &amp; component splits'!$C$38*'BNE Fuel &amp; component splits'!$C48</f>
        <v>0</v>
      </c>
      <c r="F4" s="7">
        <f>BCEU_consumoBTU!H22*'BNE Fuel &amp; component splits'!$C$38*'BNE Fuel &amp; component splits'!$C48</f>
        <v>0</v>
      </c>
      <c r="G4" s="7">
        <f>BCEU_consumoBTU!I22*'BNE Fuel &amp; component splits'!$C$38*'BNE Fuel &amp; component splits'!$C48</f>
        <v>0</v>
      </c>
      <c r="H4" s="7">
        <f>BCEU_consumoBTU!J22*'BNE Fuel &amp; component splits'!$C$38*'BNE Fuel &amp; component splits'!$C48</f>
        <v>0</v>
      </c>
      <c r="I4" s="7">
        <f>BCEU_consumoBTU!K22*'BNE Fuel &amp; component splits'!$C$38*'BNE Fuel &amp; component splits'!$C48</f>
        <v>0</v>
      </c>
      <c r="J4" s="7">
        <f>BCEU_consumoBTU!L22*'BNE Fuel &amp; component splits'!$C$38*'BNE Fuel &amp; component splits'!$C48</f>
        <v>0</v>
      </c>
      <c r="K4" s="7">
        <f>BCEU_consumoBTU!M22*'BNE Fuel &amp; component splits'!$C$38*'BNE Fuel &amp; component splits'!$C48</f>
        <v>0</v>
      </c>
      <c r="L4" s="7">
        <f>BCEU_consumoBTU!N22*'BNE Fuel &amp; component splits'!$C$38*'BNE Fuel &amp; component splits'!$C48</f>
        <v>0</v>
      </c>
      <c r="M4" s="7">
        <f>BCEU_consumoBTU!O22*'BNE Fuel &amp; component splits'!$C$38*'BNE Fuel &amp; component splits'!$C48</f>
        <v>0</v>
      </c>
      <c r="N4" s="7">
        <f>BCEU_consumoBTU!P22*'BNE Fuel &amp; component splits'!$C$38*'BNE Fuel &amp; component splits'!$C48</f>
        <v>0</v>
      </c>
      <c r="O4" s="7">
        <f>BCEU_consumoBTU!Q22*'BNE Fuel &amp; component splits'!$C$38*'BNE Fuel &amp; component splits'!$C48</f>
        <v>0</v>
      </c>
      <c r="P4" s="7">
        <f>BCEU_consumoBTU!R22*'BNE Fuel &amp; component splits'!$C$38*'BNE Fuel &amp; component splits'!$C48</f>
        <v>0</v>
      </c>
      <c r="Q4" s="7">
        <f>BCEU_consumoBTU!S22*'BNE Fuel &amp; component splits'!$C$38*'BNE Fuel &amp; component splits'!$C48</f>
        <v>0</v>
      </c>
      <c r="R4" s="7">
        <f>BCEU_consumoBTU!T22*'BNE Fuel &amp; component splits'!$C$38*'BNE Fuel &amp; component splits'!$C48</f>
        <v>0</v>
      </c>
      <c r="S4" s="7">
        <f>BCEU_consumoBTU!U22*'BNE Fuel &amp; component splits'!$C$38*'BNE Fuel &amp; component splits'!$C48</f>
        <v>0</v>
      </c>
      <c r="T4" s="7">
        <f>BCEU_consumoBTU!V22*'BNE Fuel &amp; component splits'!$C$38*'BNE Fuel &amp; component splits'!$C48</f>
        <v>0</v>
      </c>
      <c r="U4" s="7">
        <f>BCEU_consumoBTU!W22*'BNE Fuel &amp; component splits'!$C$38*'BNE Fuel &amp; component splits'!$C48</f>
        <v>0</v>
      </c>
      <c r="V4" s="7">
        <f>BCEU_consumoBTU!X22*'BNE Fuel &amp; component splits'!$C$38*'BNE Fuel &amp; component splits'!$C48</f>
        <v>0</v>
      </c>
      <c r="W4" s="7">
        <f>BCEU_consumoBTU!Y22*'BNE Fuel &amp; component splits'!$C$38*'BNE Fuel &amp; component splits'!$C48</f>
        <v>0</v>
      </c>
      <c r="X4" s="7">
        <f>BCEU_consumoBTU!Z22*'BNE Fuel &amp; component splits'!$C$38*'BNE Fuel &amp; component splits'!$C48</f>
        <v>0</v>
      </c>
      <c r="Y4" s="7">
        <f>BCEU_consumoBTU!AA22*'BNE Fuel &amp; component splits'!$C$38*'BNE Fuel &amp; component splits'!$C48</f>
        <v>0</v>
      </c>
      <c r="Z4" s="7">
        <f>BCEU_consumoBTU!AB22*'BNE Fuel &amp; component splits'!$C$38*'BNE Fuel &amp; component splits'!$C48</f>
        <v>0</v>
      </c>
      <c r="AA4" s="7">
        <f>BCEU_consumoBTU!AC22*'BNE Fuel &amp; component splits'!$C$38*'BNE Fuel &amp; component splits'!$C48</f>
        <v>0</v>
      </c>
      <c r="AB4" s="7">
        <f>BCEU_consumoBTU!AD22*'BNE Fuel &amp; component splits'!$C$38*'BNE Fuel &amp; component splits'!$C48</f>
        <v>0</v>
      </c>
      <c r="AC4" s="7">
        <f>BCEU_consumoBTU!AE22*'BNE Fuel &amp; component splits'!$C$38*'BNE Fuel &amp; component splits'!$C48</f>
        <v>0</v>
      </c>
      <c r="AD4" s="7">
        <f>BCEU_consumoBTU!AF22*'BNE Fuel &amp; component splits'!$C$38*'BNE Fuel &amp; component splits'!$C48</f>
        <v>0</v>
      </c>
      <c r="AE4" s="7">
        <f>BCEU_consumoBTU!AG22*'BNE Fuel &amp; component splits'!$C$38*'BNE Fuel &amp; component splits'!$C48</f>
        <v>0</v>
      </c>
      <c r="AF4" s="7">
        <f>BCEU_consumoBTU!AH22*'BNE Fuel &amp; component splits'!$C$38*'BNE Fuel &amp; component splits'!$C48</f>
        <v>0</v>
      </c>
      <c r="AG4" s="7">
        <f>BCEU_consumoBTU!AI22*'BNE Fuel &amp; component splits'!$C$38*'BNE Fuel &amp; component splits'!$C48</f>
        <v>0</v>
      </c>
    </row>
    <row r="5" spans="1:35" x14ac:dyDescent="0.2">
      <c r="A5" s="1" t="s">
        <v>6</v>
      </c>
      <c r="B5" s="7">
        <f>BCEU_consumoBTU!D23*'BNE Fuel &amp; component splits'!$C$38*'BNE Fuel &amp; component splits'!$C49</f>
        <v>0</v>
      </c>
      <c r="C5" s="7">
        <f>BCEU_consumoBTU!E23*'BNE Fuel &amp; component splits'!$C$38*'BNE Fuel &amp; component splits'!$C49</f>
        <v>0</v>
      </c>
      <c r="D5" s="7">
        <f>BCEU_consumoBTU!F23*'BNE Fuel &amp; component splits'!$C$38*'BNE Fuel &amp; component splits'!$C49</f>
        <v>0</v>
      </c>
      <c r="E5" s="7">
        <f>BCEU_consumoBTU!G23*'BNE Fuel &amp; component splits'!$C$38*'BNE Fuel &amp; component splits'!$C49</f>
        <v>0</v>
      </c>
      <c r="F5" s="7">
        <f>BCEU_consumoBTU!H23*'BNE Fuel &amp; component splits'!$C$38*'BNE Fuel &amp; component splits'!$C49</f>
        <v>0</v>
      </c>
      <c r="G5" s="7">
        <f>BCEU_consumoBTU!I23*'BNE Fuel &amp; component splits'!$C$38*'BNE Fuel &amp; component splits'!$C49</f>
        <v>0</v>
      </c>
      <c r="H5" s="7">
        <f>BCEU_consumoBTU!J23*'BNE Fuel &amp; component splits'!$C$38*'BNE Fuel &amp; component splits'!$C49</f>
        <v>0</v>
      </c>
      <c r="I5" s="7">
        <f>BCEU_consumoBTU!K23*'BNE Fuel &amp; component splits'!$C$38*'BNE Fuel &amp; component splits'!$C49</f>
        <v>0</v>
      </c>
      <c r="J5" s="7">
        <f>BCEU_consumoBTU!L23*'BNE Fuel &amp; component splits'!$C$38*'BNE Fuel &amp; component splits'!$C49</f>
        <v>0</v>
      </c>
      <c r="K5" s="7">
        <f>BCEU_consumoBTU!M23*'BNE Fuel &amp; component splits'!$C$38*'BNE Fuel &amp; component splits'!$C49</f>
        <v>0</v>
      </c>
      <c r="L5" s="7">
        <f>BCEU_consumoBTU!N23*'BNE Fuel &amp; component splits'!$C$38*'BNE Fuel &amp; component splits'!$C49</f>
        <v>0</v>
      </c>
      <c r="M5" s="7">
        <f>BCEU_consumoBTU!O23*'BNE Fuel &amp; component splits'!$C$38*'BNE Fuel &amp; component splits'!$C49</f>
        <v>0</v>
      </c>
      <c r="N5" s="7">
        <f>BCEU_consumoBTU!P23*'BNE Fuel &amp; component splits'!$C$38*'BNE Fuel &amp; component splits'!$C49</f>
        <v>0</v>
      </c>
      <c r="O5" s="7">
        <f>BCEU_consumoBTU!Q23*'BNE Fuel &amp; component splits'!$C$38*'BNE Fuel &amp; component splits'!$C49</f>
        <v>0</v>
      </c>
      <c r="P5" s="7">
        <f>BCEU_consumoBTU!R23*'BNE Fuel &amp; component splits'!$C$38*'BNE Fuel &amp; component splits'!$C49</f>
        <v>0</v>
      </c>
      <c r="Q5" s="7">
        <f>BCEU_consumoBTU!S23*'BNE Fuel &amp; component splits'!$C$38*'BNE Fuel &amp; component splits'!$C49</f>
        <v>0</v>
      </c>
      <c r="R5" s="7">
        <f>BCEU_consumoBTU!T23*'BNE Fuel &amp; component splits'!$C$38*'BNE Fuel &amp; component splits'!$C49</f>
        <v>0</v>
      </c>
      <c r="S5" s="7">
        <f>BCEU_consumoBTU!U23*'BNE Fuel &amp; component splits'!$C$38*'BNE Fuel &amp; component splits'!$C49</f>
        <v>0</v>
      </c>
      <c r="T5" s="7">
        <f>BCEU_consumoBTU!V23*'BNE Fuel &amp; component splits'!$C$38*'BNE Fuel &amp; component splits'!$C49</f>
        <v>0</v>
      </c>
      <c r="U5" s="7">
        <f>BCEU_consumoBTU!W23*'BNE Fuel &amp; component splits'!$C$38*'BNE Fuel &amp; component splits'!$C49</f>
        <v>0</v>
      </c>
      <c r="V5" s="7">
        <f>BCEU_consumoBTU!X23*'BNE Fuel &amp; component splits'!$C$38*'BNE Fuel &amp; component splits'!$C49</f>
        <v>0</v>
      </c>
      <c r="W5" s="7">
        <f>BCEU_consumoBTU!Y23*'BNE Fuel &amp; component splits'!$C$38*'BNE Fuel &amp; component splits'!$C49</f>
        <v>0</v>
      </c>
      <c r="X5" s="7">
        <f>BCEU_consumoBTU!Z23*'BNE Fuel &amp; component splits'!$C$38*'BNE Fuel &amp; component splits'!$C49</f>
        <v>0</v>
      </c>
      <c r="Y5" s="7">
        <f>BCEU_consumoBTU!AA23*'BNE Fuel &amp; component splits'!$C$38*'BNE Fuel &amp; component splits'!$C49</f>
        <v>0</v>
      </c>
      <c r="Z5" s="7">
        <f>BCEU_consumoBTU!AB23*'BNE Fuel &amp; component splits'!$C$38*'BNE Fuel &amp; component splits'!$C49</f>
        <v>0</v>
      </c>
      <c r="AA5" s="7">
        <f>BCEU_consumoBTU!AC23*'BNE Fuel &amp; component splits'!$C$38*'BNE Fuel &amp; component splits'!$C49</f>
        <v>0</v>
      </c>
      <c r="AB5" s="7">
        <f>BCEU_consumoBTU!AD23*'BNE Fuel &amp; component splits'!$C$38*'BNE Fuel &amp; component splits'!$C49</f>
        <v>0</v>
      </c>
      <c r="AC5" s="7">
        <f>BCEU_consumoBTU!AE23*'BNE Fuel &amp; component splits'!$C$38*'BNE Fuel &amp; component splits'!$C49</f>
        <v>0</v>
      </c>
      <c r="AD5" s="7">
        <f>BCEU_consumoBTU!AF23*'BNE Fuel &amp; component splits'!$C$38*'BNE Fuel &amp; component splits'!$C49</f>
        <v>0</v>
      </c>
      <c r="AE5" s="7">
        <f>BCEU_consumoBTU!AG23*'BNE Fuel &amp; component splits'!$C$38*'BNE Fuel &amp; component splits'!$C49</f>
        <v>0</v>
      </c>
      <c r="AF5" s="7">
        <f>BCEU_consumoBTU!AH23*'BNE Fuel &amp; component splits'!$C$38*'BNE Fuel &amp; component splits'!$C49</f>
        <v>0</v>
      </c>
      <c r="AG5" s="7">
        <f>BCEU_consumoBTU!AI23*'BNE Fuel &amp; component splits'!$C$38*'BNE Fuel &amp; component splits'!$C49</f>
        <v>0</v>
      </c>
    </row>
    <row r="6" spans="1:35" x14ac:dyDescent="0.2">
      <c r="A6" s="1" t="s">
        <v>8</v>
      </c>
      <c r="B6" s="7">
        <f>BCEU_consumoBTU!D24*'BNE Fuel &amp; component splits'!$C$38*'BNE Fuel &amp; component splits'!$C50</f>
        <v>0</v>
      </c>
      <c r="C6" s="7">
        <f>BCEU_consumoBTU!E24*'BNE Fuel &amp; component splits'!$C$38*'BNE Fuel &amp; component splits'!$C50</f>
        <v>0</v>
      </c>
      <c r="D6" s="7">
        <f>BCEU_consumoBTU!F24*'BNE Fuel &amp; component splits'!$C$38*'BNE Fuel &amp; component splits'!$C50</f>
        <v>0</v>
      </c>
      <c r="E6" s="7">
        <f>BCEU_consumoBTU!G24*'BNE Fuel &amp; component splits'!$C$38*'BNE Fuel &amp; component splits'!$C50</f>
        <v>0</v>
      </c>
      <c r="F6" s="7">
        <f>BCEU_consumoBTU!H24*'BNE Fuel &amp; component splits'!$C$38*'BNE Fuel &amp; component splits'!$C50</f>
        <v>0</v>
      </c>
      <c r="G6" s="7">
        <f>BCEU_consumoBTU!I24*'BNE Fuel &amp; component splits'!$C$38*'BNE Fuel &amp; component splits'!$C50</f>
        <v>0</v>
      </c>
      <c r="H6" s="7">
        <f>BCEU_consumoBTU!J24*'BNE Fuel &amp; component splits'!$C$38*'BNE Fuel &amp; component splits'!$C50</f>
        <v>0</v>
      </c>
      <c r="I6" s="7">
        <f>BCEU_consumoBTU!K24*'BNE Fuel &amp; component splits'!$C$38*'BNE Fuel &amp; component splits'!$C50</f>
        <v>0</v>
      </c>
      <c r="J6" s="7">
        <f>BCEU_consumoBTU!L24*'BNE Fuel &amp; component splits'!$C$38*'BNE Fuel &amp; component splits'!$C50</f>
        <v>0</v>
      </c>
      <c r="K6" s="7">
        <f>BCEU_consumoBTU!M24*'BNE Fuel &amp; component splits'!$C$38*'BNE Fuel &amp; component splits'!$C50</f>
        <v>0</v>
      </c>
      <c r="L6" s="7">
        <f>BCEU_consumoBTU!N24*'BNE Fuel &amp; component splits'!$C$38*'BNE Fuel &amp; component splits'!$C50</f>
        <v>0</v>
      </c>
      <c r="M6" s="7">
        <f>BCEU_consumoBTU!O24*'BNE Fuel &amp; component splits'!$C$38*'BNE Fuel &amp; component splits'!$C50</f>
        <v>0</v>
      </c>
      <c r="N6" s="7">
        <f>BCEU_consumoBTU!P24*'BNE Fuel &amp; component splits'!$C$38*'BNE Fuel &amp; component splits'!$C50</f>
        <v>0</v>
      </c>
      <c r="O6" s="7">
        <f>BCEU_consumoBTU!Q24*'BNE Fuel &amp; component splits'!$C$38*'BNE Fuel &amp; component splits'!$C50</f>
        <v>0</v>
      </c>
      <c r="P6" s="7">
        <f>BCEU_consumoBTU!R24*'BNE Fuel &amp; component splits'!$C$38*'BNE Fuel &amp; component splits'!$C50</f>
        <v>0</v>
      </c>
      <c r="Q6" s="7">
        <f>BCEU_consumoBTU!S24*'BNE Fuel &amp; component splits'!$C$38*'BNE Fuel &amp; component splits'!$C50</f>
        <v>0</v>
      </c>
      <c r="R6" s="7">
        <f>BCEU_consumoBTU!T24*'BNE Fuel &amp; component splits'!$C$38*'BNE Fuel &amp; component splits'!$C50</f>
        <v>0</v>
      </c>
      <c r="S6" s="7">
        <f>BCEU_consumoBTU!U24*'BNE Fuel &amp; component splits'!$C$38*'BNE Fuel &amp; component splits'!$C50</f>
        <v>0</v>
      </c>
      <c r="T6" s="7">
        <f>BCEU_consumoBTU!V24*'BNE Fuel &amp; component splits'!$C$38*'BNE Fuel &amp; component splits'!$C50</f>
        <v>0</v>
      </c>
      <c r="U6" s="7">
        <f>BCEU_consumoBTU!W24*'BNE Fuel &amp; component splits'!$C$38*'BNE Fuel &amp; component splits'!$C50</f>
        <v>0</v>
      </c>
      <c r="V6" s="7">
        <f>BCEU_consumoBTU!X24*'BNE Fuel &amp; component splits'!$C$38*'BNE Fuel &amp; component splits'!$C50</f>
        <v>0</v>
      </c>
      <c r="W6" s="7">
        <f>BCEU_consumoBTU!Y24*'BNE Fuel &amp; component splits'!$C$38*'BNE Fuel &amp; component splits'!$C50</f>
        <v>0</v>
      </c>
      <c r="X6" s="7">
        <f>BCEU_consumoBTU!Z24*'BNE Fuel &amp; component splits'!$C$38*'BNE Fuel &amp; component splits'!$C50</f>
        <v>0</v>
      </c>
      <c r="Y6" s="7">
        <f>BCEU_consumoBTU!AA24*'BNE Fuel &amp; component splits'!$C$38*'BNE Fuel &amp; component splits'!$C50</f>
        <v>0</v>
      </c>
      <c r="Z6" s="7">
        <f>BCEU_consumoBTU!AB24*'BNE Fuel &amp; component splits'!$C$38*'BNE Fuel &amp; component splits'!$C50</f>
        <v>0</v>
      </c>
      <c r="AA6" s="7">
        <f>BCEU_consumoBTU!AC24*'BNE Fuel &amp; component splits'!$C$38*'BNE Fuel &amp; component splits'!$C50</f>
        <v>0</v>
      </c>
      <c r="AB6" s="7">
        <f>BCEU_consumoBTU!AD24*'BNE Fuel &amp; component splits'!$C$38*'BNE Fuel &amp; component splits'!$C50</f>
        <v>0</v>
      </c>
      <c r="AC6" s="7">
        <f>BCEU_consumoBTU!AE24*'BNE Fuel &amp; component splits'!$C$38*'BNE Fuel &amp; component splits'!$C50</f>
        <v>0</v>
      </c>
      <c r="AD6" s="7">
        <f>BCEU_consumoBTU!AF24*'BNE Fuel &amp; component splits'!$C$38*'BNE Fuel &amp; component splits'!$C50</f>
        <v>0</v>
      </c>
      <c r="AE6" s="7">
        <f>BCEU_consumoBTU!AG24*'BNE Fuel &amp; component splits'!$C$38*'BNE Fuel &amp; component splits'!$C50</f>
        <v>0</v>
      </c>
      <c r="AF6" s="7">
        <f>BCEU_consumoBTU!AH24*'BNE Fuel &amp; component splits'!$C$38*'BNE Fuel &amp; component splits'!$C50</f>
        <v>0</v>
      </c>
      <c r="AG6" s="7">
        <f>BCEU_consumoBTU!AI24*'BNE Fuel &amp; component splits'!$C$38*'BNE Fuel &amp; component splits'!$C50</f>
        <v>0</v>
      </c>
    </row>
    <row r="7" spans="1:35" x14ac:dyDescent="0.2">
      <c r="A7" s="1" t="s">
        <v>20</v>
      </c>
      <c r="B7" s="7">
        <f>BCEU_consumoBTU!D25*'BNE Fuel &amp; component splits'!$C$38*'BNE Fuel &amp; component splits'!$C51</f>
        <v>0</v>
      </c>
      <c r="C7" s="7">
        <f>BCEU_consumoBTU!E25*'BNE Fuel &amp; component splits'!$C$38*'BNE Fuel &amp; component splits'!$C51</f>
        <v>0</v>
      </c>
      <c r="D7" s="7">
        <f>BCEU_consumoBTU!F25*'BNE Fuel &amp; component splits'!$C$38*'BNE Fuel &amp; component splits'!$C51</f>
        <v>0</v>
      </c>
      <c r="E7" s="7">
        <f>BCEU_consumoBTU!G25*'BNE Fuel &amp; component splits'!$C$38*'BNE Fuel &amp; component splits'!$C51</f>
        <v>0</v>
      </c>
      <c r="F7" s="7">
        <f>BCEU_consumoBTU!H25*'BNE Fuel &amp; component splits'!$C$38*'BNE Fuel &amp; component splits'!$C51</f>
        <v>0</v>
      </c>
      <c r="G7" s="7">
        <f>BCEU_consumoBTU!I25*'BNE Fuel &amp; component splits'!$C$38*'BNE Fuel &amp; component splits'!$C51</f>
        <v>0</v>
      </c>
      <c r="H7" s="7">
        <f>BCEU_consumoBTU!J25*'BNE Fuel &amp; component splits'!$C$38*'BNE Fuel &amp; component splits'!$C51</f>
        <v>0</v>
      </c>
      <c r="I7" s="7">
        <f>BCEU_consumoBTU!K25*'BNE Fuel &amp; component splits'!$C$38*'BNE Fuel &amp; component splits'!$C51</f>
        <v>0</v>
      </c>
      <c r="J7" s="7">
        <f>BCEU_consumoBTU!L25*'BNE Fuel &amp; component splits'!$C$38*'BNE Fuel &amp; component splits'!$C51</f>
        <v>0</v>
      </c>
      <c r="K7" s="7">
        <f>BCEU_consumoBTU!M25*'BNE Fuel &amp; component splits'!$C$38*'BNE Fuel &amp; component splits'!$C51</f>
        <v>0</v>
      </c>
      <c r="L7" s="7">
        <f>BCEU_consumoBTU!N25*'BNE Fuel &amp; component splits'!$C$38*'BNE Fuel &amp; component splits'!$C51</f>
        <v>0</v>
      </c>
      <c r="M7" s="7">
        <f>BCEU_consumoBTU!O25*'BNE Fuel &amp; component splits'!$C$38*'BNE Fuel &amp; component splits'!$C51</f>
        <v>0</v>
      </c>
      <c r="N7" s="7">
        <f>BCEU_consumoBTU!P25*'BNE Fuel &amp; component splits'!$C$38*'BNE Fuel &amp; component splits'!$C51</f>
        <v>0</v>
      </c>
      <c r="O7" s="7">
        <f>BCEU_consumoBTU!Q25*'BNE Fuel &amp; component splits'!$C$38*'BNE Fuel &amp; component splits'!$C51</f>
        <v>0</v>
      </c>
      <c r="P7" s="7">
        <f>BCEU_consumoBTU!R25*'BNE Fuel &amp; component splits'!$C$38*'BNE Fuel &amp; component splits'!$C51</f>
        <v>0</v>
      </c>
      <c r="Q7" s="7">
        <f>BCEU_consumoBTU!S25*'BNE Fuel &amp; component splits'!$C$38*'BNE Fuel &amp; component splits'!$C51</f>
        <v>0</v>
      </c>
      <c r="R7" s="7">
        <f>BCEU_consumoBTU!T25*'BNE Fuel &amp; component splits'!$C$38*'BNE Fuel &amp; component splits'!$C51</f>
        <v>0</v>
      </c>
      <c r="S7" s="7">
        <f>BCEU_consumoBTU!U25*'BNE Fuel &amp; component splits'!$C$38*'BNE Fuel &amp; component splits'!$C51</f>
        <v>0</v>
      </c>
      <c r="T7" s="7">
        <f>BCEU_consumoBTU!V25*'BNE Fuel &amp; component splits'!$C$38*'BNE Fuel &amp; component splits'!$C51</f>
        <v>0</v>
      </c>
      <c r="U7" s="7">
        <f>BCEU_consumoBTU!W25*'BNE Fuel &amp; component splits'!$C$38*'BNE Fuel &amp; component splits'!$C51</f>
        <v>0</v>
      </c>
      <c r="V7" s="7">
        <f>BCEU_consumoBTU!X25*'BNE Fuel &amp; component splits'!$C$38*'BNE Fuel &amp; component splits'!$C51</f>
        <v>0</v>
      </c>
      <c r="W7" s="7">
        <f>BCEU_consumoBTU!Y25*'BNE Fuel &amp; component splits'!$C$38*'BNE Fuel &amp; component splits'!$C51</f>
        <v>0</v>
      </c>
      <c r="X7" s="7">
        <f>BCEU_consumoBTU!Z25*'BNE Fuel &amp; component splits'!$C$38*'BNE Fuel &amp; component splits'!$C51</f>
        <v>0</v>
      </c>
      <c r="Y7" s="7">
        <f>BCEU_consumoBTU!AA25*'BNE Fuel &amp; component splits'!$C$38*'BNE Fuel &amp; component splits'!$C51</f>
        <v>0</v>
      </c>
      <c r="Z7" s="7">
        <f>BCEU_consumoBTU!AB25*'BNE Fuel &amp; component splits'!$C$38*'BNE Fuel &amp; component splits'!$C51</f>
        <v>0</v>
      </c>
      <c r="AA7" s="7">
        <f>BCEU_consumoBTU!AC25*'BNE Fuel &amp; component splits'!$C$38*'BNE Fuel &amp; component splits'!$C51</f>
        <v>0</v>
      </c>
      <c r="AB7" s="7">
        <f>BCEU_consumoBTU!AD25*'BNE Fuel &amp; component splits'!$C$38*'BNE Fuel &amp; component splits'!$C51</f>
        <v>0</v>
      </c>
      <c r="AC7" s="7">
        <f>BCEU_consumoBTU!AE25*'BNE Fuel &amp; component splits'!$C$38*'BNE Fuel &amp; component splits'!$C51</f>
        <v>0</v>
      </c>
      <c r="AD7" s="7">
        <f>BCEU_consumoBTU!AF25*'BNE Fuel &amp; component splits'!$C$38*'BNE Fuel &amp; component splits'!$C51</f>
        <v>0</v>
      </c>
      <c r="AE7" s="7">
        <f>BCEU_consumoBTU!AG25*'BNE Fuel &amp; component splits'!$C$38*'BNE Fuel &amp; component splits'!$C51</f>
        <v>0</v>
      </c>
      <c r="AF7" s="7">
        <f>BCEU_consumoBTU!AH25*'BNE Fuel &amp; component splits'!$C$38*'BNE Fuel &amp; component splits'!$C51</f>
        <v>0</v>
      </c>
      <c r="AG7" s="7">
        <f>BCEU_consumoBTU!AI25*'BNE Fuel &amp; component splits'!$C$38*'BNE Fuel &amp; component splits'!$C51</f>
        <v>0</v>
      </c>
    </row>
    <row r="8" spans="1:35" x14ac:dyDescent="0.2">
      <c r="A8" s="1" t="s">
        <v>24</v>
      </c>
      <c r="B8" s="7">
        <f>BCEU_consumoBTU!D26*'BNE Fuel &amp; component splits'!$C$38*'BNE Fuel &amp; component splits'!$C52</f>
        <v>0</v>
      </c>
      <c r="C8" s="7">
        <f>BCEU_consumoBTU!E26*'BNE Fuel &amp; component splits'!$C$38*'BNE Fuel &amp; component splits'!$C52</f>
        <v>0</v>
      </c>
      <c r="D8" s="7">
        <f>BCEU_consumoBTU!F26*'BNE Fuel &amp; component splits'!$C$38*'BNE Fuel &amp; component splits'!$C52</f>
        <v>0</v>
      </c>
      <c r="E8" s="7">
        <f>BCEU_consumoBTU!G26*'BNE Fuel &amp; component splits'!$C$38*'BNE Fuel &amp; component splits'!$C52</f>
        <v>0</v>
      </c>
      <c r="F8" s="7">
        <f>BCEU_consumoBTU!H26*'BNE Fuel &amp; component splits'!$C$38*'BNE Fuel &amp; component splits'!$C52</f>
        <v>0</v>
      </c>
      <c r="G8" s="7">
        <f>BCEU_consumoBTU!I26*'BNE Fuel &amp; component splits'!$C$38*'BNE Fuel &amp; component splits'!$C52</f>
        <v>0</v>
      </c>
      <c r="H8" s="7">
        <f>BCEU_consumoBTU!J26*'BNE Fuel &amp; component splits'!$C$38*'BNE Fuel &amp; component splits'!$C52</f>
        <v>0</v>
      </c>
      <c r="I8" s="7">
        <f>BCEU_consumoBTU!K26*'BNE Fuel &amp; component splits'!$C$38*'BNE Fuel &amp; component splits'!$C52</f>
        <v>0</v>
      </c>
      <c r="J8" s="7">
        <f>BCEU_consumoBTU!L26*'BNE Fuel &amp; component splits'!$C$38*'BNE Fuel &amp; component splits'!$C52</f>
        <v>0</v>
      </c>
      <c r="K8" s="7">
        <f>BCEU_consumoBTU!M26*'BNE Fuel &amp; component splits'!$C$38*'BNE Fuel &amp; component splits'!$C52</f>
        <v>0</v>
      </c>
      <c r="L8" s="7">
        <f>BCEU_consumoBTU!N26*'BNE Fuel &amp; component splits'!$C$38*'BNE Fuel &amp; component splits'!$C52</f>
        <v>0</v>
      </c>
      <c r="M8" s="7">
        <f>BCEU_consumoBTU!O26*'BNE Fuel &amp; component splits'!$C$38*'BNE Fuel &amp; component splits'!$C52</f>
        <v>0</v>
      </c>
      <c r="N8" s="7">
        <f>BCEU_consumoBTU!P26*'BNE Fuel &amp; component splits'!$C$38*'BNE Fuel &amp; component splits'!$C52</f>
        <v>0</v>
      </c>
      <c r="O8" s="7">
        <f>BCEU_consumoBTU!Q26*'BNE Fuel &amp; component splits'!$C$38*'BNE Fuel &amp; component splits'!$C52</f>
        <v>0</v>
      </c>
      <c r="P8" s="7">
        <f>BCEU_consumoBTU!R26*'BNE Fuel &amp; component splits'!$C$38*'BNE Fuel &amp; component splits'!$C52</f>
        <v>0</v>
      </c>
      <c r="Q8" s="7">
        <f>BCEU_consumoBTU!S26*'BNE Fuel &amp; component splits'!$C$38*'BNE Fuel &amp; component splits'!$C52</f>
        <v>0</v>
      </c>
      <c r="R8" s="7">
        <f>BCEU_consumoBTU!T26*'BNE Fuel &amp; component splits'!$C$38*'BNE Fuel &amp; component splits'!$C52</f>
        <v>0</v>
      </c>
      <c r="S8" s="7">
        <f>BCEU_consumoBTU!U26*'BNE Fuel &amp; component splits'!$C$38*'BNE Fuel &amp; component splits'!$C52</f>
        <v>0</v>
      </c>
      <c r="T8" s="7">
        <f>BCEU_consumoBTU!V26*'BNE Fuel &amp; component splits'!$C$38*'BNE Fuel &amp; component splits'!$C52</f>
        <v>0</v>
      </c>
      <c r="U8" s="7">
        <f>BCEU_consumoBTU!W26*'BNE Fuel &amp; component splits'!$C$38*'BNE Fuel &amp; component splits'!$C52</f>
        <v>0</v>
      </c>
      <c r="V8" s="7">
        <f>BCEU_consumoBTU!X26*'BNE Fuel &amp; component splits'!$C$38*'BNE Fuel &amp; component splits'!$C52</f>
        <v>0</v>
      </c>
      <c r="W8" s="7">
        <f>BCEU_consumoBTU!Y26*'BNE Fuel &amp; component splits'!$C$38*'BNE Fuel &amp; component splits'!$C52</f>
        <v>0</v>
      </c>
      <c r="X8" s="7">
        <f>BCEU_consumoBTU!Z26*'BNE Fuel &amp; component splits'!$C$38*'BNE Fuel &amp; component splits'!$C52</f>
        <v>0</v>
      </c>
      <c r="Y8" s="7">
        <f>BCEU_consumoBTU!AA26*'BNE Fuel &amp; component splits'!$C$38*'BNE Fuel &amp; component splits'!$C52</f>
        <v>0</v>
      </c>
      <c r="Z8" s="7">
        <f>BCEU_consumoBTU!AB26*'BNE Fuel &amp; component splits'!$C$38*'BNE Fuel &amp; component splits'!$C52</f>
        <v>0</v>
      </c>
      <c r="AA8" s="7">
        <f>BCEU_consumoBTU!AC26*'BNE Fuel &amp; component splits'!$C$38*'BNE Fuel &amp; component splits'!$C52</f>
        <v>0</v>
      </c>
      <c r="AB8" s="7">
        <f>BCEU_consumoBTU!AD26*'BNE Fuel &amp; component splits'!$C$38*'BNE Fuel &amp; component splits'!$C52</f>
        <v>0</v>
      </c>
      <c r="AC8" s="7">
        <f>BCEU_consumoBTU!AE26*'BNE Fuel &amp; component splits'!$C$38*'BNE Fuel &amp; component splits'!$C52</f>
        <v>0</v>
      </c>
      <c r="AD8" s="7">
        <f>BCEU_consumoBTU!AF26*'BNE Fuel &amp; component splits'!$C$38*'BNE Fuel &amp; component splits'!$C52</f>
        <v>0</v>
      </c>
      <c r="AE8" s="7">
        <f>BCEU_consumoBTU!AG26*'BNE Fuel &amp; component splits'!$C$38*'BNE Fuel &amp; component splits'!$C52</f>
        <v>0</v>
      </c>
      <c r="AF8" s="7">
        <f>BCEU_consumoBTU!AH26*'BNE Fuel &amp; component splits'!$C$38*'BNE Fuel &amp; component splits'!$C52</f>
        <v>0</v>
      </c>
      <c r="AG8" s="7">
        <f>BCEU_consumoBTU!AI26*'BNE Fuel &amp; component splits'!$C$38*'BNE Fuel &amp; component splits'!$C52</f>
        <v>0</v>
      </c>
    </row>
    <row r="9" spans="1:35" x14ac:dyDescent="0.2">
      <c r="A9" s="1" t="s">
        <v>25</v>
      </c>
      <c r="B9" s="7">
        <f>BCEU_consumoBTU!D27*'BNE Fuel &amp; component splits'!$C$38*'BNE Fuel &amp; component splits'!$C53</f>
        <v>0</v>
      </c>
      <c r="C9" s="7">
        <f>BCEU_consumoBTU!E27*'BNE Fuel &amp; component splits'!$C$38*'BNE Fuel &amp; component splits'!$C53</f>
        <v>0</v>
      </c>
      <c r="D9" s="7">
        <f>BCEU_consumoBTU!F27*'BNE Fuel &amp; component splits'!$C$38*'BNE Fuel &amp; component splits'!$C53</f>
        <v>0</v>
      </c>
      <c r="E9" s="7">
        <f>BCEU_consumoBTU!G27*'BNE Fuel &amp; component splits'!$C$38*'BNE Fuel &amp; component splits'!$C53</f>
        <v>0</v>
      </c>
      <c r="F9" s="7">
        <f>BCEU_consumoBTU!H27*'BNE Fuel &amp; component splits'!$C$38*'BNE Fuel &amp; component splits'!$C53</f>
        <v>0</v>
      </c>
      <c r="G9" s="7">
        <f>BCEU_consumoBTU!I27*'BNE Fuel &amp; component splits'!$C$38*'BNE Fuel &amp; component splits'!$C53</f>
        <v>0</v>
      </c>
      <c r="H9" s="7">
        <f>BCEU_consumoBTU!J27*'BNE Fuel &amp; component splits'!$C$38*'BNE Fuel &amp; component splits'!$C53</f>
        <v>0</v>
      </c>
      <c r="I9" s="7">
        <f>BCEU_consumoBTU!K27*'BNE Fuel &amp; component splits'!$C$38*'BNE Fuel &amp; component splits'!$C53</f>
        <v>0</v>
      </c>
      <c r="J9" s="7">
        <f>BCEU_consumoBTU!L27*'BNE Fuel &amp; component splits'!$C$38*'BNE Fuel &amp; component splits'!$C53</f>
        <v>0</v>
      </c>
      <c r="K9" s="7">
        <f>BCEU_consumoBTU!M27*'BNE Fuel &amp; component splits'!$C$38*'BNE Fuel &amp; component splits'!$C53</f>
        <v>0</v>
      </c>
      <c r="L9" s="7">
        <f>BCEU_consumoBTU!N27*'BNE Fuel &amp; component splits'!$C$38*'BNE Fuel &amp; component splits'!$C53</f>
        <v>0</v>
      </c>
      <c r="M9" s="7">
        <f>BCEU_consumoBTU!O27*'BNE Fuel &amp; component splits'!$C$38*'BNE Fuel &amp; component splits'!$C53</f>
        <v>0</v>
      </c>
      <c r="N9" s="7">
        <f>BCEU_consumoBTU!P27*'BNE Fuel &amp; component splits'!$C$38*'BNE Fuel &amp; component splits'!$C53</f>
        <v>0</v>
      </c>
      <c r="O9" s="7">
        <f>BCEU_consumoBTU!Q27*'BNE Fuel &amp; component splits'!$C$38*'BNE Fuel &amp; component splits'!$C53</f>
        <v>0</v>
      </c>
      <c r="P9" s="7">
        <f>BCEU_consumoBTU!R27*'BNE Fuel &amp; component splits'!$C$38*'BNE Fuel &amp; component splits'!$C53</f>
        <v>0</v>
      </c>
      <c r="Q9" s="7">
        <f>BCEU_consumoBTU!S27*'BNE Fuel &amp; component splits'!$C$38*'BNE Fuel &amp; component splits'!$C53</f>
        <v>0</v>
      </c>
      <c r="R9" s="7">
        <f>BCEU_consumoBTU!T27*'BNE Fuel &amp; component splits'!$C$38*'BNE Fuel &amp; component splits'!$C53</f>
        <v>0</v>
      </c>
      <c r="S9" s="7">
        <f>BCEU_consumoBTU!U27*'BNE Fuel &amp; component splits'!$C$38*'BNE Fuel &amp; component splits'!$C53</f>
        <v>0</v>
      </c>
      <c r="T9" s="7">
        <f>BCEU_consumoBTU!V27*'BNE Fuel &amp; component splits'!$C$38*'BNE Fuel &amp; component splits'!$C53</f>
        <v>0</v>
      </c>
      <c r="U9" s="7">
        <f>BCEU_consumoBTU!W27*'BNE Fuel &amp; component splits'!$C$38*'BNE Fuel &amp; component splits'!$C53</f>
        <v>0</v>
      </c>
      <c r="V9" s="7">
        <f>BCEU_consumoBTU!X27*'BNE Fuel &amp; component splits'!$C$38*'BNE Fuel &amp; component splits'!$C53</f>
        <v>0</v>
      </c>
      <c r="W9" s="7">
        <f>BCEU_consumoBTU!Y27*'BNE Fuel &amp; component splits'!$C$38*'BNE Fuel &amp; component splits'!$C53</f>
        <v>0</v>
      </c>
      <c r="X9" s="7">
        <f>BCEU_consumoBTU!Z27*'BNE Fuel &amp; component splits'!$C$38*'BNE Fuel &amp; component splits'!$C53</f>
        <v>0</v>
      </c>
      <c r="Y9" s="7">
        <f>BCEU_consumoBTU!AA27*'BNE Fuel &amp; component splits'!$C$38*'BNE Fuel &amp; component splits'!$C53</f>
        <v>0</v>
      </c>
      <c r="Z9" s="7">
        <f>BCEU_consumoBTU!AB27*'BNE Fuel &amp; component splits'!$C$38*'BNE Fuel &amp; component splits'!$C53</f>
        <v>0</v>
      </c>
      <c r="AA9" s="7">
        <f>BCEU_consumoBTU!AC27*'BNE Fuel &amp; component splits'!$C$38*'BNE Fuel &amp; component splits'!$C53</f>
        <v>0</v>
      </c>
      <c r="AB9" s="7">
        <f>BCEU_consumoBTU!AD27*'BNE Fuel &amp; component splits'!$C$38*'BNE Fuel &amp; component splits'!$C53</f>
        <v>0</v>
      </c>
      <c r="AC9" s="7">
        <f>BCEU_consumoBTU!AE27*'BNE Fuel &amp; component splits'!$C$38*'BNE Fuel &amp; component splits'!$C53</f>
        <v>0</v>
      </c>
      <c r="AD9" s="7">
        <f>BCEU_consumoBTU!AF27*'BNE Fuel &amp; component splits'!$C$38*'BNE Fuel &amp; component splits'!$C53</f>
        <v>0</v>
      </c>
      <c r="AE9" s="7">
        <f>BCEU_consumoBTU!AG27*'BNE Fuel &amp; component splits'!$C$38*'BNE Fuel &amp; component splits'!$C53</f>
        <v>0</v>
      </c>
      <c r="AF9" s="7">
        <f>BCEU_consumoBTU!AH27*'BNE Fuel &amp; component splits'!$C$38*'BNE Fuel &amp; component splits'!$C53</f>
        <v>0</v>
      </c>
      <c r="AG9" s="7">
        <f>BCEU_consumoBTU!AI27*'BNE Fuel &amp; component splits'!$C$38*'BNE Fuel &amp; component splits'!$C53</f>
        <v>0</v>
      </c>
    </row>
    <row r="10" spans="1:35" x14ac:dyDescent="0.2">
      <c r="A10" s="1" t="s">
        <v>26</v>
      </c>
      <c r="B10" s="7">
        <f>BCEU_consumoBTU!D28*'BNE Fuel &amp; component splits'!$C$38*'BNE Fuel &amp; component splits'!$C54</f>
        <v>0</v>
      </c>
      <c r="C10" s="7">
        <f>BCEU_consumoBTU!E28*'BNE Fuel &amp; component splits'!$C$38*'BNE Fuel &amp; component splits'!$C54</f>
        <v>0</v>
      </c>
      <c r="D10" s="7">
        <f>BCEU_consumoBTU!F28*'BNE Fuel &amp; component splits'!$C$38*'BNE Fuel &amp; component splits'!$C54</f>
        <v>0</v>
      </c>
      <c r="E10" s="7">
        <f>BCEU_consumoBTU!G28*'BNE Fuel &amp; component splits'!$C$38*'BNE Fuel &amp; component splits'!$C54</f>
        <v>0</v>
      </c>
      <c r="F10" s="7">
        <f>BCEU_consumoBTU!H28*'BNE Fuel &amp; component splits'!$C$38*'BNE Fuel &amp; component splits'!$C54</f>
        <v>0</v>
      </c>
      <c r="G10" s="7">
        <f>BCEU_consumoBTU!I28*'BNE Fuel &amp; component splits'!$C$38*'BNE Fuel &amp; component splits'!$C54</f>
        <v>0</v>
      </c>
      <c r="H10" s="7">
        <f>BCEU_consumoBTU!J28*'BNE Fuel &amp; component splits'!$C$38*'BNE Fuel &amp; component splits'!$C54</f>
        <v>0</v>
      </c>
      <c r="I10" s="7">
        <f>BCEU_consumoBTU!K28*'BNE Fuel &amp; component splits'!$C$38*'BNE Fuel &amp; component splits'!$C54</f>
        <v>0</v>
      </c>
      <c r="J10" s="7">
        <f>BCEU_consumoBTU!L28*'BNE Fuel &amp; component splits'!$C$38*'BNE Fuel &amp; component splits'!$C54</f>
        <v>0</v>
      </c>
      <c r="K10" s="7">
        <f>BCEU_consumoBTU!M28*'BNE Fuel &amp; component splits'!$C$38*'BNE Fuel &amp; component splits'!$C54</f>
        <v>0</v>
      </c>
      <c r="L10" s="7">
        <f>BCEU_consumoBTU!N28*'BNE Fuel &amp; component splits'!$C$38*'BNE Fuel &amp; component splits'!$C54</f>
        <v>0</v>
      </c>
      <c r="M10" s="7">
        <f>BCEU_consumoBTU!O28*'BNE Fuel &amp; component splits'!$C$38*'BNE Fuel &amp; component splits'!$C54</f>
        <v>0</v>
      </c>
      <c r="N10" s="7">
        <f>BCEU_consumoBTU!P28*'BNE Fuel &amp; component splits'!$C$38*'BNE Fuel &amp; component splits'!$C54</f>
        <v>0</v>
      </c>
      <c r="O10" s="7">
        <f>BCEU_consumoBTU!Q28*'BNE Fuel &amp; component splits'!$C$38*'BNE Fuel &amp; component splits'!$C54</f>
        <v>0</v>
      </c>
      <c r="P10" s="7">
        <f>BCEU_consumoBTU!R28*'BNE Fuel &amp; component splits'!$C$38*'BNE Fuel &amp; component splits'!$C54</f>
        <v>0</v>
      </c>
      <c r="Q10" s="7">
        <f>BCEU_consumoBTU!S28*'BNE Fuel &amp; component splits'!$C$38*'BNE Fuel &amp; component splits'!$C54</f>
        <v>0</v>
      </c>
      <c r="R10" s="7">
        <f>BCEU_consumoBTU!T28*'BNE Fuel &amp; component splits'!$C$38*'BNE Fuel &amp; component splits'!$C54</f>
        <v>0</v>
      </c>
      <c r="S10" s="7">
        <f>BCEU_consumoBTU!U28*'BNE Fuel &amp; component splits'!$C$38*'BNE Fuel &amp; component splits'!$C54</f>
        <v>0</v>
      </c>
      <c r="T10" s="7">
        <f>BCEU_consumoBTU!V28*'BNE Fuel &amp; component splits'!$C$38*'BNE Fuel &amp; component splits'!$C54</f>
        <v>0</v>
      </c>
      <c r="U10" s="7">
        <f>BCEU_consumoBTU!W28*'BNE Fuel &amp; component splits'!$C$38*'BNE Fuel &amp; component splits'!$C54</f>
        <v>0</v>
      </c>
      <c r="V10" s="7">
        <f>BCEU_consumoBTU!X28*'BNE Fuel &amp; component splits'!$C$38*'BNE Fuel &amp; component splits'!$C54</f>
        <v>0</v>
      </c>
      <c r="W10" s="7">
        <f>BCEU_consumoBTU!Y28*'BNE Fuel &amp; component splits'!$C$38*'BNE Fuel &amp; component splits'!$C54</f>
        <v>0</v>
      </c>
      <c r="X10" s="7">
        <f>BCEU_consumoBTU!Z28*'BNE Fuel &amp; component splits'!$C$38*'BNE Fuel &amp; component splits'!$C54</f>
        <v>0</v>
      </c>
      <c r="Y10" s="7">
        <f>BCEU_consumoBTU!AA28*'BNE Fuel &amp; component splits'!$C$38*'BNE Fuel &amp; component splits'!$C54</f>
        <v>0</v>
      </c>
      <c r="Z10" s="7">
        <f>BCEU_consumoBTU!AB28*'BNE Fuel &amp; component splits'!$C$38*'BNE Fuel &amp; component splits'!$C54</f>
        <v>0</v>
      </c>
      <c r="AA10" s="7">
        <f>BCEU_consumoBTU!AC28*'BNE Fuel &amp; component splits'!$C$38*'BNE Fuel &amp; component splits'!$C54</f>
        <v>0</v>
      </c>
      <c r="AB10" s="7">
        <f>BCEU_consumoBTU!AD28*'BNE Fuel &amp; component splits'!$C$38*'BNE Fuel &amp; component splits'!$C54</f>
        <v>0</v>
      </c>
      <c r="AC10" s="7">
        <f>BCEU_consumoBTU!AE28*'BNE Fuel &amp; component splits'!$C$38*'BNE Fuel &amp; component splits'!$C54</f>
        <v>0</v>
      </c>
      <c r="AD10" s="7">
        <f>BCEU_consumoBTU!AF28*'BNE Fuel &amp; component splits'!$C$38*'BNE Fuel &amp; component splits'!$C54</f>
        <v>0</v>
      </c>
      <c r="AE10" s="7">
        <f>BCEU_consumoBTU!AG28*'BNE Fuel &amp; component splits'!$C$38*'BNE Fuel &amp; component splits'!$C54</f>
        <v>0</v>
      </c>
      <c r="AF10" s="7">
        <f>BCEU_consumoBTU!AH28*'BNE Fuel &amp; component splits'!$C$38*'BNE Fuel &amp; component splits'!$C54</f>
        <v>0</v>
      </c>
      <c r="AG10" s="7">
        <f>BCEU_consumoBTU!AI28*'BNE Fuel &amp; component splits'!$C$38*'BNE Fuel &amp; component splits'!$C54</f>
        <v>0</v>
      </c>
    </row>
    <row r="11" spans="1:35" x14ac:dyDescent="0.2">
      <c r="A11" s="1" t="s">
        <v>27</v>
      </c>
      <c r="B11" s="7">
        <f>BCEU_consumoBTU!D29*'BNE Fuel &amp; component splits'!$C$38*'BNE Fuel &amp; component splits'!$C55</f>
        <v>0</v>
      </c>
      <c r="C11" s="7">
        <f>BCEU_consumoBTU!E29*'BNE Fuel &amp; component splits'!$C$38*'BNE Fuel &amp; component splits'!$C55</f>
        <v>0</v>
      </c>
      <c r="D11" s="7">
        <f>BCEU_consumoBTU!F29*'BNE Fuel &amp; component splits'!$C$38*'BNE Fuel &amp; component splits'!$C55</f>
        <v>0</v>
      </c>
      <c r="E11" s="7">
        <f>BCEU_consumoBTU!G29*'BNE Fuel &amp; component splits'!$C$38*'BNE Fuel &amp; component splits'!$C55</f>
        <v>0</v>
      </c>
      <c r="F11" s="7">
        <f>BCEU_consumoBTU!H29*'BNE Fuel &amp; component splits'!$C$38*'BNE Fuel &amp; component splits'!$C55</f>
        <v>0</v>
      </c>
      <c r="G11" s="7">
        <f>BCEU_consumoBTU!I29*'BNE Fuel &amp; component splits'!$C$38*'BNE Fuel &amp; component splits'!$C55</f>
        <v>0</v>
      </c>
      <c r="H11" s="7">
        <f>BCEU_consumoBTU!J29*'BNE Fuel &amp; component splits'!$C$38*'BNE Fuel &amp; component splits'!$C55</f>
        <v>0</v>
      </c>
      <c r="I11" s="7">
        <f>BCEU_consumoBTU!K29*'BNE Fuel &amp; component splits'!$C$38*'BNE Fuel &amp; component splits'!$C55</f>
        <v>0</v>
      </c>
      <c r="J11" s="7">
        <f>BCEU_consumoBTU!L29*'BNE Fuel &amp; component splits'!$C$38*'BNE Fuel &amp; component splits'!$C55</f>
        <v>0</v>
      </c>
      <c r="K11" s="7">
        <f>BCEU_consumoBTU!M29*'BNE Fuel &amp; component splits'!$C$38*'BNE Fuel &amp; component splits'!$C55</f>
        <v>0</v>
      </c>
      <c r="L11" s="7">
        <f>BCEU_consumoBTU!N29*'BNE Fuel &amp; component splits'!$C$38*'BNE Fuel &amp; component splits'!$C55</f>
        <v>0</v>
      </c>
      <c r="M11" s="7">
        <f>BCEU_consumoBTU!O29*'BNE Fuel &amp; component splits'!$C$38*'BNE Fuel &amp; component splits'!$C55</f>
        <v>0</v>
      </c>
      <c r="N11" s="7">
        <f>BCEU_consumoBTU!P29*'BNE Fuel &amp; component splits'!$C$38*'BNE Fuel &amp; component splits'!$C55</f>
        <v>0</v>
      </c>
      <c r="O11" s="7">
        <f>BCEU_consumoBTU!Q29*'BNE Fuel &amp; component splits'!$C$38*'BNE Fuel &amp; component splits'!$C55</f>
        <v>0</v>
      </c>
      <c r="P11" s="7">
        <f>BCEU_consumoBTU!R29*'BNE Fuel &amp; component splits'!$C$38*'BNE Fuel &amp; component splits'!$C55</f>
        <v>0</v>
      </c>
      <c r="Q11" s="7">
        <f>BCEU_consumoBTU!S29*'BNE Fuel &amp; component splits'!$C$38*'BNE Fuel &amp; component splits'!$C55</f>
        <v>0</v>
      </c>
      <c r="R11" s="7">
        <f>BCEU_consumoBTU!T29*'BNE Fuel &amp; component splits'!$C$38*'BNE Fuel &amp; component splits'!$C55</f>
        <v>0</v>
      </c>
      <c r="S11" s="7">
        <f>BCEU_consumoBTU!U29*'BNE Fuel &amp; component splits'!$C$38*'BNE Fuel &amp; component splits'!$C55</f>
        <v>0</v>
      </c>
      <c r="T11" s="7">
        <f>BCEU_consumoBTU!V29*'BNE Fuel &amp; component splits'!$C$38*'BNE Fuel &amp; component splits'!$C55</f>
        <v>0</v>
      </c>
      <c r="U11" s="7">
        <f>BCEU_consumoBTU!W29*'BNE Fuel &amp; component splits'!$C$38*'BNE Fuel &amp; component splits'!$C55</f>
        <v>0</v>
      </c>
      <c r="V11" s="7">
        <f>BCEU_consumoBTU!X29*'BNE Fuel &amp; component splits'!$C$38*'BNE Fuel &amp; component splits'!$C55</f>
        <v>0</v>
      </c>
      <c r="W11" s="7">
        <f>BCEU_consumoBTU!Y29*'BNE Fuel &amp; component splits'!$C$38*'BNE Fuel &amp; component splits'!$C55</f>
        <v>0</v>
      </c>
      <c r="X11" s="7">
        <f>BCEU_consumoBTU!Z29*'BNE Fuel &amp; component splits'!$C$38*'BNE Fuel &amp; component splits'!$C55</f>
        <v>0</v>
      </c>
      <c r="Y11" s="7">
        <f>BCEU_consumoBTU!AA29*'BNE Fuel &amp; component splits'!$C$38*'BNE Fuel &amp; component splits'!$C55</f>
        <v>0</v>
      </c>
      <c r="Z11" s="7">
        <f>BCEU_consumoBTU!AB29*'BNE Fuel &amp; component splits'!$C$38*'BNE Fuel &amp; component splits'!$C55</f>
        <v>0</v>
      </c>
      <c r="AA11" s="7">
        <f>BCEU_consumoBTU!AC29*'BNE Fuel &amp; component splits'!$C$38*'BNE Fuel &amp; component splits'!$C55</f>
        <v>0</v>
      </c>
      <c r="AB11" s="7">
        <f>BCEU_consumoBTU!AD29*'BNE Fuel &amp; component splits'!$C$38*'BNE Fuel &amp; component splits'!$C55</f>
        <v>0</v>
      </c>
      <c r="AC11" s="7">
        <f>BCEU_consumoBTU!AE29*'BNE Fuel &amp; component splits'!$C$38*'BNE Fuel &amp; component splits'!$C55</f>
        <v>0</v>
      </c>
      <c r="AD11" s="7">
        <f>BCEU_consumoBTU!AF29*'BNE Fuel &amp; component splits'!$C$38*'BNE Fuel &amp; component splits'!$C55</f>
        <v>0</v>
      </c>
      <c r="AE11" s="7">
        <f>BCEU_consumoBTU!AG29*'BNE Fuel &amp; component splits'!$C$38*'BNE Fuel &amp; component splits'!$C55</f>
        <v>0</v>
      </c>
      <c r="AF11" s="7">
        <f>BCEU_consumoBTU!AH29*'BNE Fuel &amp; component splits'!$C$38*'BNE Fuel &amp; component splits'!$C55</f>
        <v>0</v>
      </c>
      <c r="AG11" s="7">
        <f>BCEU_consumoBTU!AI29*'BNE Fuel &amp; component splits'!$C$38*'BNE Fuel &amp; component splits'!$C55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splits'!$C$39*'BNE Fuel &amp; component splits'!$D46</f>
        <v>12702905481519.559</v>
      </c>
      <c r="C2" s="7">
        <f>BCEU_consumoBTU!E20*'BNE Fuel &amp; component splits'!$C$39*'BNE Fuel &amp; component splits'!$D46</f>
        <v>13085667818006.064</v>
      </c>
      <c r="D2" s="7">
        <f>BCEU_consumoBTU!F20*'BNE Fuel &amp; component splits'!$C$39*'BNE Fuel &amp; component splits'!$D46</f>
        <v>13474767797431.125</v>
      </c>
      <c r="E2" s="7">
        <f>BCEU_consumoBTU!G20*'BNE Fuel &amp; component splits'!$C$39*'BNE Fuel &amp; component splits'!$D46</f>
        <v>13877129881523.898</v>
      </c>
      <c r="F2" s="7">
        <f>BCEU_consumoBTU!H20*'BNE Fuel &amp; component splits'!$C$39*'BNE Fuel &amp; component splits'!$D46</f>
        <v>14289389642551.578</v>
      </c>
      <c r="G2" s="7">
        <f>BCEU_consumoBTU!I20*'BNE Fuel &amp; component splits'!$C$39*'BNE Fuel &amp; component splits'!$D46</f>
        <v>14710177836669.406</v>
      </c>
      <c r="H2" s="7">
        <f>BCEU_consumoBTU!J20*'BNE Fuel &amp; component splits'!$C$39*'BNE Fuel &amp; component splits'!$D46</f>
        <v>15140120403920.703</v>
      </c>
      <c r="I2" s="7">
        <f>BCEU_consumoBTU!K20*'BNE Fuel &amp; component splits'!$C$39*'BNE Fuel &amp; component splits'!$D46</f>
        <v>15579021738041.934</v>
      </c>
      <c r="J2" s="7">
        <f>BCEU_consumoBTU!L20*'BNE Fuel &amp; component splits'!$C$39*'BNE Fuel &amp; component splits'!$D46</f>
        <v>16027390415318.289</v>
      </c>
      <c r="K2" s="7">
        <f>BCEU_consumoBTU!M20*'BNE Fuel &amp; component splits'!$C$39*'BNE Fuel &amp; component splits'!$D46</f>
        <v>16481940250522.369</v>
      </c>
      <c r="L2" s="7">
        <f>BCEU_consumoBTU!N20*'BNE Fuel &amp; component splits'!$C$39*'BNE Fuel &amp; component splits'!$D46</f>
        <v>16947561400242.566</v>
      </c>
      <c r="M2" s="7">
        <f>BCEU_consumoBTU!O20*'BNE Fuel &amp; component splits'!$C$39*'BNE Fuel &amp; component splits'!$D46</f>
        <v>17420732951735.234</v>
      </c>
      <c r="N2" s="7">
        <f>BCEU_consumoBTU!P20*'BNE Fuel &amp; component splits'!$C$39*'BNE Fuel &amp; component splits'!$D46</f>
        <v>17900359509924.582</v>
      </c>
      <c r="O2" s="7">
        <f>BCEU_consumoBTU!Q20*'BNE Fuel &amp; component splits'!$C$39*'BNE Fuel &amp; component splits'!$D46</f>
        <v>18168864902573.449</v>
      </c>
      <c r="P2" s="7">
        <f>BCEU_consumoBTU!R20*'BNE Fuel &amp; component splits'!$C$39*'BNE Fuel &amp; component splits'!$D46</f>
        <v>18441397876112.047</v>
      </c>
      <c r="Q2" s="7">
        <f>BCEU_consumoBTU!S20*'BNE Fuel &amp; component splits'!$C$39*'BNE Fuel &amp; component splits'!$D46</f>
        <v>18718018844253.727</v>
      </c>
      <c r="R2" s="7">
        <f>BCEU_consumoBTU!T20*'BNE Fuel &amp; component splits'!$C$39*'BNE Fuel &amp; component splits'!$D46</f>
        <v>18998789126917.531</v>
      </c>
      <c r="S2" s="7">
        <f>BCEU_consumoBTU!U20*'BNE Fuel &amp; component splits'!$C$39*'BNE Fuel &amp; component splits'!$D46</f>
        <v>19283770963821.293</v>
      </c>
      <c r="T2" s="7">
        <f>BCEU_consumoBTU!V20*'BNE Fuel &amp; component splits'!$C$39*'BNE Fuel &amp; component splits'!$D46</f>
        <v>19573027528278.609</v>
      </c>
      <c r="U2" s="7">
        <f>BCEU_consumoBTU!W20*'BNE Fuel &amp; component splits'!$C$39*'BNE Fuel &amp; component splits'!$D46</f>
        <v>19866622941202.789</v>
      </c>
      <c r="V2" s="7">
        <f>BCEU_consumoBTU!X20*'BNE Fuel &amp; component splits'!$C$39*'BNE Fuel &amp; component splits'!$D46</f>
        <v>20164622285320.828</v>
      </c>
      <c r="W2" s="7">
        <f>BCEU_consumoBTU!Y20*'BNE Fuel &amp; component splits'!$C$39*'BNE Fuel &amp; component splits'!$D46</f>
        <v>20467091619600.637</v>
      </c>
      <c r="X2" s="7">
        <f>BCEU_consumoBTU!Z20*'BNE Fuel &amp; component splits'!$C$39*'BNE Fuel &amp; component splits'!$D46</f>
        <v>20774097993894.648</v>
      </c>
      <c r="Y2" s="7">
        <f>BCEU_consumoBTU!AA20*'BNE Fuel &amp; component splits'!$C$39*'BNE Fuel &amp; component splits'!$D46</f>
        <v>21085709463803.062</v>
      </c>
      <c r="Z2" s="7">
        <f>BCEU_consumoBTU!AB20*'BNE Fuel &amp; component splits'!$C$39*'BNE Fuel &amp; component splits'!$D46</f>
        <v>21401995105760.109</v>
      </c>
      <c r="AA2" s="7">
        <f>BCEU_consumoBTU!AC20*'BNE Fuel &amp; component splits'!$C$39*'BNE Fuel &amp; component splits'!$D46</f>
        <v>21723025032346.504</v>
      </c>
      <c r="AB2" s="7">
        <f>BCEU_consumoBTU!AD20*'BNE Fuel &amp; component splits'!$C$39*'BNE Fuel &amp; component splits'!$D46</f>
        <v>22048870407831.703</v>
      </c>
      <c r="AC2" s="7">
        <f>BCEU_consumoBTU!AE20*'BNE Fuel &amp; component splits'!$C$39*'BNE Fuel &amp; component splits'!$D46</f>
        <v>22379603463949.176</v>
      </c>
      <c r="AD2" s="7">
        <f>BCEU_consumoBTU!AF20*'BNE Fuel &amp; component splits'!$C$39*'BNE Fuel &amp; component splits'!$D46</f>
        <v>22715297515908.406</v>
      </c>
      <c r="AE2" s="7">
        <f>BCEU_consumoBTU!AG20*'BNE Fuel &amp; component splits'!$C$39*'BNE Fuel &amp; component splits'!$D46</f>
        <v>23056026978647.035</v>
      </c>
      <c r="AF2" s="7">
        <f>BCEU_consumoBTU!AH20*'BNE Fuel &amp; component splits'!$C$39*'BNE Fuel &amp; component splits'!$D46</f>
        <v>23401867383326.734</v>
      </c>
      <c r="AG2" s="7">
        <f>BCEU_consumoBTU!AI20*'BNE Fuel &amp; component splits'!$C$39*'BNE Fuel &amp; component splits'!$D46</f>
        <v>23752895394076.629</v>
      </c>
    </row>
    <row r="3" spans="1:35" x14ac:dyDescent="0.2">
      <c r="A3" s="1" t="s">
        <v>4</v>
      </c>
      <c r="B3" s="7">
        <f>BCEU_consumoBTU!D21*'BNE Fuel &amp; component splits'!$C$39*'BNE Fuel &amp; component splits'!$D47</f>
        <v>0</v>
      </c>
      <c r="C3" s="7">
        <f>BCEU_consumoBTU!E21*'BNE Fuel &amp; component splits'!$C$39*'BNE Fuel &amp; component splits'!$D47</f>
        <v>0</v>
      </c>
      <c r="D3" s="7">
        <f>BCEU_consumoBTU!F21*'BNE Fuel &amp; component splits'!$C$39*'BNE Fuel &amp; component splits'!$D47</f>
        <v>0</v>
      </c>
      <c r="E3" s="7">
        <f>BCEU_consumoBTU!G21*'BNE Fuel &amp; component splits'!$C$39*'BNE Fuel &amp; component splits'!$D47</f>
        <v>0</v>
      </c>
      <c r="F3" s="7">
        <f>BCEU_consumoBTU!H21*'BNE Fuel &amp; component splits'!$C$39*'BNE Fuel &amp; component splits'!$D47</f>
        <v>0</v>
      </c>
      <c r="G3" s="7">
        <f>BCEU_consumoBTU!I21*'BNE Fuel &amp; component splits'!$C$39*'BNE Fuel &amp; component splits'!$D47</f>
        <v>0</v>
      </c>
      <c r="H3" s="7">
        <f>BCEU_consumoBTU!J21*'BNE Fuel &amp; component splits'!$C$39*'BNE Fuel &amp; component splits'!$D47</f>
        <v>0</v>
      </c>
      <c r="I3" s="7">
        <f>BCEU_consumoBTU!K21*'BNE Fuel &amp; component splits'!$C$39*'BNE Fuel &amp; component splits'!$D47</f>
        <v>0</v>
      </c>
      <c r="J3" s="7">
        <f>BCEU_consumoBTU!L21*'BNE Fuel &amp; component splits'!$C$39*'BNE Fuel &amp; component splits'!$D47</f>
        <v>0</v>
      </c>
      <c r="K3" s="7">
        <f>BCEU_consumoBTU!M21*'BNE Fuel &amp; component splits'!$C$39*'BNE Fuel &amp; component splits'!$D47</f>
        <v>0</v>
      </c>
      <c r="L3" s="7">
        <f>BCEU_consumoBTU!N21*'BNE Fuel &amp; component splits'!$C$39*'BNE Fuel &amp; component splits'!$D47</f>
        <v>0</v>
      </c>
      <c r="M3" s="7">
        <f>BCEU_consumoBTU!O21*'BNE Fuel &amp; component splits'!$C$39*'BNE Fuel &amp; component splits'!$D47</f>
        <v>0</v>
      </c>
      <c r="N3" s="7">
        <f>BCEU_consumoBTU!P21*'BNE Fuel &amp; component splits'!$C$39*'BNE Fuel &amp; component splits'!$D47</f>
        <v>0</v>
      </c>
      <c r="O3" s="7">
        <f>BCEU_consumoBTU!Q21*'BNE Fuel &amp; component splits'!$C$39*'BNE Fuel &amp; component splits'!$D47</f>
        <v>0</v>
      </c>
      <c r="P3" s="7">
        <f>BCEU_consumoBTU!R21*'BNE Fuel &amp; component splits'!$C$39*'BNE Fuel &amp; component splits'!$D47</f>
        <v>0</v>
      </c>
      <c r="Q3" s="7">
        <f>BCEU_consumoBTU!S21*'BNE Fuel &amp; component splits'!$C$39*'BNE Fuel &amp; component splits'!$D47</f>
        <v>0</v>
      </c>
      <c r="R3" s="7">
        <f>BCEU_consumoBTU!T21*'BNE Fuel &amp; component splits'!$C$39*'BNE Fuel &amp; component splits'!$D47</f>
        <v>0</v>
      </c>
      <c r="S3" s="7">
        <f>BCEU_consumoBTU!U21*'BNE Fuel &amp; component splits'!$C$39*'BNE Fuel &amp; component splits'!$D47</f>
        <v>0</v>
      </c>
      <c r="T3" s="7">
        <f>BCEU_consumoBTU!V21*'BNE Fuel &amp; component splits'!$C$39*'BNE Fuel &amp; component splits'!$D47</f>
        <v>0</v>
      </c>
      <c r="U3" s="7">
        <f>BCEU_consumoBTU!W21*'BNE Fuel &amp; component splits'!$C$39*'BNE Fuel &amp; component splits'!$D47</f>
        <v>0</v>
      </c>
      <c r="V3" s="7">
        <f>BCEU_consumoBTU!X21*'BNE Fuel &amp; component splits'!$C$39*'BNE Fuel &amp; component splits'!$D47</f>
        <v>0</v>
      </c>
      <c r="W3" s="7">
        <f>BCEU_consumoBTU!Y21*'BNE Fuel &amp; component splits'!$C$39*'BNE Fuel &amp; component splits'!$D47</f>
        <v>0</v>
      </c>
      <c r="X3" s="7">
        <f>BCEU_consumoBTU!Z21*'BNE Fuel &amp; component splits'!$C$39*'BNE Fuel &amp; component splits'!$D47</f>
        <v>0</v>
      </c>
      <c r="Y3" s="7">
        <f>BCEU_consumoBTU!AA21*'BNE Fuel &amp; component splits'!$C$39*'BNE Fuel &amp; component splits'!$D47</f>
        <v>0</v>
      </c>
      <c r="Z3" s="7">
        <f>BCEU_consumoBTU!AB21*'BNE Fuel &amp; component splits'!$C$39*'BNE Fuel &amp; component splits'!$D47</f>
        <v>0</v>
      </c>
      <c r="AA3" s="7">
        <f>BCEU_consumoBTU!AC21*'BNE Fuel &amp; component splits'!$C$39*'BNE Fuel &amp; component splits'!$D47</f>
        <v>0</v>
      </c>
      <c r="AB3" s="7">
        <f>BCEU_consumoBTU!AD21*'BNE Fuel &amp; component splits'!$C$39*'BNE Fuel &amp; component splits'!$D47</f>
        <v>0</v>
      </c>
      <c r="AC3" s="7">
        <f>BCEU_consumoBTU!AE21*'BNE Fuel &amp; component splits'!$C$39*'BNE Fuel &amp; component splits'!$D47</f>
        <v>0</v>
      </c>
      <c r="AD3" s="7">
        <f>BCEU_consumoBTU!AF21*'BNE Fuel &amp; component splits'!$C$39*'BNE Fuel &amp; component splits'!$D47</f>
        <v>0</v>
      </c>
      <c r="AE3" s="7">
        <f>BCEU_consumoBTU!AG21*'BNE Fuel &amp; component splits'!$C$39*'BNE Fuel &amp; component splits'!$D47</f>
        <v>0</v>
      </c>
      <c r="AF3" s="7">
        <f>BCEU_consumoBTU!AH21*'BNE Fuel &amp; component splits'!$C$39*'BNE Fuel &amp; component splits'!$D47</f>
        <v>0</v>
      </c>
      <c r="AG3" s="7">
        <f>BCEU_consumoBTU!AI21*'BNE Fuel &amp; component splits'!$C$39*'BNE Fuel &amp; component splits'!$D47</f>
        <v>0</v>
      </c>
    </row>
    <row r="4" spans="1:35" x14ac:dyDescent="0.2">
      <c r="A4" s="1" t="s">
        <v>5</v>
      </c>
      <c r="B4" s="7">
        <f>BCEU_consumoBTU!D22*'BNE Fuel &amp; component splits'!$C$39*'BNE Fuel &amp; component splits'!$D48</f>
        <v>0</v>
      </c>
      <c r="C4" s="7">
        <f>BCEU_consumoBTU!E22*'BNE Fuel &amp; component splits'!$C$39*'BNE Fuel &amp; component splits'!$D48</f>
        <v>0</v>
      </c>
      <c r="D4" s="7">
        <f>BCEU_consumoBTU!F22*'BNE Fuel &amp; component splits'!$C$39*'BNE Fuel &amp; component splits'!$D48</f>
        <v>0</v>
      </c>
      <c r="E4" s="7">
        <f>BCEU_consumoBTU!G22*'BNE Fuel &amp; component splits'!$C$39*'BNE Fuel &amp; component splits'!$D48</f>
        <v>0</v>
      </c>
      <c r="F4" s="7">
        <f>BCEU_consumoBTU!H22*'BNE Fuel &amp; component splits'!$C$39*'BNE Fuel &amp; component splits'!$D48</f>
        <v>0</v>
      </c>
      <c r="G4" s="7">
        <f>BCEU_consumoBTU!I22*'BNE Fuel &amp; component splits'!$C$39*'BNE Fuel &amp; component splits'!$D48</f>
        <v>0</v>
      </c>
      <c r="H4" s="7">
        <f>BCEU_consumoBTU!J22*'BNE Fuel &amp; component splits'!$C$39*'BNE Fuel &amp; component splits'!$D48</f>
        <v>0</v>
      </c>
      <c r="I4" s="7">
        <f>BCEU_consumoBTU!K22*'BNE Fuel &amp; component splits'!$C$39*'BNE Fuel &amp; component splits'!$D48</f>
        <v>0</v>
      </c>
      <c r="J4" s="7">
        <f>BCEU_consumoBTU!L22*'BNE Fuel &amp; component splits'!$C$39*'BNE Fuel &amp; component splits'!$D48</f>
        <v>0</v>
      </c>
      <c r="K4" s="7">
        <f>BCEU_consumoBTU!M22*'BNE Fuel &amp; component splits'!$C$39*'BNE Fuel &amp; component splits'!$D48</f>
        <v>0</v>
      </c>
      <c r="L4" s="7">
        <f>BCEU_consumoBTU!N22*'BNE Fuel &amp; component splits'!$C$39*'BNE Fuel &amp; component splits'!$D48</f>
        <v>0</v>
      </c>
      <c r="M4" s="7">
        <f>BCEU_consumoBTU!O22*'BNE Fuel &amp; component splits'!$C$39*'BNE Fuel &amp; component splits'!$D48</f>
        <v>0</v>
      </c>
      <c r="N4" s="7">
        <f>BCEU_consumoBTU!P22*'BNE Fuel &amp; component splits'!$C$39*'BNE Fuel &amp; component splits'!$D48</f>
        <v>0</v>
      </c>
      <c r="O4" s="7">
        <f>BCEU_consumoBTU!Q22*'BNE Fuel &amp; component splits'!$C$39*'BNE Fuel &amp; component splits'!$D48</f>
        <v>0</v>
      </c>
      <c r="P4" s="7">
        <f>BCEU_consumoBTU!R22*'BNE Fuel &amp; component splits'!$C$39*'BNE Fuel &amp; component splits'!$D48</f>
        <v>0</v>
      </c>
      <c r="Q4" s="7">
        <f>BCEU_consumoBTU!S22*'BNE Fuel &amp; component splits'!$C$39*'BNE Fuel &amp; component splits'!$D48</f>
        <v>0</v>
      </c>
      <c r="R4" s="7">
        <f>BCEU_consumoBTU!T22*'BNE Fuel &amp; component splits'!$C$39*'BNE Fuel &amp; component splits'!$D48</f>
        <v>0</v>
      </c>
      <c r="S4" s="7">
        <f>BCEU_consumoBTU!U22*'BNE Fuel &amp; component splits'!$C$39*'BNE Fuel &amp; component splits'!$D48</f>
        <v>0</v>
      </c>
      <c r="T4" s="7">
        <f>BCEU_consumoBTU!V22*'BNE Fuel &amp; component splits'!$C$39*'BNE Fuel &amp; component splits'!$D48</f>
        <v>0</v>
      </c>
      <c r="U4" s="7">
        <f>BCEU_consumoBTU!W22*'BNE Fuel &amp; component splits'!$C$39*'BNE Fuel &amp; component splits'!$D48</f>
        <v>0</v>
      </c>
      <c r="V4" s="7">
        <f>BCEU_consumoBTU!X22*'BNE Fuel &amp; component splits'!$C$39*'BNE Fuel &amp; component splits'!$D48</f>
        <v>0</v>
      </c>
      <c r="W4" s="7">
        <f>BCEU_consumoBTU!Y22*'BNE Fuel &amp; component splits'!$C$39*'BNE Fuel &amp; component splits'!$D48</f>
        <v>0</v>
      </c>
      <c r="X4" s="7">
        <f>BCEU_consumoBTU!Z22*'BNE Fuel &amp; component splits'!$C$39*'BNE Fuel &amp; component splits'!$D48</f>
        <v>0</v>
      </c>
      <c r="Y4" s="7">
        <f>BCEU_consumoBTU!AA22*'BNE Fuel &amp; component splits'!$C$39*'BNE Fuel &amp; component splits'!$D48</f>
        <v>0</v>
      </c>
      <c r="Z4" s="7">
        <f>BCEU_consumoBTU!AB22*'BNE Fuel &amp; component splits'!$C$39*'BNE Fuel &amp; component splits'!$D48</f>
        <v>0</v>
      </c>
      <c r="AA4" s="7">
        <f>BCEU_consumoBTU!AC22*'BNE Fuel &amp; component splits'!$C$39*'BNE Fuel &amp; component splits'!$D48</f>
        <v>0</v>
      </c>
      <c r="AB4" s="7">
        <f>BCEU_consumoBTU!AD22*'BNE Fuel &amp; component splits'!$C$39*'BNE Fuel &amp; component splits'!$D48</f>
        <v>0</v>
      </c>
      <c r="AC4" s="7">
        <f>BCEU_consumoBTU!AE22*'BNE Fuel &amp; component splits'!$C$39*'BNE Fuel &amp; component splits'!$D48</f>
        <v>0</v>
      </c>
      <c r="AD4" s="7">
        <f>BCEU_consumoBTU!AF22*'BNE Fuel &amp; component splits'!$C$39*'BNE Fuel &amp; component splits'!$D48</f>
        <v>0</v>
      </c>
      <c r="AE4" s="7">
        <f>BCEU_consumoBTU!AG22*'BNE Fuel &amp; component splits'!$C$39*'BNE Fuel &amp; component splits'!$D48</f>
        <v>0</v>
      </c>
      <c r="AF4" s="7">
        <f>BCEU_consumoBTU!AH22*'BNE Fuel &amp; component splits'!$C$39*'BNE Fuel &amp; component splits'!$D48</f>
        <v>0</v>
      </c>
      <c r="AG4" s="7">
        <f>BCEU_consumoBTU!AI22*'BNE Fuel &amp; component splits'!$C$39*'BNE Fuel &amp; component splits'!$D48</f>
        <v>0</v>
      </c>
    </row>
    <row r="5" spans="1:35" x14ac:dyDescent="0.2">
      <c r="A5" s="1" t="s">
        <v>6</v>
      </c>
      <c r="B5" s="7">
        <f>BCEU_consumoBTU!D23*'BNE Fuel &amp; component splits'!$C$39*'BNE Fuel &amp; component splits'!$D49</f>
        <v>0</v>
      </c>
      <c r="C5" s="7">
        <f>BCEU_consumoBTU!E23*'BNE Fuel &amp; component splits'!$C$39*'BNE Fuel &amp; component splits'!$D49</f>
        <v>0</v>
      </c>
      <c r="D5" s="7">
        <f>BCEU_consumoBTU!F23*'BNE Fuel &amp; component splits'!$C$39*'BNE Fuel &amp; component splits'!$D49</f>
        <v>0</v>
      </c>
      <c r="E5" s="7">
        <f>BCEU_consumoBTU!G23*'BNE Fuel &amp; component splits'!$C$39*'BNE Fuel &amp; component splits'!$D49</f>
        <v>0</v>
      </c>
      <c r="F5" s="7">
        <f>BCEU_consumoBTU!H23*'BNE Fuel &amp; component splits'!$C$39*'BNE Fuel &amp; component splits'!$D49</f>
        <v>0</v>
      </c>
      <c r="G5" s="7">
        <f>BCEU_consumoBTU!I23*'BNE Fuel &amp; component splits'!$C$39*'BNE Fuel &amp; component splits'!$D49</f>
        <v>0</v>
      </c>
      <c r="H5" s="7">
        <f>BCEU_consumoBTU!J23*'BNE Fuel &amp; component splits'!$C$39*'BNE Fuel &amp; component splits'!$D49</f>
        <v>0</v>
      </c>
      <c r="I5" s="7">
        <f>BCEU_consumoBTU!K23*'BNE Fuel &amp; component splits'!$C$39*'BNE Fuel &amp; component splits'!$D49</f>
        <v>0</v>
      </c>
      <c r="J5" s="7">
        <f>BCEU_consumoBTU!L23*'BNE Fuel &amp; component splits'!$C$39*'BNE Fuel &amp; component splits'!$D49</f>
        <v>0</v>
      </c>
      <c r="K5" s="7">
        <f>BCEU_consumoBTU!M23*'BNE Fuel &amp; component splits'!$C$39*'BNE Fuel &amp; component splits'!$D49</f>
        <v>0</v>
      </c>
      <c r="L5" s="7">
        <f>BCEU_consumoBTU!N23*'BNE Fuel &amp; component splits'!$C$39*'BNE Fuel &amp; component splits'!$D49</f>
        <v>0</v>
      </c>
      <c r="M5" s="7">
        <f>BCEU_consumoBTU!O23*'BNE Fuel &amp; component splits'!$C$39*'BNE Fuel &amp; component splits'!$D49</f>
        <v>0</v>
      </c>
      <c r="N5" s="7">
        <f>BCEU_consumoBTU!P23*'BNE Fuel &amp; component splits'!$C$39*'BNE Fuel &amp; component splits'!$D49</f>
        <v>0</v>
      </c>
      <c r="O5" s="7">
        <f>BCEU_consumoBTU!Q23*'BNE Fuel &amp; component splits'!$C$39*'BNE Fuel &amp; component splits'!$D49</f>
        <v>0</v>
      </c>
      <c r="P5" s="7">
        <f>BCEU_consumoBTU!R23*'BNE Fuel &amp; component splits'!$C$39*'BNE Fuel &amp; component splits'!$D49</f>
        <v>0</v>
      </c>
      <c r="Q5" s="7">
        <f>BCEU_consumoBTU!S23*'BNE Fuel &amp; component splits'!$C$39*'BNE Fuel &amp; component splits'!$D49</f>
        <v>0</v>
      </c>
      <c r="R5" s="7">
        <f>BCEU_consumoBTU!T23*'BNE Fuel &amp; component splits'!$C$39*'BNE Fuel &amp; component splits'!$D49</f>
        <v>0</v>
      </c>
      <c r="S5" s="7">
        <f>BCEU_consumoBTU!U23*'BNE Fuel &amp; component splits'!$C$39*'BNE Fuel &amp; component splits'!$D49</f>
        <v>0</v>
      </c>
      <c r="T5" s="7">
        <f>BCEU_consumoBTU!V23*'BNE Fuel &amp; component splits'!$C$39*'BNE Fuel &amp; component splits'!$D49</f>
        <v>0</v>
      </c>
      <c r="U5" s="7">
        <f>BCEU_consumoBTU!W23*'BNE Fuel &amp; component splits'!$C$39*'BNE Fuel &amp; component splits'!$D49</f>
        <v>0</v>
      </c>
      <c r="V5" s="7">
        <f>BCEU_consumoBTU!X23*'BNE Fuel &amp; component splits'!$C$39*'BNE Fuel &amp; component splits'!$D49</f>
        <v>0</v>
      </c>
      <c r="W5" s="7">
        <f>BCEU_consumoBTU!Y23*'BNE Fuel &amp; component splits'!$C$39*'BNE Fuel &amp; component splits'!$D49</f>
        <v>0</v>
      </c>
      <c r="X5" s="7">
        <f>BCEU_consumoBTU!Z23*'BNE Fuel &amp; component splits'!$C$39*'BNE Fuel &amp; component splits'!$D49</f>
        <v>0</v>
      </c>
      <c r="Y5" s="7">
        <f>BCEU_consumoBTU!AA23*'BNE Fuel &amp; component splits'!$C$39*'BNE Fuel &amp; component splits'!$D49</f>
        <v>0</v>
      </c>
      <c r="Z5" s="7">
        <f>BCEU_consumoBTU!AB23*'BNE Fuel &amp; component splits'!$C$39*'BNE Fuel &amp; component splits'!$D49</f>
        <v>0</v>
      </c>
      <c r="AA5" s="7">
        <f>BCEU_consumoBTU!AC23*'BNE Fuel &amp; component splits'!$C$39*'BNE Fuel &amp; component splits'!$D49</f>
        <v>0</v>
      </c>
      <c r="AB5" s="7">
        <f>BCEU_consumoBTU!AD23*'BNE Fuel &amp; component splits'!$C$39*'BNE Fuel &amp; component splits'!$D49</f>
        <v>0</v>
      </c>
      <c r="AC5" s="7">
        <f>BCEU_consumoBTU!AE23*'BNE Fuel &amp; component splits'!$C$39*'BNE Fuel &amp; component splits'!$D49</f>
        <v>0</v>
      </c>
      <c r="AD5" s="7">
        <f>BCEU_consumoBTU!AF23*'BNE Fuel &amp; component splits'!$C$39*'BNE Fuel &amp; component splits'!$D49</f>
        <v>0</v>
      </c>
      <c r="AE5" s="7">
        <f>BCEU_consumoBTU!AG23*'BNE Fuel &amp; component splits'!$C$39*'BNE Fuel &amp; component splits'!$D49</f>
        <v>0</v>
      </c>
      <c r="AF5" s="7">
        <f>BCEU_consumoBTU!AH23*'BNE Fuel &amp; component splits'!$C$39*'BNE Fuel &amp; component splits'!$D49</f>
        <v>0</v>
      </c>
      <c r="AG5" s="7">
        <f>BCEU_consumoBTU!AI23*'BNE Fuel &amp; component splits'!$C$39*'BNE Fuel &amp; component splits'!$D49</f>
        <v>0</v>
      </c>
    </row>
    <row r="6" spans="1:35" x14ac:dyDescent="0.2">
      <c r="A6" s="1" t="s">
        <v>8</v>
      </c>
      <c r="B6" s="7">
        <f>BCEU_consumoBTU!D24*'BNE Fuel &amp; component splits'!$C$39*'BNE Fuel &amp; component splits'!$D50</f>
        <v>0</v>
      </c>
      <c r="C6" s="7">
        <f>BCEU_consumoBTU!E24*'BNE Fuel &amp; component splits'!$C$39*'BNE Fuel &amp; component splits'!$D50</f>
        <v>0</v>
      </c>
      <c r="D6" s="7">
        <f>BCEU_consumoBTU!F24*'BNE Fuel &amp; component splits'!$C$39*'BNE Fuel &amp; component splits'!$D50</f>
        <v>0</v>
      </c>
      <c r="E6" s="7">
        <f>BCEU_consumoBTU!G24*'BNE Fuel &amp; component splits'!$C$39*'BNE Fuel &amp; component splits'!$D50</f>
        <v>0</v>
      </c>
      <c r="F6" s="7">
        <f>BCEU_consumoBTU!H24*'BNE Fuel &amp; component splits'!$C$39*'BNE Fuel &amp; component splits'!$D50</f>
        <v>0</v>
      </c>
      <c r="G6" s="7">
        <f>BCEU_consumoBTU!I24*'BNE Fuel &amp; component splits'!$C$39*'BNE Fuel &amp; component splits'!$D50</f>
        <v>0</v>
      </c>
      <c r="H6" s="7">
        <f>BCEU_consumoBTU!J24*'BNE Fuel &amp; component splits'!$C$39*'BNE Fuel &amp; component splits'!$D50</f>
        <v>0</v>
      </c>
      <c r="I6" s="7">
        <f>BCEU_consumoBTU!K24*'BNE Fuel &amp; component splits'!$C$39*'BNE Fuel &amp; component splits'!$D50</f>
        <v>0</v>
      </c>
      <c r="J6" s="7">
        <f>BCEU_consumoBTU!L24*'BNE Fuel &amp; component splits'!$C$39*'BNE Fuel &amp; component splits'!$D50</f>
        <v>0</v>
      </c>
      <c r="K6" s="7">
        <f>BCEU_consumoBTU!M24*'BNE Fuel &amp; component splits'!$C$39*'BNE Fuel &amp; component splits'!$D50</f>
        <v>0</v>
      </c>
      <c r="L6" s="7">
        <f>BCEU_consumoBTU!N24*'BNE Fuel &amp; component splits'!$C$39*'BNE Fuel &amp; component splits'!$D50</f>
        <v>0</v>
      </c>
      <c r="M6" s="7">
        <f>BCEU_consumoBTU!O24*'BNE Fuel &amp; component splits'!$C$39*'BNE Fuel &amp; component splits'!$D50</f>
        <v>0</v>
      </c>
      <c r="N6" s="7">
        <f>BCEU_consumoBTU!P24*'BNE Fuel &amp; component splits'!$C$39*'BNE Fuel &amp; component splits'!$D50</f>
        <v>0</v>
      </c>
      <c r="O6" s="7">
        <f>BCEU_consumoBTU!Q24*'BNE Fuel &amp; component splits'!$C$39*'BNE Fuel &amp; component splits'!$D50</f>
        <v>0</v>
      </c>
      <c r="P6" s="7">
        <f>BCEU_consumoBTU!R24*'BNE Fuel &amp; component splits'!$C$39*'BNE Fuel &amp; component splits'!$D50</f>
        <v>0</v>
      </c>
      <c r="Q6" s="7">
        <f>BCEU_consumoBTU!S24*'BNE Fuel &amp; component splits'!$C$39*'BNE Fuel &amp; component splits'!$D50</f>
        <v>0</v>
      </c>
      <c r="R6" s="7">
        <f>BCEU_consumoBTU!T24*'BNE Fuel &amp; component splits'!$C$39*'BNE Fuel &amp; component splits'!$D50</f>
        <v>0</v>
      </c>
      <c r="S6" s="7">
        <f>BCEU_consumoBTU!U24*'BNE Fuel &amp; component splits'!$C$39*'BNE Fuel &amp; component splits'!$D50</f>
        <v>0</v>
      </c>
      <c r="T6" s="7">
        <f>BCEU_consumoBTU!V24*'BNE Fuel &amp; component splits'!$C$39*'BNE Fuel &amp; component splits'!$D50</f>
        <v>0</v>
      </c>
      <c r="U6" s="7">
        <f>BCEU_consumoBTU!W24*'BNE Fuel &amp; component splits'!$C$39*'BNE Fuel &amp; component splits'!$D50</f>
        <v>0</v>
      </c>
      <c r="V6" s="7">
        <f>BCEU_consumoBTU!X24*'BNE Fuel &amp; component splits'!$C$39*'BNE Fuel &amp; component splits'!$D50</f>
        <v>0</v>
      </c>
      <c r="W6" s="7">
        <f>BCEU_consumoBTU!Y24*'BNE Fuel &amp; component splits'!$C$39*'BNE Fuel &amp; component splits'!$D50</f>
        <v>0</v>
      </c>
      <c r="X6" s="7">
        <f>BCEU_consumoBTU!Z24*'BNE Fuel &amp; component splits'!$C$39*'BNE Fuel &amp; component splits'!$D50</f>
        <v>0</v>
      </c>
      <c r="Y6" s="7">
        <f>BCEU_consumoBTU!AA24*'BNE Fuel &amp; component splits'!$C$39*'BNE Fuel &amp; component splits'!$D50</f>
        <v>0</v>
      </c>
      <c r="Z6" s="7">
        <f>BCEU_consumoBTU!AB24*'BNE Fuel &amp; component splits'!$C$39*'BNE Fuel &amp; component splits'!$D50</f>
        <v>0</v>
      </c>
      <c r="AA6" s="7">
        <f>BCEU_consumoBTU!AC24*'BNE Fuel &amp; component splits'!$C$39*'BNE Fuel &amp; component splits'!$D50</f>
        <v>0</v>
      </c>
      <c r="AB6" s="7">
        <f>BCEU_consumoBTU!AD24*'BNE Fuel &amp; component splits'!$C$39*'BNE Fuel &amp; component splits'!$D50</f>
        <v>0</v>
      </c>
      <c r="AC6" s="7">
        <f>BCEU_consumoBTU!AE24*'BNE Fuel &amp; component splits'!$C$39*'BNE Fuel &amp; component splits'!$D50</f>
        <v>0</v>
      </c>
      <c r="AD6" s="7">
        <f>BCEU_consumoBTU!AF24*'BNE Fuel &amp; component splits'!$C$39*'BNE Fuel &amp; component splits'!$D50</f>
        <v>0</v>
      </c>
      <c r="AE6" s="7">
        <f>BCEU_consumoBTU!AG24*'BNE Fuel &amp; component splits'!$C$39*'BNE Fuel &amp; component splits'!$D50</f>
        <v>0</v>
      </c>
      <c r="AF6" s="7">
        <f>BCEU_consumoBTU!AH24*'BNE Fuel &amp; component splits'!$C$39*'BNE Fuel &amp; component splits'!$D50</f>
        <v>0</v>
      </c>
      <c r="AG6" s="7">
        <f>BCEU_consumoBTU!AI24*'BNE Fuel &amp; component splits'!$C$39*'BNE Fuel &amp; component splits'!$D50</f>
        <v>0</v>
      </c>
    </row>
    <row r="7" spans="1:35" x14ac:dyDescent="0.2">
      <c r="A7" s="1" t="s">
        <v>20</v>
      </c>
      <c r="B7" s="7">
        <f>BCEU_consumoBTU!D25*'BNE Fuel &amp; component splits'!$C$39*'BNE Fuel &amp; component splits'!$D51</f>
        <v>0</v>
      </c>
      <c r="C7" s="7">
        <f>BCEU_consumoBTU!E25*'BNE Fuel &amp; component splits'!$C$39*'BNE Fuel &amp; component splits'!$D51</f>
        <v>0</v>
      </c>
      <c r="D7" s="7">
        <f>BCEU_consumoBTU!F25*'BNE Fuel &amp; component splits'!$C$39*'BNE Fuel &amp; component splits'!$D51</f>
        <v>0</v>
      </c>
      <c r="E7" s="7">
        <f>BCEU_consumoBTU!G25*'BNE Fuel &amp; component splits'!$C$39*'BNE Fuel &amp; component splits'!$D51</f>
        <v>0</v>
      </c>
      <c r="F7" s="7">
        <f>BCEU_consumoBTU!H25*'BNE Fuel &amp; component splits'!$C$39*'BNE Fuel &amp; component splits'!$D51</f>
        <v>0</v>
      </c>
      <c r="G7" s="7">
        <f>BCEU_consumoBTU!I25*'BNE Fuel &amp; component splits'!$C$39*'BNE Fuel &amp; component splits'!$D51</f>
        <v>0</v>
      </c>
      <c r="H7" s="7">
        <f>BCEU_consumoBTU!J25*'BNE Fuel &amp; component splits'!$C$39*'BNE Fuel &amp; component splits'!$D51</f>
        <v>0</v>
      </c>
      <c r="I7" s="7">
        <f>BCEU_consumoBTU!K25*'BNE Fuel &amp; component splits'!$C$39*'BNE Fuel &amp; component splits'!$D51</f>
        <v>0</v>
      </c>
      <c r="J7" s="7">
        <f>BCEU_consumoBTU!L25*'BNE Fuel &amp; component splits'!$C$39*'BNE Fuel &amp; component splits'!$D51</f>
        <v>0</v>
      </c>
      <c r="K7" s="7">
        <f>BCEU_consumoBTU!M25*'BNE Fuel &amp; component splits'!$C$39*'BNE Fuel &amp; component splits'!$D51</f>
        <v>0</v>
      </c>
      <c r="L7" s="7">
        <f>BCEU_consumoBTU!N25*'BNE Fuel &amp; component splits'!$C$39*'BNE Fuel &amp; component splits'!$D51</f>
        <v>0</v>
      </c>
      <c r="M7" s="7">
        <f>BCEU_consumoBTU!O25*'BNE Fuel &amp; component splits'!$C$39*'BNE Fuel &amp; component splits'!$D51</f>
        <v>0</v>
      </c>
      <c r="N7" s="7">
        <f>BCEU_consumoBTU!P25*'BNE Fuel &amp; component splits'!$C$39*'BNE Fuel &amp; component splits'!$D51</f>
        <v>0</v>
      </c>
      <c r="O7" s="7">
        <f>BCEU_consumoBTU!Q25*'BNE Fuel &amp; component splits'!$C$39*'BNE Fuel &amp; component splits'!$D51</f>
        <v>0</v>
      </c>
      <c r="P7" s="7">
        <f>BCEU_consumoBTU!R25*'BNE Fuel &amp; component splits'!$C$39*'BNE Fuel &amp; component splits'!$D51</f>
        <v>0</v>
      </c>
      <c r="Q7" s="7">
        <f>BCEU_consumoBTU!S25*'BNE Fuel &amp; component splits'!$C$39*'BNE Fuel &amp; component splits'!$D51</f>
        <v>0</v>
      </c>
      <c r="R7" s="7">
        <f>BCEU_consumoBTU!T25*'BNE Fuel &amp; component splits'!$C$39*'BNE Fuel &amp; component splits'!$D51</f>
        <v>0</v>
      </c>
      <c r="S7" s="7">
        <f>BCEU_consumoBTU!U25*'BNE Fuel &amp; component splits'!$C$39*'BNE Fuel &amp; component splits'!$D51</f>
        <v>0</v>
      </c>
      <c r="T7" s="7">
        <f>BCEU_consumoBTU!V25*'BNE Fuel &amp; component splits'!$C$39*'BNE Fuel &amp; component splits'!$D51</f>
        <v>0</v>
      </c>
      <c r="U7" s="7">
        <f>BCEU_consumoBTU!W25*'BNE Fuel &amp; component splits'!$C$39*'BNE Fuel &amp; component splits'!$D51</f>
        <v>0</v>
      </c>
      <c r="V7" s="7">
        <f>BCEU_consumoBTU!X25*'BNE Fuel &amp; component splits'!$C$39*'BNE Fuel &amp; component splits'!$D51</f>
        <v>0</v>
      </c>
      <c r="W7" s="7">
        <f>BCEU_consumoBTU!Y25*'BNE Fuel &amp; component splits'!$C$39*'BNE Fuel &amp; component splits'!$D51</f>
        <v>0</v>
      </c>
      <c r="X7" s="7">
        <f>BCEU_consumoBTU!Z25*'BNE Fuel &amp; component splits'!$C$39*'BNE Fuel &amp; component splits'!$D51</f>
        <v>0</v>
      </c>
      <c r="Y7" s="7">
        <f>BCEU_consumoBTU!AA25*'BNE Fuel &amp; component splits'!$C$39*'BNE Fuel &amp; component splits'!$D51</f>
        <v>0</v>
      </c>
      <c r="Z7" s="7">
        <f>BCEU_consumoBTU!AB25*'BNE Fuel &amp; component splits'!$C$39*'BNE Fuel &amp; component splits'!$D51</f>
        <v>0</v>
      </c>
      <c r="AA7" s="7">
        <f>BCEU_consumoBTU!AC25*'BNE Fuel &amp; component splits'!$C$39*'BNE Fuel &amp; component splits'!$D51</f>
        <v>0</v>
      </c>
      <c r="AB7" s="7">
        <f>BCEU_consumoBTU!AD25*'BNE Fuel &amp; component splits'!$C$39*'BNE Fuel &amp; component splits'!$D51</f>
        <v>0</v>
      </c>
      <c r="AC7" s="7">
        <f>BCEU_consumoBTU!AE25*'BNE Fuel &amp; component splits'!$C$39*'BNE Fuel &amp; component splits'!$D51</f>
        <v>0</v>
      </c>
      <c r="AD7" s="7">
        <f>BCEU_consumoBTU!AF25*'BNE Fuel &amp; component splits'!$C$39*'BNE Fuel &amp; component splits'!$D51</f>
        <v>0</v>
      </c>
      <c r="AE7" s="7">
        <f>BCEU_consumoBTU!AG25*'BNE Fuel &amp; component splits'!$C$39*'BNE Fuel &amp; component splits'!$D51</f>
        <v>0</v>
      </c>
      <c r="AF7" s="7">
        <f>BCEU_consumoBTU!AH25*'BNE Fuel &amp; component splits'!$C$39*'BNE Fuel &amp; component splits'!$D51</f>
        <v>0</v>
      </c>
      <c r="AG7" s="7">
        <f>BCEU_consumoBTU!AI25*'BNE Fuel &amp; component splits'!$C$39*'BNE Fuel &amp; component splits'!$D51</f>
        <v>0</v>
      </c>
    </row>
    <row r="8" spans="1:35" x14ac:dyDescent="0.2">
      <c r="A8" s="1" t="s">
        <v>24</v>
      </c>
      <c r="B8" s="7">
        <f>BCEU_consumoBTU!D26*'BNE Fuel &amp; component splits'!$C$39*'BNE Fuel &amp; component splits'!$D52</f>
        <v>0</v>
      </c>
      <c r="C8" s="7">
        <f>BCEU_consumoBTU!E26*'BNE Fuel &amp; component splits'!$C$39*'BNE Fuel &amp; component splits'!$D52</f>
        <v>0</v>
      </c>
      <c r="D8" s="7">
        <f>BCEU_consumoBTU!F26*'BNE Fuel &amp; component splits'!$C$39*'BNE Fuel &amp; component splits'!$D52</f>
        <v>0</v>
      </c>
      <c r="E8" s="7">
        <f>BCEU_consumoBTU!G26*'BNE Fuel &amp; component splits'!$C$39*'BNE Fuel &amp; component splits'!$D52</f>
        <v>0</v>
      </c>
      <c r="F8" s="7">
        <f>BCEU_consumoBTU!H26*'BNE Fuel &amp; component splits'!$C$39*'BNE Fuel &amp; component splits'!$D52</f>
        <v>0</v>
      </c>
      <c r="G8" s="7">
        <f>BCEU_consumoBTU!I26*'BNE Fuel &amp; component splits'!$C$39*'BNE Fuel &amp; component splits'!$D52</f>
        <v>0</v>
      </c>
      <c r="H8" s="7">
        <f>BCEU_consumoBTU!J26*'BNE Fuel &amp; component splits'!$C$39*'BNE Fuel &amp; component splits'!$D52</f>
        <v>0</v>
      </c>
      <c r="I8" s="7">
        <f>BCEU_consumoBTU!K26*'BNE Fuel &amp; component splits'!$C$39*'BNE Fuel &amp; component splits'!$D52</f>
        <v>0</v>
      </c>
      <c r="J8" s="7">
        <f>BCEU_consumoBTU!L26*'BNE Fuel &amp; component splits'!$C$39*'BNE Fuel &amp; component splits'!$D52</f>
        <v>0</v>
      </c>
      <c r="K8" s="7">
        <f>BCEU_consumoBTU!M26*'BNE Fuel &amp; component splits'!$C$39*'BNE Fuel &amp; component splits'!$D52</f>
        <v>0</v>
      </c>
      <c r="L8" s="7">
        <f>BCEU_consumoBTU!N26*'BNE Fuel &amp; component splits'!$C$39*'BNE Fuel &amp; component splits'!$D52</f>
        <v>0</v>
      </c>
      <c r="M8" s="7">
        <f>BCEU_consumoBTU!O26*'BNE Fuel &amp; component splits'!$C$39*'BNE Fuel &amp; component splits'!$D52</f>
        <v>0</v>
      </c>
      <c r="N8" s="7">
        <f>BCEU_consumoBTU!P26*'BNE Fuel &amp; component splits'!$C$39*'BNE Fuel &amp; component splits'!$D52</f>
        <v>0</v>
      </c>
      <c r="O8" s="7">
        <f>BCEU_consumoBTU!Q26*'BNE Fuel &amp; component splits'!$C$39*'BNE Fuel &amp; component splits'!$D52</f>
        <v>0</v>
      </c>
      <c r="P8" s="7">
        <f>BCEU_consumoBTU!R26*'BNE Fuel &amp; component splits'!$C$39*'BNE Fuel &amp; component splits'!$D52</f>
        <v>0</v>
      </c>
      <c r="Q8" s="7">
        <f>BCEU_consumoBTU!S26*'BNE Fuel &amp; component splits'!$C$39*'BNE Fuel &amp; component splits'!$D52</f>
        <v>0</v>
      </c>
      <c r="R8" s="7">
        <f>BCEU_consumoBTU!T26*'BNE Fuel &amp; component splits'!$C$39*'BNE Fuel &amp; component splits'!$D52</f>
        <v>0</v>
      </c>
      <c r="S8" s="7">
        <f>BCEU_consumoBTU!U26*'BNE Fuel &amp; component splits'!$C$39*'BNE Fuel &amp; component splits'!$D52</f>
        <v>0</v>
      </c>
      <c r="T8" s="7">
        <f>BCEU_consumoBTU!V26*'BNE Fuel &amp; component splits'!$C$39*'BNE Fuel &amp; component splits'!$D52</f>
        <v>0</v>
      </c>
      <c r="U8" s="7">
        <f>BCEU_consumoBTU!W26*'BNE Fuel &amp; component splits'!$C$39*'BNE Fuel &amp; component splits'!$D52</f>
        <v>0</v>
      </c>
      <c r="V8" s="7">
        <f>BCEU_consumoBTU!X26*'BNE Fuel &amp; component splits'!$C$39*'BNE Fuel &amp; component splits'!$D52</f>
        <v>0</v>
      </c>
      <c r="W8" s="7">
        <f>BCEU_consumoBTU!Y26*'BNE Fuel &amp; component splits'!$C$39*'BNE Fuel &amp; component splits'!$D52</f>
        <v>0</v>
      </c>
      <c r="X8" s="7">
        <f>BCEU_consumoBTU!Z26*'BNE Fuel &amp; component splits'!$C$39*'BNE Fuel &amp; component splits'!$D52</f>
        <v>0</v>
      </c>
      <c r="Y8" s="7">
        <f>BCEU_consumoBTU!AA26*'BNE Fuel &amp; component splits'!$C$39*'BNE Fuel &amp; component splits'!$D52</f>
        <v>0</v>
      </c>
      <c r="Z8" s="7">
        <f>BCEU_consumoBTU!AB26*'BNE Fuel &amp; component splits'!$C$39*'BNE Fuel &amp; component splits'!$D52</f>
        <v>0</v>
      </c>
      <c r="AA8" s="7">
        <f>BCEU_consumoBTU!AC26*'BNE Fuel &amp; component splits'!$C$39*'BNE Fuel &amp; component splits'!$D52</f>
        <v>0</v>
      </c>
      <c r="AB8" s="7">
        <f>BCEU_consumoBTU!AD26*'BNE Fuel &amp; component splits'!$C$39*'BNE Fuel &amp; component splits'!$D52</f>
        <v>0</v>
      </c>
      <c r="AC8" s="7">
        <f>BCEU_consumoBTU!AE26*'BNE Fuel &amp; component splits'!$C$39*'BNE Fuel &amp; component splits'!$D52</f>
        <v>0</v>
      </c>
      <c r="AD8" s="7">
        <f>BCEU_consumoBTU!AF26*'BNE Fuel &amp; component splits'!$C$39*'BNE Fuel &amp; component splits'!$D52</f>
        <v>0</v>
      </c>
      <c r="AE8" s="7">
        <f>BCEU_consumoBTU!AG26*'BNE Fuel &amp; component splits'!$C$39*'BNE Fuel &amp; component splits'!$D52</f>
        <v>0</v>
      </c>
      <c r="AF8" s="7">
        <f>BCEU_consumoBTU!AH26*'BNE Fuel &amp; component splits'!$C$39*'BNE Fuel &amp; component splits'!$D52</f>
        <v>0</v>
      </c>
      <c r="AG8" s="7">
        <f>BCEU_consumoBTU!AI26*'BNE Fuel &amp; component splits'!$C$39*'BNE Fuel &amp; component splits'!$D52</f>
        <v>0</v>
      </c>
    </row>
    <row r="9" spans="1:35" x14ac:dyDescent="0.2">
      <c r="A9" s="1" t="s">
        <v>25</v>
      </c>
      <c r="B9" s="7">
        <f>BCEU_consumoBTU!D27*'BNE Fuel &amp; component splits'!$C$39*'BNE Fuel &amp; component splits'!$D53</f>
        <v>0</v>
      </c>
      <c r="C9" s="7">
        <f>BCEU_consumoBTU!E27*'BNE Fuel &amp; component splits'!$C$39*'BNE Fuel &amp; component splits'!$D53</f>
        <v>0</v>
      </c>
      <c r="D9" s="7">
        <f>BCEU_consumoBTU!F27*'BNE Fuel &amp; component splits'!$C$39*'BNE Fuel &amp; component splits'!$D53</f>
        <v>0</v>
      </c>
      <c r="E9" s="7">
        <f>BCEU_consumoBTU!G27*'BNE Fuel &amp; component splits'!$C$39*'BNE Fuel &amp; component splits'!$D53</f>
        <v>0</v>
      </c>
      <c r="F9" s="7">
        <f>BCEU_consumoBTU!H27*'BNE Fuel &amp; component splits'!$C$39*'BNE Fuel &amp; component splits'!$D53</f>
        <v>0</v>
      </c>
      <c r="G9" s="7">
        <f>BCEU_consumoBTU!I27*'BNE Fuel &amp; component splits'!$C$39*'BNE Fuel &amp; component splits'!$D53</f>
        <v>0</v>
      </c>
      <c r="H9" s="7">
        <f>BCEU_consumoBTU!J27*'BNE Fuel &amp; component splits'!$C$39*'BNE Fuel &amp; component splits'!$D53</f>
        <v>0</v>
      </c>
      <c r="I9" s="7">
        <f>BCEU_consumoBTU!K27*'BNE Fuel &amp; component splits'!$C$39*'BNE Fuel &amp; component splits'!$D53</f>
        <v>0</v>
      </c>
      <c r="J9" s="7">
        <f>BCEU_consumoBTU!L27*'BNE Fuel &amp; component splits'!$C$39*'BNE Fuel &amp; component splits'!$D53</f>
        <v>0</v>
      </c>
      <c r="K9" s="7">
        <f>BCEU_consumoBTU!M27*'BNE Fuel &amp; component splits'!$C$39*'BNE Fuel &amp; component splits'!$D53</f>
        <v>0</v>
      </c>
      <c r="L9" s="7">
        <f>BCEU_consumoBTU!N27*'BNE Fuel &amp; component splits'!$C$39*'BNE Fuel &amp; component splits'!$D53</f>
        <v>0</v>
      </c>
      <c r="M9" s="7">
        <f>BCEU_consumoBTU!O27*'BNE Fuel &amp; component splits'!$C$39*'BNE Fuel &amp; component splits'!$D53</f>
        <v>0</v>
      </c>
      <c r="N9" s="7">
        <f>BCEU_consumoBTU!P27*'BNE Fuel &amp; component splits'!$C$39*'BNE Fuel &amp; component splits'!$D53</f>
        <v>0</v>
      </c>
      <c r="O9" s="7">
        <f>BCEU_consumoBTU!Q27*'BNE Fuel &amp; component splits'!$C$39*'BNE Fuel &amp; component splits'!$D53</f>
        <v>0</v>
      </c>
      <c r="P9" s="7">
        <f>BCEU_consumoBTU!R27*'BNE Fuel &amp; component splits'!$C$39*'BNE Fuel &amp; component splits'!$D53</f>
        <v>0</v>
      </c>
      <c r="Q9" s="7">
        <f>BCEU_consumoBTU!S27*'BNE Fuel &amp; component splits'!$C$39*'BNE Fuel &amp; component splits'!$D53</f>
        <v>0</v>
      </c>
      <c r="R9" s="7">
        <f>BCEU_consumoBTU!T27*'BNE Fuel &amp; component splits'!$C$39*'BNE Fuel &amp; component splits'!$D53</f>
        <v>0</v>
      </c>
      <c r="S9" s="7">
        <f>BCEU_consumoBTU!U27*'BNE Fuel &amp; component splits'!$C$39*'BNE Fuel &amp; component splits'!$D53</f>
        <v>0</v>
      </c>
      <c r="T9" s="7">
        <f>BCEU_consumoBTU!V27*'BNE Fuel &amp; component splits'!$C$39*'BNE Fuel &amp; component splits'!$D53</f>
        <v>0</v>
      </c>
      <c r="U9" s="7">
        <f>BCEU_consumoBTU!W27*'BNE Fuel &amp; component splits'!$C$39*'BNE Fuel &amp; component splits'!$D53</f>
        <v>0</v>
      </c>
      <c r="V9" s="7">
        <f>BCEU_consumoBTU!X27*'BNE Fuel &amp; component splits'!$C$39*'BNE Fuel &amp; component splits'!$D53</f>
        <v>0</v>
      </c>
      <c r="W9" s="7">
        <f>BCEU_consumoBTU!Y27*'BNE Fuel &amp; component splits'!$C$39*'BNE Fuel &amp; component splits'!$D53</f>
        <v>0</v>
      </c>
      <c r="X9" s="7">
        <f>BCEU_consumoBTU!Z27*'BNE Fuel &amp; component splits'!$C$39*'BNE Fuel &amp; component splits'!$D53</f>
        <v>0</v>
      </c>
      <c r="Y9" s="7">
        <f>BCEU_consumoBTU!AA27*'BNE Fuel &amp; component splits'!$C$39*'BNE Fuel &amp; component splits'!$D53</f>
        <v>0</v>
      </c>
      <c r="Z9" s="7">
        <f>BCEU_consumoBTU!AB27*'BNE Fuel &amp; component splits'!$C$39*'BNE Fuel &amp; component splits'!$D53</f>
        <v>0</v>
      </c>
      <c r="AA9" s="7">
        <f>BCEU_consumoBTU!AC27*'BNE Fuel &amp; component splits'!$C$39*'BNE Fuel &amp; component splits'!$D53</f>
        <v>0</v>
      </c>
      <c r="AB9" s="7">
        <f>BCEU_consumoBTU!AD27*'BNE Fuel &amp; component splits'!$C$39*'BNE Fuel &amp; component splits'!$D53</f>
        <v>0</v>
      </c>
      <c r="AC9" s="7">
        <f>BCEU_consumoBTU!AE27*'BNE Fuel &amp; component splits'!$C$39*'BNE Fuel &amp; component splits'!$D53</f>
        <v>0</v>
      </c>
      <c r="AD9" s="7">
        <f>BCEU_consumoBTU!AF27*'BNE Fuel &amp; component splits'!$C$39*'BNE Fuel &amp; component splits'!$D53</f>
        <v>0</v>
      </c>
      <c r="AE9" s="7">
        <f>BCEU_consumoBTU!AG27*'BNE Fuel &amp; component splits'!$C$39*'BNE Fuel &amp; component splits'!$D53</f>
        <v>0</v>
      </c>
      <c r="AF9" s="7">
        <f>BCEU_consumoBTU!AH27*'BNE Fuel &amp; component splits'!$C$39*'BNE Fuel &amp; component splits'!$D53</f>
        <v>0</v>
      </c>
      <c r="AG9" s="7">
        <f>BCEU_consumoBTU!AI27*'BNE Fuel &amp; component splits'!$C$39*'BNE Fuel &amp; component splits'!$D53</f>
        <v>0</v>
      </c>
    </row>
    <row r="10" spans="1:35" x14ac:dyDescent="0.2">
      <c r="A10" s="1" t="s">
        <v>26</v>
      </c>
      <c r="B10" s="7">
        <f>BCEU_consumoBTU!D28*'BNE Fuel &amp; component splits'!$C$39*'BNE Fuel &amp; component splits'!$D54</f>
        <v>0</v>
      </c>
      <c r="C10" s="7">
        <f>BCEU_consumoBTU!E28*'BNE Fuel &amp; component splits'!$C$39*'BNE Fuel &amp; component splits'!$D54</f>
        <v>0</v>
      </c>
      <c r="D10" s="7">
        <f>BCEU_consumoBTU!F28*'BNE Fuel &amp; component splits'!$C$39*'BNE Fuel &amp; component splits'!$D54</f>
        <v>0</v>
      </c>
      <c r="E10" s="7">
        <f>BCEU_consumoBTU!G28*'BNE Fuel &amp; component splits'!$C$39*'BNE Fuel &amp; component splits'!$D54</f>
        <v>0</v>
      </c>
      <c r="F10" s="7">
        <f>BCEU_consumoBTU!H28*'BNE Fuel &amp; component splits'!$C$39*'BNE Fuel &amp; component splits'!$D54</f>
        <v>0</v>
      </c>
      <c r="G10" s="7">
        <f>BCEU_consumoBTU!I28*'BNE Fuel &amp; component splits'!$C$39*'BNE Fuel &amp; component splits'!$D54</f>
        <v>0</v>
      </c>
      <c r="H10" s="7">
        <f>BCEU_consumoBTU!J28*'BNE Fuel &amp; component splits'!$C$39*'BNE Fuel &amp; component splits'!$D54</f>
        <v>0</v>
      </c>
      <c r="I10" s="7">
        <f>BCEU_consumoBTU!K28*'BNE Fuel &amp; component splits'!$C$39*'BNE Fuel &amp; component splits'!$D54</f>
        <v>0</v>
      </c>
      <c r="J10" s="7">
        <f>BCEU_consumoBTU!L28*'BNE Fuel &amp; component splits'!$C$39*'BNE Fuel &amp; component splits'!$D54</f>
        <v>0</v>
      </c>
      <c r="K10" s="7">
        <f>BCEU_consumoBTU!M28*'BNE Fuel &amp; component splits'!$C$39*'BNE Fuel &amp; component splits'!$D54</f>
        <v>0</v>
      </c>
      <c r="L10" s="7">
        <f>BCEU_consumoBTU!N28*'BNE Fuel &amp; component splits'!$C$39*'BNE Fuel &amp; component splits'!$D54</f>
        <v>0</v>
      </c>
      <c r="M10" s="7">
        <f>BCEU_consumoBTU!O28*'BNE Fuel &amp; component splits'!$C$39*'BNE Fuel &amp; component splits'!$D54</f>
        <v>0</v>
      </c>
      <c r="N10" s="7">
        <f>BCEU_consumoBTU!P28*'BNE Fuel &amp; component splits'!$C$39*'BNE Fuel &amp; component splits'!$D54</f>
        <v>0</v>
      </c>
      <c r="O10" s="7">
        <f>BCEU_consumoBTU!Q28*'BNE Fuel &amp; component splits'!$C$39*'BNE Fuel &amp; component splits'!$D54</f>
        <v>0</v>
      </c>
      <c r="P10" s="7">
        <f>BCEU_consumoBTU!R28*'BNE Fuel &amp; component splits'!$C$39*'BNE Fuel &amp; component splits'!$D54</f>
        <v>0</v>
      </c>
      <c r="Q10" s="7">
        <f>BCEU_consumoBTU!S28*'BNE Fuel &amp; component splits'!$C$39*'BNE Fuel &amp; component splits'!$D54</f>
        <v>0</v>
      </c>
      <c r="R10" s="7">
        <f>BCEU_consumoBTU!T28*'BNE Fuel &amp; component splits'!$C$39*'BNE Fuel &amp; component splits'!$D54</f>
        <v>0</v>
      </c>
      <c r="S10" s="7">
        <f>BCEU_consumoBTU!U28*'BNE Fuel &amp; component splits'!$C$39*'BNE Fuel &amp; component splits'!$D54</f>
        <v>0</v>
      </c>
      <c r="T10" s="7">
        <f>BCEU_consumoBTU!V28*'BNE Fuel &amp; component splits'!$C$39*'BNE Fuel &amp; component splits'!$D54</f>
        <v>0</v>
      </c>
      <c r="U10" s="7">
        <f>BCEU_consumoBTU!W28*'BNE Fuel &amp; component splits'!$C$39*'BNE Fuel &amp; component splits'!$D54</f>
        <v>0</v>
      </c>
      <c r="V10" s="7">
        <f>BCEU_consumoBTU!X28*'BNE Fuel &amp; component splits'!$C$39*'BNE Fuel &amp; component splits'!$D54</f>
        <v>0</v>
      </c>
      <c r="W10" s="7">
        <f>BCEU_consumoBTU!Y28*'BNE Fuel &amp; component splits'!$C$39*'BNE Fuel &amp; component splits'!$D54</f>
        <v>0</v>
      </c>
      <c r="X10" s="7">
        <f>BCEU_consumoBTU!Z28*'BNE Fuel &amp; component splits'!$C$39*'BNE Fuel &amp; component splits'!$D54</f>
        <v>0</v>
      </c>
      <c r="Y10" s="7">
        <f>BCEU_consumoBTU!AA28*'BNE Fuel &amp; component splits'!$C$39*'BNE Fuel &amp; component splits'!$D54</f>
        <v>0</v>
      </c>
      <c r="Z10" s="7">
        <f>BCEU_consumoBTU!AB28*'BNE Fuel &amp; component splits'!$C$39*'BNE Fuel &amp; component splits'!$D54</f>
        <v>0</v>
      </c>
      <c r="AA10" s="7">
        <f>BCEU_consumoBTU!AC28*'BNE Fuel &amp; component splits'!$C$39*'BNE Fuel &amp; component splits'!$D54</f>
        <v>0</v>
      </c>
      <c r="AB10" s="7">
        <f>BCEU_consumoBTU!AD28*'BNE Fuel &amp; component splits'!$C$39*'BNE Fuel &amp; component splits'!$D54</f>
        <v>0</v>
      </c>
      <c r="AC10" s="7">
        <f>BCEU_consumoBTU!AE28*'BNE Fuel &amp; component splits'!$C$39*'BNE Fuel &amp; component splits'!$D54</f>
        <v>0</v>
      </c>
      <c r="AD10" s="7">
        <f>BCEU_consumoBTU!AF28*'BNE Fuel &amp; component splits'!$C$39*'BNE Fuel &amp; component splits'!$D54</f>
        <v>0</v>
      </c>
      <c r="AE10" s="7">
        <f>BCEU_consumoBTU!AG28*'BNE Fuel &amp; component splits'!$C$39*'BNE Fuel &amp; component splits'!$D54</f>
        <v>0</v>
      </c>
      <c r="AF10" s="7">
        <f>BCEU_consumoBTU!AH28*'BNE Fuel &amp; component splits'!$C$39*'BNE Fuel &amp; component splits'!$D54</f>
        <v>0</v>
      </c>
      <c r="AG10" s="7">
        <f>BCEU_consumoBTU!AI28*'BNE Fuel &amp; component splits'!$C$39*'BNE Fuel &amp; component splits'!$D54</f>
        <v>0</v>
      </c>
    </row>
    <row r="11" spans="1:35" x14ac:dyDescent="0.2">
      <c r="A11" s="1" t="s">
        <v>27</v>
      </c>
      <c r="B11" s="7">
        <f>BCEU_consumoBTU!D29*'BNE Fuel &amp; component splits'!$C$39*'BNE Fuel &amp; component splits'!$D55</f>
        <v>0</v>
      </c>
      <c r="C11" s="7">
        <f>BCEU_consumoBTU!E29*'BNE Fuel &amp; component splits'!$C$39*'BNE Fuel &amp; component splits'!$D55</f>
        <v>0</v>
      </c>
      <c r="D11" s="7">
        <f>BCEU_consumoBTU!F29*'BNE Fuel &amp; component splits'!$C$39*'BNE Fuel &amp; component splits'!$D55</f>
        <v>0</v>
      </c>
      <c r="E11" s="7">
        <f>BCEU_consumoBTU!G29*'BNE Fuel &amp; component splits'!$C$39*'BNE Fuel &amp; component splits'!$D55</f>
        <v>0</v>
      </c>
      <c r="F11" s="7">
        <f>BCEU_consumoBTU!H29*'BNE Fuel &amp; component splits'!$C$39*'BNE Fuel &amp; component splits'!$D55</f>
        <v>0</v>
      </c>
      <c r="G11" s="7">
        <f>BCEU_consumoBTU!I29*'BNE Fuel &amp; component splits'!$C$39*'BNE Fuel &amp; component splits'!$D55</f>
        <v>0</v>
      </c>
      <c r="H11" s="7">
        <f>BCEU_consumoBTU!J29*'BNE Fuel &amp; component splits'!$C$39*'BNE Fuel &amp; component splits'!$D55</f>
        <v>0</v>
      </c>
      <c r="I11" s="7">
        <f>BCEU_consumoBTU!K29*'BNE Fuel &amp; component splits'!$C$39*'BNE Fuel &amp; component splits'!$D55</f>
        <v>0</v>
      </c>
      <c r="J11" s="7">
        <f>BCEU_consumoBTU!L29*'BNE Fuel &amp; component splits'!$C$39*'BNE Fuel &amp; component splits'!$D55</f>
        <v>0</v>
      </c>
      <c r="K11" s="7">
        <f>BCEU_consumoBTU!M29*'BNE Fuel &amp; component splits'!$C$39*'BNE Fuel &amp; component splits'!$D55</f>
        <v>0</v>
      </c>
      <c r="L11" s="7">
        <f>BCEU_consumoBTU!N29*'BNE Fuel &amp; component splits'!$C$39*'BNE Fuel &amp; component splits'!$D55</f>
        <v>0</v>
      </c>
      <c r="M11" s="7">
        <f>BCEU_consumoBTU!O29*'BNE Fuel &amp; component splits'!$C$39*'BNE Fuel &amp; component splits'!$D55</f>
        <v>0</v>
      </c>
      <c r="N11" s="7">
        <f>BCEU_consumoBTU!P29*'BNE Fuel &amp; component splits'!$C$39*'BNE Fuel &amp; component splits'!$D55</f>
        <v>0</v>
      </c>
      <c r="O11" s="7">
        <f>BCEU_consumoBTU!Q29*'BNE Fuel &amp; component splits'!$C$39*'BNE Fuel &amp; component splits'!$D55</f>
        <v>0</v>
      </c>
      <c r="P11" s="7">
        <f>BCEU_consumoBTU!R29*'BNE Fuel &amp; component splits'!$C$39*'BNE Fuel &amp; component splits'!$D55</f>
        <v>0</v>
      </c>
      <c r="Q11" s="7">
        <f>BCEU_consumoBTU!S29*'BNE Fuel &amp; component splits'!$C$39*'BNE Fuel &amp; component splits'!$D55</f>
        <v>0</v>
      </c>
      <c r="R11" s="7">
        <f>BCEU_consumoBTU!T29*'BNE Fuel &amp; component splits'!$C$39*'BNE Fuel &amp; component splits'!$D55</f>
        <v>0</v>
      </c>
      <c r="S11" s="7">
        <f>BCEU_consumoBTU!U29*'BNE Fuel &amp; component splits'!$C$39*'BNE Fuel &amp; component splits'!$D55</f>
        <v>0</v>
      </c>
      <c r="T11" s="7">
        <f>BCEU_consumoBTU!V29*'BNE Fuel &amp; component splits'!$C$39*'BNE Fuel &amp; component splits'!$D55</f>
        <v>0</v>
      </c>
      <c r="U11" s="7">
        <f>BCEU_consumoBTU!W29*'BNE Fuel &amp; component splits'!$C$39*'BNE Fuel &amp; component splits'!$D55</f>
        <v>0</v>
      </c>
      <c r="V11" s="7">
        <f>BCEU_consumoBTU!X29*'BNE Fuel &amp; component splits'!$C$39*'BNE Fuel &amp; component splits'!$D55</f>
        <v>0</v>
      </c>
      <c r="W11" s="7">
        <f>BCEU_consumoBTU!Y29*'BNE Fuel &amp; component splits'!$C$39*'BNE Fuel &amp; component splits'!$D55</f>
        <v>0</v>
      </c>
      <c r="X11" s="7">
        <f>BCEU_consumoBTU!Z29*'BNE Fuel &amp; component splits'!$C$39*'BNE Fuel &amp; component splits'!$D55</f>
        <v>0</v>
      </c>
      <c r="Y11" s="7">
        <f>BCEU_consumoBTU!AA29*'BNE Fuel &amp; component splits'!$C$39*'BNE Fuel &amp; component splits'!$D55</f>
        <v>0</v>
      </c>
      <c r="Z11" s="7">
        <f>BCEU_consumoBTU!AB29*'BNE Fuel &amp; component splits'!$C$39*'BNE Fuel &amp; component splits'!$D55</f>
        <v>0</v>
      </c>
      <c r="AA11" s="7">
        <f>BCEU_consumoBTU!AC29*'BNE Fuel &amp; component splits'!$C$39*'BNE Fuel &amp; component splits'!$D55</f>
        <v>0</v>
      </c>
      <c r="AB11" s="7">
        <f>BCEU_consumoBTU!AD29*'BNE Fuel &amp; component splits'!$C$39*'BNE Fuel &amp; component splits'!$D55</f>
        <v>0</v>
      </c>
      <c r="AC11" s="7">
        <f>BCEU_consumoBTU!AE29*'BNE Fuel &amp; component splits'!$C$39*'BNE Fuel &amp; component splits'!$D55</f>
        <v>0</v>
      </c>
      <c r="AD11" s="7">
        <f>BCEU_consumoBTU!AF29*'BNE Fuel &amp; component splits'!$C$39*'BNE Fuel &amp; component splits'!$D55</f>
        <v>0</v>
      </c>
      <c r="AE11" s="7">
        <f>BCEU_consumoBTU!AG29*'BNE Fuel &amp; component splits'!$C$39*'BNE Fuel &amp; component splits'!$D55</f>
        <v>0</v>
      </c>
      <c r="AF11" s="7">
        <f>BCEU_consumoBTU!AH29*'BNE Fuel &amp; component splits'!$C$39*'BNE Fuel &amp; component splits'!$D55</f>
        <v>0</v>
      </c>
      <c r="AG11" s="7">
        <f>BCEU_consumoBTU!AI29*'BNE Fuel &amp; component splits'!$C$39*'BNE Fuel &amp; component splits'!$D55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2" width="9.5" customWidth="1"/>
    <col min="3" max="31" width="9.5" bestFit="1" customWidth="1"/>
    <col min="32" max="32" width="10.33203125" bestFit="1" customWidth="1"/>
    <col min="33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splits'!$C$40*'BNE Fuel &amp; component splits'!$E46</f>
        <v>28870239730726.262</v>
      </c>
      <c r="C2" s="7">
        <f>BCEU_consumoBTU!E20*'BNE Fuel &amp; component splits'!$C$40*'BNE Fuel &amp; component splits'!$E46</f>
        <v>29740154131831.957</v>
      </c>
      <c r="D2" s="7">
        <f>BCEU_consumoBTU!F20*'BNE Fuel &amp; component splits'!$C$40*'BNE Fuel &amp; component splits'!$E46</f>
        <v>30624472266888.914</v>
      </c>
      <c r="E2" s="7">
        <f>BCEU_consumoBTU!G20*'BNE Fuel &amp; component splits'!$C$40*'BNE Fuel &amp; component splits'!$E46</f>
        <v>31538931548917.941</v>
      </c>
      <c r="F2" s="7">
        <f>BCEU_consumoBTU!H20*'BNE Fuel &amp; component splits'!$C$40*'BNE Fuel &amp; component splits'!$E46</f>
        <v>32475885551253.578</v>
      </c>
      <c r="G2" s="7">
        <f>BCEU_consumoBTU!I20*'BNE Fuel &amp; component splits'!$C$40*'BNE Fuel &amp; component splits'!$E46</f>
        <v>33432222356066.824</v>
      </c>
      <c r="H2" s="7">
        <f>BCEU_consumoBTU!J20*'BNE Fuel &amp; component splits'!$C$40*'BNE Fuel &amp; component splits'!$E46</f>
        <v>34409364554365.227</v>
      </c>
      <c r="I2" s="7">
        <f>BCEU_consumoBTU!K20*'BNE Fuel &amp; component splits'!$C$40*'BNE Fuel &amp; component splits'!$E46</f>
        <v>35406867586458.93</v>
      </c>
      <c r="J2" s="7">
        <f>BCEU_consumoBTU!L20*'BNE Fuel &amp; component splits'!$C$40*'BNE Fuel &amp; component splits'!$E46</f>
        <v>36425887307541.555</v>
      </c>
      <c r="K2" s="7">
        <f>BCEU_consumoBTU!M20*'BNE Fuel &amp; component splits'!$C$40*'BNE Fuel &amp; component splits'!$E46</f>
        <v>37458955114823.555</v>
      </c>
      <c r="L2" s="7">
        <f>BCEU_consumoBTU!N20*'BNE Fuel &amp; component splits'!$C$40*'BNE Fuel &amp; component splits'!$E46</f>
        <v>38517185000551.273</v>
      </c>
      <c r="M2" s="7">
        <f>BCEU_consumoBTU!O20*'BNE Fuel &amp; component splits'!$C$40*'BNE Fuel &amp; component splits'!$E46</f>
        <v>39592574890307.336</v>
      </c>
      <c r="N2" s="7">
        <f>BCEU_consumoBTU!P20*'BNE Fuel &amp; component splits'!$C$40*'BNE Fuel &amp; component splits'!$E46</f>
        <v>40682635249828.578</v>
      </c>
      <c r="O2" s="7">
        <f>BCEU_consumoBTU!Q20*'BNE Fuel &amp; component splits'!$C$40*'BNE Fuel &amp; component splits'!$E46</f>
        <v>41292874778576.008</v>
      </c>
      <c r="P2" s="7">
        <f>BCEU_consumoBTU!R20*'BNE Fuel &amp; component splits'!$C$40*'BNE Fuel &amp; component splits'!$E46</f>
        <v>41912267900254.641</v>
      </c>
      <c r="Q2" s="7">
        <f>BCEU_consumoBTU!S20*'BNE Fuel &amp; component splits'!$C$40*'BNE Fuel &amp; component splits'!$E46</f>
        <v>42540951918758.453</v>
      </c>
      <c r="R2" s="7">
        <f>BCEU_consumoBTU!T20*'BNE Fuel &amp; component splits'!$C$40*'BNE Fuel &amp; component splits'!$E46</f>
        <v>43179066197539.828</v>
      </c>
      <c r="S2" s="7">
        <f>BCEU_consumoBTU!U20*'BNE Fuel &amp; component splits'!$C$40*'BNE Fuel &amp; component splits'!$E46</f>
        <v>43826752190502.922</v>
      </c>
      <c r="T2" s="7">
        <f>BCEU_consumoBTU!V20*'BNE Fuel &amp; component splits'!$C$40*'BNE Fuel &amp; component splits'!$E46</f>
        <v>44484153473360.461</v>
      </c>
      <c r="U2" s="7">
        <f>BCEU_consumoBTU!W20*'BNE Fuel &amp; component splits'!$C$40*'BNE Fuel &amp; component splits'!$E46</f>
        <v>45151415775460.867</v>
      </c>
      <c r="V2" s="7">
        <f>BCEU_consumoBTU!X20*'BNE Fuel &amp; component splits'!$C$40*'BNE Fuel &amp; component splits'!$E46</f>
        <v>45828687012092.781</v>
      </c>
      <c r="W2" s="7">
        <f>BCEU_consumoBTU!Y20*'BNE Fuel &amp; component splits'!$C$40*'BNE Fuel &amp; component splits'!$E46</f>
        <v>46516117317274.164</v>
      </c>
      <c r="X2" s="7">
        <f>BCEU_consumoBTU!Z20*'BNE Fuel &amp; component splits'!$C$40*'BNE Fuel &amp; component splits'!$E46</f>
        <v>47213859077033.281</v>
      </c>
      <c r="Y2" s="7">
        <f>BCEU_consumoBTU!AA20*'BNE Fuel &amp; component splits'!$C$40*'BNE Fuel &amp; component splits'!$E46</f>
        <v>47922066963188.766</v>
      </c>
      <c r="Z2" s="7">
        <f>BCEU_consumoBTU!AB20*'BNE Fuel &amp; component splits'!$C$40*'BNE Fuel &amp; component splits'!$E46</f>
        <v>48640897967636.594</v>
      </c>
      <c r="AA2" s="7">
        <f>BCEU_consumoBTU!AC20*'BNE Fuel &amp; component splits'!$C$40*'BNE Fuel &amp; component splits'!$E46</f>
        <v>49370511437151.133</v>
      </c>
      <c r="AB2" s="7">
        <f>BCEU_consumoBTU!AD20*'BNE Fuel &amp; component splits'!$C$40*'BNE Fuel &amp; component splits'!$E46</f>
        <v>50111069108708.398</v>
      </c>
      <c r="AC2" s="7">
        <f>BCEU_consumoBTU!AE20*'BNE Fuel &amp; component splits'!$C$40*'BNE Fuel &amp; component splits'!$E46</f>
        <v>50862735145339.023</v>
      </c>
      <c r="AD2" s="7">
        <f>BCEU_consumoBTU!AF20*'BNE Fuel &amp; component splits'!$C$40*'BNE Fuel &amp; component splits'!$E46</f>
        <v>51625676172519.094</v>
      </c>
      <c r="AE2" s="7">
        <f>BCEU_consumoBTU!AG20*'BNE Fuel &amp; component splits'!$C$40*'BNE Fuel &amp; component splits'!$E46</f>
        <v>52400061315106.883</v>
      </c>
      <c r="AF2" s="7">
        <f>BCEU_consumoBTU!AH20*'BNE Fuel &amp; component splits'!$C$40*'BNE Fuel &amp; component splits'!$E46</f>
        <v>53186062234833.469</v>
      </c>
      <c r="AG2" s="7">
        <f>BCEU_consumoBTU!AI20*'BNE Fuel &amp; component splits'!$C$40*'BNE Fuel &amp; component splits'!$E46</f>
        <v>53983853168355.961</v>
      </c>
    </row>
    <row r="3" spans="1:35" x14ac:dyDescent="0.2">
      <c r="A3" s="1" t="s">
        <v>4</v>
      </c>
      <c r="B3" s="7">
        <f>BCEU_consumoBTU!D21*'BNE Fuel &amp; component splits'!$C$40*'BNE Fuel &amp; component splits'!$E47</f>
        <v>0</v>
      </c>
      <c r="C3" s="7">
        <f>BCEU_consumoBTU!E21*'BNE Fuel &amp; component splits'!$C$40*'BNE Fuel &amp; component splits'!$E47</f>
        <v>0</v>
      </c>
      <c r="D3" s="7">
        <f>BCEU_consumoBTU!F21*'BNE Fuel &amp; component splits'!$C$40*'BNE Fuel &amp; component splits'!$E47</f>
        <v>0</v>
      </c>
      <c r="E3" s="7">
        <f>BCEU_consumoBTU!G21*'BNE Fuel &amp; component splits'!$C$40*'BNE Fuel &amp; component splits'!$E47</f>
        <v>0</v>
      </c>
      <c r="F3" s="7">
        <f>BCEU_consumoBTU!H21*'BNE Fuel &amp; component splits'!$C$40*'BNE Fuel &amp; component splits'!$E47</f>
        <v>0</v>
      </c>
      <c r="G3" s="7">
        <f>BCEU_consumoBTU!I21*'BNE Fuel &amp; component splits'!$C$40*'BNE Fuel &amp; component splits'!$E47</f>
        <v>0</v>
      </c>
      <c r="H3" s="7">
        <f>BCEU_consumoBTU!J21*'BNE Fuel &amp; component splits'!$C$40*'BNE Fuel &amp; component splits'!$E47</f>
        <v>0</v>
      </c>
      <c r="I3" s="7">
        <f>BCEU_consumoBTU!K21*'BNE Fuel &amp; component splits'!$C$40*'BNE Fuel &amp; component splits'!$E47</f>
        <v>0</v>
      </c>
      <c r="J3" s="7">
        <f>BCEU_consumoBTU!L21*'BNE Fuel &amp; component splits'!$C$40*'BNE Fuel &amp; component splits'!$E47</f>
        <v>0</v>
      </c>
      <c r="K3" s="7">
        <f>BCEU_consumoBTU!M21*'BNE Fuel &amp; component splits'!$C$40*'BNE Fuel &amp; component splits'!$E47</f>
        <v>0</v>
      </c>
      <c r="L3" s="7">
        <f>BCEU_consumoBTU!N21*'BNE Fuel &amp; component splits'!$C$40*'BNE Fuel &amp; component splits'!$E47</f>
        <v>0</v>
      </c>
      <c r="M3" s="7">
        <f>BCEU_consumoBTU!O21*'BNE Fuel &amp; component splits'!$C$40*'BNE Fuel &amp; component splits'!$E47</f>
        <v>0</v>
      </c>
      <c r="N3" s="7">
        <f>BCEU_consumoBTU!P21*'BNE Fuel &amp; component splits'!$C$40*'BNE Fuel &amp; component splits'!$E47</f>
        <v>0</v>
      </c>
      <c r="O3" s="7">
        <f>BCEU_consumoBTU!Q21*'BNE Fuel &amp; component splits'!$C$40*'BNE Fuel &amp; component splits'!$E47</f>
        <v>0</v>
      </c>
      <c r="P3" s="7">
        <f>BCEU_consumoBTU!R21*'BNE Fuel &amp; component splits'!$C$40*'BNE Fuel &amp; component splits'!$E47</f>
        <v>0</v>
      </c>
      <c r="Q3" s="7">
        <f>BCEU_consumoBTU!S21*'BNE Fuel &amp; component splits'!$C$40*'BNE Fuel &amp; component splits'!$E47</f>
        <v>0</v>
      </c>
      <c r="R3" s="7">
        <f>BCEU_consumoBTU!T21*'BNE Fuel &amp; component splits'!$C$40*'BNE Fuel &amp; component splits'!$E47</f>
        <v>0</v>
      </c>
      <c r="S3" s="7">
        <f>BCEU_consumoBTU!U21*'BNE Fuel &amp; component splits'!$C$40*'BNE Fuel &amp; component splits'!$E47</f>
        <v>0</v>
      </c>
      <c r="T3" s="7">
        <f>BCEU_consumoBTU!V21*'BNE Fuel &amp; component splits'!$C$40*'BNE Fuel &amp; component splits'!$E47</f>
        <v>0</v>
      </c>
      <c r="U3" s="7">
        <f>BCEU_consumoBTU!W21*'BNE Fuel &amp; component splits'!$C$40*'BNE Fuel &amp; component splits'!$E47</f>
        <v>0</v>
      </c>
      <c r="V3" s="7">
        <f>BCEU_consumoBTU!X21*'BNE Fuel &amp; component splits'!$C$40*'BNE Fuel &amp; component splits'!$E47</f>
        <v>0</v>
      </c>
      <c r="W3" s="7">
        <f>BCEU_consumoBTU!Y21*'BNE Fuel &amp; component splits'!$C$40*'BNE Fuel &amp; component splits'!$E47</f>
        <v>0</v>
      </c>
      <c r="X3" s="7">
        <f>BCEU_consumoBTU!Z21*'BNE Fuel &amp; component splits'!$C$40*'BNE Fuel &amp; component splits'!$E47</f>
        <v>0</v>
      </c>
      <c r="Y3" s="7">
        <f>BCEU_consumoBTU!AA21*'BNE Fuel &amp; component splits'!$C$40*'BNE Fuel &amp; component splits'!$E47</f>
        <v>0</v>
      </c>
      <c r="Z3" s="7">
        <f>BCEU_consumoBTU!AB21*'BNE Fuel &amp; component splits'!$C$40*'BNE Fuel &amp; component splits'!$E47</f>
        <v>0</v>
      </c>
      <c r="AA3" s="7">
        <f>BCEU_consumoBTU!AC21*'BNE Fuel &amp; component splits'!$C$40*'BNE Fuel &amp; component splits'!$E47</f>
        <v>0</v>
      </c>
      <c r="AB3" s="7">
        <f>BCEU_consumoBTU!AD21*'BNE Fuel &amp; component splits'!$C$40*'BNE Fuel &amp; component splits'!$E47</f>
        <v>0</v>
      </c>
      <c r="AC3" s="7">
        <f>BCEU_consumoBTU!AE21*'BNE Fuel &amp; component splits'!$C$40*'BNE Fuel &amp; component splits'!$E47</f>
        <v>0</v>
      </c>
      <c r="AD3" s="7">
        <f>BCEU_consumoBTU!AF21*'BNE Fuel &amp; component splits'!$C$40*'BNE Fuel &amp; component splits'!$E47</f>
        <v>0</v>
      </c>
      <c r="AE3" s="7">
        <f>BCEU_consumoBTU!AG21*'BNE Fuel &amp; component splits'!$C$40*'BNE Fuel &amp; component splits'!$E47</f>
        <v>0</v>
      </c>
      <c r="AF3" s="7">
        <f>BCEU_consumoBTU!AH21*'BNE Fuel &amp; component splits'!$C$40*'BNE Fuel &amp; component splits'!$E47</f>
        <v>0</v>
      </c>
      <c r="AG3" s="7">
        <f>BCEU_consumoBTU!AI21*'BNE Fuel &amp; component splits'!$C$40*'BNE Fuel &amp; component splits'!$E47</f>
        <v>0</v>
      </c>
    </row>
    <row r="4" spans="1:35" x14ac:dyDescent="0.2">
      <c r="A4" s="1" t="s">
        <v>5</v>
      </c>
      <c r="B4" s="7">
        <f>BCEU_consumoBTU!D22*'BNE Fuel &amp; component splits'!$C$40*'BNE Fuel &amp; component splits'!$E48</f>
        <v>6770006448160.6094</v>
      </c>
      <c r="C4" s="7">
        <f>BCEU_consumoBTU!E22*'BNE Fuel &amp; component splits'!$C$40*'BNE Fuel &amp; component splits'!$E48</f>
        <v>6798109824484.209</v>
      </c>
      <c r="D4" s="7">
        <f>BCEU_consumoBTU!F22*'BNE Fuel &amp; component splits'!$C$40*'BNE Fuel &amp; component splits'!$E48</f>
        <v>6829120446634.3857</v>
      </c>
      <c r="E4" s="7">
        <f>BCEU_consumoBTU!G22*'BNE Fuel &amp; component splits'!$C$40*'BNE Fuel &amp; component splits'!$E48</f>
        <v>6852378413247.0195</v>
      </c>
      <c r="F4" s="7">
        <f>BCEU_consumoBTU!H22*'BNE Fuel &amp; component splits'!$C$40*'BNE Fuel &amp; component splits'!$E48</f>
        <v>6868852806264.3018</v>
      </c>
      <c r="G4" s="7">
        <f>BCEU_consumoBTU!I22*'BNE Fuel &amp; component splits'!$C$40*'BNE Fuel &amp; component splits'!$E48</f>
        <v>6888234445108.1602</v>
      </c>
      <c r="H4" s="7">
        <f>BCEU_consumoBTU!J22*'BNE Fuel &amp; component splits'!$C$40*'BNE Fuel &amp; component splits'!$E48</f>
        <v>6904708838125.4434</v>
      </c>
      <c r="I4" s="7">
        <f>BCEU_consumoBTU!K22*'BNE Fuel &amp; component splits'!$C$40*'BNE Fuel &amp; component splits'!$E48</f>
        <v>6924090476969.3047</v>
      </c>
      <c r="J4" s="7">
        <f>BCEU_consumoBTU!L22*'BNE Fuel &amp; component splits'!$C$40*'BNE Fuel &amp; component splits'!$E48</f>
        <v>6942503033870.9707</v>
      </c>
      <c r="K4" s="7">
        <f>BCEU_consumoBTU!M22*'BNE Fuel &amp; component splits'!$C$40*'BNE Fuel &amp; component splits'!$E48</f>
        <v>6961884672714.834</v>
      </c>
      <c r="L4" s="7">
        <f>BCEU_consumoBTU!N22*'BNE Fuel &amp; component splits'!$C$40*'BNE Fuel &amp; component splits'!$E48</f>
        <v>6980297229616.5</v>
      </c>
      <c r="M4" s="7">
        <f>BCEU_consumoBTU!O22*'BNE Fuel &amp; component splits'!$C$40*'BNE Fuel &amp; component splits'!$E48</f>
        <v>6998709786518.1689</v>
      </c>
      <c r="N4" s="7">
        <f>BCEU_consumoBTU!P22*'BNE Fuel &amp; component splits'!$C$40*'BNE Fuel &amp; component splits'!$E48</f>
        <v>6996771622633.7832</v>
      </c>
      <c r="O4" s="7">
        <f>BCEU_consumoBTU!Q22*'BNE Fuel &amp; component splits'!$C$40*'BNE Fuel &amp; component splits'!$E48</f>
        <v>7101723196973.2881</v>
      </c>
      <c r="P4" s="7">
        <f>BCEU_consumoBTU!R22*'BNE Fuel &amp; component splits'!$C$40*'BNE Fuel &amp; component splits'!$E48</f>
        <v>7208249044927.8877</v>
      </c>
      <c r="Q4" s="7">
        <f>BCEU_consumoBTU!S22*'BNE Fuel &amp; component splits'!$C$40*'BNE Fuel &amp; component splits'!$E48</f>
        <v>7316372780601.8057</v>
      </c>
      <c r="R4" s="7">
        <f>BCEU_consumoBTU!T22*'BNE Fuel &amp; component splits'!$C$40*'BNE Fuel &amp; component splits'!$E48</f>
        <v>7426118372310.832</v>
      </c>
      <c r="S4" s="7">
        <f>BCEU_consumoBTU!U22*'BNE Fuel &amp; component splits'!$C$40*'BNE Fuel &amp; component splits'!$E48</f>
        <v>7537510147895.4922</v>
      </c>
      <c r="T4" s="7">
        <f>BCEU_consumoBTU!V22*'BNE Fuel &amp; component splits'!$C$40*'BNE Fuel &amp; component splits'!$E48</f>
        <v>7650572800113.9248</v>
      </c>
      <c r="U4" s="7">
        <f>BCEU_consumoBTU!W22*'BNE Fuel &amp; component splits'!$C$40*'BNE Fuel &amp; component splits'!$E48</f>
        <v>7765331392115.6338</v>
      </c>
      <c r="V4" s="7">
        <f>BCEU_consumoBTU!X22*'BNE Fuel &amp; component splits'!$C$40*'BNE Fuel &amp; component splits'!$E48</f>
        <v>7881811362997.3672</v>
      </c>
      <c r="W4" s="7">
        <f>BCEU_consumoBTU!Y22*'BNE Fuel &amp; component splits'!$C$40*'BNE Fuel &amp; component splits'!$E48</f>
        <v>8000038533442.3271</v>
      </c>
      <c r="X4" s="7">
        <f>BCEU_consumoBTU!Z22*'BNE Fuel &amp; component splits'!$C$40*'BNE Fuel &amp; component splits'!$E48</f>
        <v>8120039111443.9629</v>
      </c>
      <c r="Y4" s="7">
        <f>BCEU_consumoBTU!AA22*'BNE Fuel &amp; component splits'!$C$40*'BNE Fuel &amp; component splits'!$E48</f>
        <v>8241839698115.6211</v>
      </c>
      <c r="Z4" s="7">
        <f>BCEU_consumoBTU!AB22*'BNE Fuel &amp; component splits'!$C$40*'BNE Fuel &amp; component splits'!$E48</f>
        <v>8365467293587.3525</v>
      </c>
      <c r="AA4" s="7">
        <f>BCEU_consumoBTU!AC22*'BNE Fuel &amp; component splits'!$C$40*'BNE Fuel &amp; component splits'!$E48</f>
        <v>8490949302991.1631</v>
      </c>
      <c r="AB4" s="7">
        <f>BCEU_consumoBTU!AD22*'BNE Fuel &amp; component splits'!$C$40*'BNE Fuel &amp; component splits'!$E48</f>
        <v>8618313542536.0293</v>
      </c>
      <c r="AC4" s="7">
        <f>BCEU_consumoBTU!AE22*'BNE Fuel &amp; component splits'!$C$40*'BNE Fuel &amp; component splits'!$E48</f>
        <v>8747588245674.0703</v>
      </c>
      <c r="AD4" s="7">
        <f>BCEU_consumoBTU!AF22*'BNE Fuel &amp; component splits'!$C$40*'BNE Fuel &amp; component splits'!$E48</f>
        <v>8878802069359.1797</v>
      </c>
      <c r="AE4" s="7">
        <f>BCEU_consumoBTU!AG22*'BNE Fuel &amp; component splits'!$C$40*'BNE Fuel &amp; component splits'!$E48</f>
        <v>9011984100399.5664</v>
      </c>
      <c r="AF4" s="7">
        <f>BCEU_consumoBTU!AH22*'BNE Fuel &amp; component splits'!$C$40*'BNE Fuel &amp; component splits'!$E48</f>
        <v>9147163861905.5605</v>
      </c>
      <c r="AG4" s="7">
        <f>BCEU_consumoBTU!AI22*'BNE Fuel &amp; component splits'!$C$40*'BNE Fuel &amp; component splits'!$E48</f>
        <v>9284371319834.1426</v>
      </c>
    </row>
    <row r="5" spans="1:35" x14ac:dyDescent="0.2">
      <c r="A5" s="1" t="s">
        <v>6</v>
      </c>
      <c r="B5" s="7">
        <f>BCEU_consumoBTU!D23*'BNE Fuel &amp; component splits'!$C$40*'BNE Fuel &amp; component splits'!$E49</f>
        <v>0</v>
      </c>
      <c r="C5" s="7">
        <f>BCEU_consumoBTU!E23*'BNE Fuel &amp; component splits'!$C$40*'BNE Fuel &amp; component splits'!$E49</f>
        <v>0</v>
      </c>
      <c r="D5" s="7">
        <f>BCEU_consumoBTU!F23*'BNE Fuel &amp; component splits'!$C$40*'BNE Fuel &amp; component splits'!$E49</f>
        <v>0</v>
      </c>
      <c r="E5" s="7">
        <f>BCEU_consumoBTU!G23*'BNE Fuel &amp; component splits'!$C$40*'BNE Fuel &amp; component splits'!$E49</f>
        <v>0</v>
      </c>
      <c r="F5" s="7">
        <f>BCEU_consumoBTU!H23*'BNE Fuel &amp; component splits'!$C$40*'BNE Fuel &amp; component splits'!$E49</f>
        <v>0</v>
      </c>
      <c r="G5" s="7">
        <f>BCEU_consumoBTU!I23*'BNE Fuel &amp; component splits'!$C$40*'BNE Fuel &amp; component splits'!$E49</f>
        <v>0</v>
      </c>
      <c r="H5" s="7">
        <f>BCEU_consumoBTU!J23*'BNE Fuel &amp; component splits'!$C$40*'BNE Fuel &amp; component splits'!$E49</f>
        <v>0</v>
      </c>
      <c r="I5" s="7">
        <f>BCEU_consumoBTU!K23*'BNE Fuel &amp; component splits'!$C$40*'BNE Fuel &amp; component splits'!$E49</f>
        <v>0</v>
      </c>
      <c r="J5" s="7">
        <f>BCEU_consumoBTU!L23*'BNE Fuel &amp; component splits'!$C$40*'BNE Fuel &amp; component splits'!$E49</f>
        <v>0</v>
      </c>
      <c r="K5" s="7">
        <f>BCEU_consumoBTU!M23*'BNE Fuel &amp; component splits'!$C$40*'BNE Fuel &amp; component splits'!$E49</f>
        <v>0</v>
      </c>
      <c r="L5" s="7">
        <f>BCEU_consumoBTU!N23*'BNE Fuel &amp; component splits'!$C$40*'BNE Fuel &amp; component splits'!$E49</f>
        <v>0</v>
      </c>
      <c r="M5" s="7">
        <f>BCEU_consumoBTU!O23*'BNE Fuel &amp; component splits'!$C$40*'BNE Fuel &amp; component splits'!$E49</f>
        <v>0</v>
      </c>
      <c r="N5" s="7">
        <f>BCEU_consumoBTU!P23*'BNE Fuel &amp; component splits'!$C$40*'BNE Fuel &amp; component splits'!$E49</f>
        <v>0</v>
      </c>
      <c r="O5" s="7">
        <f>BCEU_consumoBTU!Q23*'BNE Fuel &amp; component splits'!$C$40*'BNE Fuel &amp; component splits'!$E49</f>
        <v>0</v>
      </c>
      <c r="P5" s="7">
        <f>BCEU_consumoBTU!R23*'BNE Fuel &amp; component splits'!$C$40*'BNE Fuel &amp; component splits'!$E49</f>
        <v>0</v>
      </c>
      <c r="Q5" s="7">
        <f>BCEU_consumoBTU!S23*'BNE Fuel &amp; component splits'!$C$40*'BNE Fuel &amp; component splits'!$E49</f>
        <v>0</v>
      </c>
      <c r="R5" s="7">
        <f>BCEU_consumoBTU!T23*'BNE Fuel &amp; component splits'!$C$40*'BNE Fuel &amp; component splits'!$E49</f>
        <v>0</v>
      </c>
      <c r="S5" s="7">
        <f>BCEU_consumoBTU!U23*'BNE Fuel &amp; component splits'!$C$40*'BNE Fuel &amp; component splits'!$E49</f>
        <v>0</v>
      </c>
      <c r="T5" s="7">
        <f>BCEU_consumoBTU!V23*'BNE Fuel &amp; component splits'!$C$40*'BNE Fuel &amp; component splits'!$E49</f>
        <v>0</v>
      </c>
      <c r="U5" s="7">
        <f>BCEU_consumoBTU!W23*'BNE Fuel &amp; component splits'!$C$40*'BNE Fuel &amp; component splits'!$E49</f>
        <v>0</v>
      </c>
      <c r="V5" s="7">
        <f>BCEU_consumoBTU!X23*'BNE Fuel &amp; component splits'!$C$40*'BNE Fuel &amp; component splits'!$E49</f>
        <v>0</v>
      </c>
      <c r="W5" s="7">
        <f>BCEU_consumoBTU!Y23*'BNE Fuel &amp; component splits'!$C$40*'BNE Fuel &amp; component splits'!$E49</f>
        <v>0</v>
      </c>
      <c r="X5" s="7">
        <f>BCEU_consumoBTU!Z23*'BNE Fuel &amp; component splits'!$C$40*'BNE Fuel &amp; component splits'!$E49</f>
        <v>0</v>
      </c>
      <c r="Y5" s="7">
        <f>BCEU_consumoBTU!AA23*'BNE Fuel &amp; component splits'!$C$40*'BNE Fuel &amp; component splits'!$E49</f>
        <v>0</v>
      </c>
      <c r="Z5" s="7">
        <f>BCEU_consumoBTU!AB23*'BNE Fuel &amp; component splits'!$C$40*'BNE Fuel &amp; component splits'!$E49</f>
        <v>0</v>
      </c>
      <c r="AA5" s="7">
        <f>BCEU_consumoBTU!AC23*'BNE Fuel &amp; component splits'!$C$40*'BNE Fuel &amp; component splits'!$E49</f>
        <v>0</v>
      </c>
      <c r="AB5" s="7">
        <f>BCEU_consumoBTU!AD23*'BNE Fuel &amp; component splits'!$C$40*'BNE Fuel &amp; component splits'!$E49</f>
        <v>0</v>
      </c>
      <c r="AC5" s="7">
        <f>BCEU_consumoBTU!AE23*'BNE Fuel &amp; component splits'!$C$40*'BNE Fuel &amp; component splits'!$E49</f>
        <v>0</v>
      </c>
      <c r="AD5" s="7">
        <f>BCEU_consumoBTU!AF23*'BNE Fuel &amp; component splits'!$C$40*'BNE Fuel &amp; component splits'!$E49</f>
        <v>0</v>
      </c>
      <c r="AE5" s="7">
        <f>BCEU_consumoBTU!AG23*'BNE Fuel &amp; component splits'!$C$40*'BNE Fuel &amp; component splits'!$E49</f>
        <v>0</v>
      </c>
      <c r="AF5" s="7">
        <f>BCEU_consumoBTU!AH23*'BNE Fuel &amp; component splits'!$C$40*'BNE Fuel &amp; component splits'!$E49</f>
        <v>0</v>
      </c>
      <c r="AG5" s="7">
        <f>BCEU_consumoBTU!AI23*'BNE Fuel &amp; component splits'!$C$40*'BNE Fuel &amp; component splits'!$E49</f>
        <v>0</v>
      </c>
    </row>
    <row r="6" spans="1:35" x14ac:dyDescent="0.2">
      <c r="A6" s="1" t="s">
        <v>8</v>
      </c>
      <c r="B6" s="7">
        <f>BCEU_consumoBTU!D24*'BNE Fuel &amp; component splits'!$C$40*'BNE Fuel &amp; component splits'!$E50</f>
        <v>0</v>
      </c>
      <c r="C6" s="7">
        <f>BCEU_consumoBTU!E24*'BNE Fuel &amp; component splits'!$C$40*'BNE Fuel &amp; component splits'!$E50</f>
        <v>0</v>
      </c>
      <c r="D6" s="7">
        <f>BCEU_consumoBTU!F24*'BNE Fuel &amp; component splits'!$C$40*'BNE Fuel &amp; component splits'!$E50</f>
        <v>0</v>
      </c>
      <c r="E6" s="7">
        <f>BCEU_consumoBTU!G24*'BNE Fuel &amp; component splits'!$C$40*'BNE Fuel &amp; component splits'!$E50</f>
        <v>0</v>
      </c>
      <c r="F6" s="7">
        <f>BCEU_consumoBTU!H24*'BNE Fuel &amp; component splits'!$C$40*'BNE Fuel &amp; component splits'!$E50</f>
        <v>0</v>
      </c>
      <c r="G6" s="7">
        <f>BCEU_consumoBTU!I24*'BNE Fuel &amp; component splits'!$C$40*'BNE Fuel &amp; component splits'!$E50</f>
        <v>0</v>
      </c>
      <c r="H6" s="7">
        <f>BCEU_consumoBTU!J24*'BNE Fuel &amp; component splits'!$C$40*'BNE Fuel &amp; component splits'!$E50</f>
        <v>0</v>
      </c>
      <c r="I6" s="7">
        <f>BCEU_consumoBTU!K24*'BNE Fuel &amp; component splits'!$C$40*'BNE Fuel &amp; component splits'!$E50</f>
        <v>0</v>
      </c>
      <c r="J6" s="7">
        <f>BCEU_consumoBTU!L24*'BNE Fuel &amp; component splits'!$C$40*'BNE Fuel &amp; component splits'!$E50</f>
        <v>0</v>
      </c>
      <c r="K6" s="7">
        <f>BCEU_consumoBTU!M24*'BNE Fuel &amp; component splits'!$C$40*'BNE Fuel &amp; component splits'!$E50</f>
        <v>0</v>
      </c>
      <c r="L6" s="7">
        <f>BCEU_consumoBTU!N24*'BNE Fuel &amp; component splits'!$C$40*'BNE Fuel &amp; component splits'!$E50</f>
        <v>0</v>
      </c>
      <c r="M6" s="7">
        <f>BCEU_consumoBTU!O24*'BNE Fuel &amp; component splits'!$C$40*'BNE Fuel &amp; component splits'!$E50</f>
        <v>0</v>
      </c>
      <c r="N6" s="7">
        <f>BCEU_consumoBTU!P24*'BNE Fuel &amp; component splits'!$C$40*'BNE Fuel &amp; component splits'!$E50</f>
        <v>0</v>
      </c>
      <c r="O6" s="7">
        <f>BCEU_consumoBTU!Q24*'BNE Fuel &amp; component splits'!$C$40*'BNE Fuel &amp; component splits'!$E50</f>
        <v>0</v>
      </c>
      <c r="P6" s="7">
        <f>BCEU_consumoBTU!R24*'BNE Fuel &amp; component splits'!$C$40*'BNE Fuel &amp; component splits'!$E50</f>
        <v>0</v>
      </c>
      <c r="Q6" s="7">
        <f>BCEU_consumoBTU!S24*'BNE Fuel &amp; component splits'!$C$40*'BNE Fuel &amp; component splits'!$E50</f>
        <v>0</v>
      </c>
      <c r="R6" s="7">
        <f>BCEU_consumoBTU!T24*'BNE Fuel &amp; component splits'!$C$40*'BNE Fuel &amp; component splits'!$E50</f>
        <v>0</v>
      </c>
      <c r="S6" s="7">
        <f>BCEU_consumoBTU!U24*'BNE Fuel &amp; component splits'!$C$40*'BNE Fuel &amp; component splits'!$E50</f>
        <v>0</v>
      </c>
      <c r="T6" s="7">
        <f>BCEU_consumoBTU!V24*'BNE Fuel &amp; component splits'!$C$40*'BNE Fuel &amp; component splits'!$E50</f>
        <v>0</v>
      </c>
      <c r="U6" s="7">
        <f>BCEU_consumoBTU!W24*'BNE Fuel &amp; component splits'!$C$40*'BNE Fuel &amp; component splits'!$E50</f>
        <v>0</v>
      </c>
      <c r="V6" s="7">
        <f>BCEU_consumoBTU!X24*'BNE Fuel &amp; component splits'!$C$40*'BNE Fuel &amp; component splits'!$E50</f>
        <v>0</v>
      </c>
      <c r="W6" s="7">
        <f>BCEU_consumoBTU!Y24*'BNE Fuel &amp; component splits'!$C$40*'BNE Fuel &amp; component splits'!$E50</f>
        <v>0</v>
      </c>
      <c r="X6" s="7">
        <f>BCEU_consumoBTU!Z24*'BNE Fuel &amp; component splits'!$C$40*'BNE Fuel &amp; component splits'!$E50</f>
        <v>0</v>
      </c>
      <c r="Y6" s="7">
        <f>BCEU_consumoBTU!AA24*'BNE Fuel &amp; component splits'!$C$40*'BNE Fuel &amp; component splits'!$E50</f>
        <v>0</v>
      </c>
      <c r="Z6" s="7">
        <f>BCEU_consumoBTU!AB24*'BNE Fuel &amp; component splits'!$C$40*'BNE Fuel &amp; component splits'!$E50</f>
        <v>0</v>
      </c>
      <c r="AA6" s="7">
        <f>BCEU_consumoBTU!AC24*'BNE Fuel &amp; component splits'!$C$40*'BNE Fuel &amp; component splits'!$E50</f>
        <v>0</v>
      </c>
      <c r="AB6" s="7">
        <f>BCEU_consumoBTU!AD24*'BNE Fuel &amp; component splits'!$C$40*'BNE Fuel &amp; component splits'!$E50</f>
        <v>0</v>
      </c>
      <c r="AC6" s="7">
        <f>BCEU_consumoBTU!AE24*'BNE Fuel &amp; component splits'!$C$40*'BNE Fuel &amp; component splits'!$E50</f>
        <v>0</v>
      </c>
      <c r="AD6" s="7">
        <f>BCEU_consumoBTU!AF24*'BNE Fuel &amp; component splits'!$C$40*'BNE Fuel &amp; component splits'!$E50</f>
        <v>0</v>
      </c>
      <c r="AE6" s="7">
        <f>BCEU_consumoBTU!AG24*'BNE Fuel &amp; component splits'!$C$40*'BNE Fuel &amp; component splits'!$E50</f>
        <v>0</v>
      </c>
      <c r="AF6" s="7">
        <f>BCEU_consumoBTU!AH24*'BNE Fuel &amp; component splits'!$C$40*'BNE Fuel &amp; component splits'!$E50</f>
        <v>0</v>
      </c>
      <c r="AG6" s="7">
        <f>BCEU_consumoBTU!AI24*'BNE Fuel &amp; component splits'!$C$40*'BNE Fuel &amp; component splits'!$E50</f>
        <v>0</v>
      </c>
    </row>
    <row r="7" spans="1:35" x14ac:dyDescent="0.2">
      <c r="A7" s="1" t="s">
        <v>20</v>
      </c>
      <c r="B7" s="7">
        <f>BCEU_consumoBTU!D25*'BNE Fuel &amp; component splits'!$C$40*'BNE Fuel &amp; component splits'!$E51</f>
        <v>59637474545599.359</v>
      </c>
      <c r="C7" s="7">
        <f>BCEU_consumoBTU!E25*'BNE Fuel &amp; component splits'!$C$40*'BNE Fuel &amp; component splits'!$E51</f>
        <v>58670834718574.141</v>
      </c>
      <c r="D7" s="7">
        <f>BCEU_consumoBTU!F25*'BNE Fuel &amp; component splits'!$C$40*'BNE Fuel &amp; component splits'!$E51</f>
        <v>58068435985790.312</v>
      </c>
      <c r="E7" s="7">
        <f>BCEU_consumoBTU!G25*'BNE Fuel &amp; component splits'!$C$40*'BNE Fuel &amp; component splits'!$E51</f>
        <v>57171842523042.281</v>
      </c>
      <c r="F7" s="7">
        <f>BCEU_consumoBTU!H25*'BNE Fuel &amp; component splits'!$C$40*'BNE Fuel &amp; component splits'!$E51</f>
        <v>56443360334559.5</v>
      </c>
      <c r="G7" s="7">
        <f>BCEU_consumoBTU!I25*'BNE Fuel &amp; component splits'!$C$40*'BNE Fuel &amp; component splits'!$E51</f>
        <v>55476720507534.289</v>
      </c>
      <c r="H7" s="7">
        <f>BCEU_consumoBTU!J25*'BNE Fuel &amp; component splits'!$C$40*'BNE Fuel &amp; component splits'!$E51</f>
        <v>54874321774750.453</v>
      </c>
      <c r="I7" s="7">
        <f>BCEU_consumoBTU!K25*'BNE Fuel &amp; component splits'!$C$40*'BNE Fuel &amp; component splits'!$E51</f>
        <v>54075793221990.492</v>
      </c>
      <c r="J7" s="7">
        <f>BCEU_consumoBTU!L25*'BNE Fuel &amp; component splits'!$C$40*'BNE Fuel &amp; component splits'!$E51</f>
        <v>53333301760652.281</v>
      </c>
      <c r="K7" s="7">
        <f>BCEU_consumoBTU!M25*'BNE Fuel &amp; component splits'!$C$40*'BNE Fuel &amp; component splits'!$E51</f>
        <v>52422699025048.812</v>
      </c>
      <c r="L7" s="7">
        <f>BCEU_consumoBTU!N25*'BNE Fuel &amp; component splits'!$C$40*'BNE Fuel &amp; component splits'!$E51</f>
        <v>51890346656542.164</v>
      </c>
      <c r="M7" s="7">
        <f>BCEU_consumoBTU!O25*'BNE Fuel &amp; component splits'!$C$40*'BNE Fuel &amp; component splits'!$E51</f>
        <v>50881679010950.633</v>
      </c>
      <c r="N7" s="7">
        <f>BCEU_consumoBTU!P25*'BNE Fuel &amp; component splits'!$C$40*'BNE Fuel &amp; component splits'!$E51</f>
        <v>50195224641034.172</v>
      </c>
      <c r="O7" s="7">
        <f>BCEU_consumoBTU!Q25*'BNE Fuel &amp; component splits'!$C$40*'BNE Fuel &amp; component splits'!$E51</f>
        <v>49944248517829.008</v>
      </c>
      <c r="P7" s="7">
        <f>BCEU_consumoBTU!R25*'BNE Fuel &amp; component splits'!$C$40*'BNE Fuel &amp; component splits'!$E51</f>
        <v>49694527275239.867</v>
      </c>
      <c r="Q7" s="7">
        <f>BCEU_consumoBTU!S25*'BNE Fuel &amp; component splits'!$C$40*'BNE Fuel &amp; component splits'!$E51</f>
        <v>49446054638863.672</v>
      </c>
      <c r="R7" s="7">
        <f>BCEU_consumoBTU!T25*'BNE Fuel &amp; component splits'!$C$40*'BNE Fuel &amp; component splits'!$E51</f>
        <v>49198824365669.344</v>
      </c>
      <c r="S7" s="7">
        <f>BCEU_consumoBTU!U25*'BNE Fuel &amp; component splits'!$C$40*'BNE Fuel &amp; component splits'!$E51</f>
        <v>48952830243841.008</v>
      </c>
      <c r="T7" s="7">
        <f>BCEU_consumoBTU!V25*'BNE Fuel &amp; component splits'!$C$40*'BNE Fuel &amp; component splits'!$E51</f>
        <v>48708066092621.797</v>
      </c>
      <c r="U7" s="7">
        <f>BCEU_consumoBTU!W25*'BNE Fuel &amp; component splits'!$C$40*'BNE Fuel &amp; component splits'!$E51</f>
        <v>48464525762158.688</v>
      </c>
      <c r="V7" s="7">
        <f>BCEU_consumoBTU!X25*'BNE Fuel &amp; component splits'!$C$40*'BNE Fuel &amp; component splits'!$E51</f>
        <v>48222203133347.891</v>
      </c>
      <c r="W7" s="7">
        <f>BCEU_consumoBTU!Y25*'BNE Fuel &amp; component splits'!$C$40*'BNE Fuel &amp; component splits'!$E51</f>
        <v>47981092117681.156</v>
      </c>
      <c r="X7" s="7">
        <f>BCEU_consumoBTU!Z25*'BNE Fuel &amp; component splits'!$C$40*'BNE Fuel &amp; component splits'!$E51</f>
        <v>47741186657092.75</v>
      </c>
      <c r="Y7" s="7">
        <f>BCEU_consumoBTU!AA25*'BNE Fuel &amp; component splits'!$C$40*'BNE Fuel &amp; component splits'!$E51</f>
        <v>47502480723807.281</v>
      </c>
      <c r="Z7" s="7">
        <f>BCEU_consumoBTU!AB25*'BNE Fuel &amp; component splits'!$C$40*'BNE Fuel &amp; component splits'!$E51</f>
        <v>47264968320188.25</v>
      </c>
      <c r="AA7" s="7">
        <f>BCEU_consumoBTU!AC25*'BNE Fuel &amp; component splits'!$C$40*'BNE Fuel &amp; component splits'!$E51</f>
        <v>47028643478587.297</v>
      </c>
      <c r="AB7" s="7">
        <f>BCEU_consumoBTU!AD25*'BNE Fuel &amp; component splits'!$C$40*'BNE Fuel &amp; component splits'!$E51</f>
        <v>46793500261194.367</v>
      </c>
      <c r="AC7" s="7">
        <f>BCEU_consumoBTU!AE25*'BNE Fuel &amp; component splits'!$C$40*'BNE Fuel &amp; component splits'!$E51</f>
        <v>46559532759888.391</v>
      </c>
      <c r="AD7" s="7">
        <f>BCEU_consumoBTU!AF25*'BNE Fuel &amp; component splits'!$C$40*'BNE Fuel &amp; component splits'!$E51</f>
        <v>46326735096088.953</v>
      </c>
      <c r="AE7" s="7">
        <f>BCEU_consumoBTU!AG25*'BNE Fuel &amp; component splits'!$C$40*'BNE Fuel &amp; component splits'!$E51</f>
        <v>46095101420608.516</v>
      </c>
      <c r="AF7" s="7">
        <f>BCEU_consumoBTU!AH25*'BNE Fuel &amp; component splits'!$C$40*'BNE Fuel &amp; component splits'!$E51</f>
        <v>45864625913505.469</v>
      </c>
      <c r="AG7" s="7">
        <f>BCEU_consumoBTU!AI25*'BNE Fuel &amp; component splits'!$C$40*'BNE Fuel &amp; component splits'!$E51</f>
        <v>45635302783937.945</v>
      </c>
    </row>
    <row r="8" spans="1:35" x14ac:dyDescent="0.2">
      <c r="A8" s="1" t="s">
        <v>24</v>
      </c>
      <c r="B8" s="7">
        <f>BCEU_consumoBTU!D26*'BNE Fuel &amp; component splits'!$C$40*'BNE Fuel &amp; component splits'!$E52</f>
        <v>0</v>
      </c>
      <c r="C8" s="7">
        <f>BCEU_consumoBTU!E26*'BNE Fuel &amp; component splits'!$C$40*'BNE Fuel &amp; component splits'!$E52</f>
        <v>0</v>
      </c>
      <c r="D8" s="7">
        <f>BCEU_consumoBTU!F26*'BNE Fuel &amp; component splits'!$C$40*'BNE Fuel &amp; component splits'!$E52</f>
        <v>0</v>
      </c>
      <c r="E8" s="7">
        <f>BCEU_consumoBTU!G26*'BNE Fuel &amp; component splits'!$C$40*'BNE Fuel &amp; component splits'!$E52</f>
        <v>0</v>
      </c>
      <c r="F8" s="7">
        <f>BCEU_consumoBTU!H26*'BNE Fuel &amp; component splits'!$C$40*'BNE Fuel &amp; component splits'!$E52</f>
        <v>0</v>
      </c>
      <c r="G8" s="7">
        <f>BCEU_consumoBTU!I26*'BNE Fuel &amp; component splits'!$C$40*'BNE Fuel &amp; component splits'!$E52</f>
        <v>0</v>
      </c>
      <c r="H8" s="7">
        <f>BCEU_consumoBTU!J26*'BNE Fuel &amp; component splits'!$C$40*'BNE Fuel &amp; component splits'!$E52</f>
        <v>0</v>
      </c>
      <c r="I8" s="7">
        <f>BCEU_consumoBTU!K26*'BNE Fuel &amp; component splits'!$C$40*'BNE Fuel &amp; component splits'!$E52</f>
        <v>0</v>
      </c>
      <c r="J8" s="7">
        <f>BCEU_consumoBTU!L26*'BNE Fuel &amp; component splits'!$C$40*'BNE Fuel &amp; component splits'!$E52</f>
        <v>0</v>
      </c>
      <c r="K8" s="7">
        <f>BCEU_consumoBTU!M26*'BNE Fuel &amp; component splits'!$C$40*'BNE Fuel &amp; component splits'!$E52</f>
        <v>0</v>
      </c>
      <c r="L8" s="7">
        <f>BCEU_consumoBTU!N26*'BNE Fuel &amp; component splits'!$C$40*'BNE Fuel &amp; component splits'!$E52</f>
        <v>0</v>
      </c>
      <c r="M8" s="7">
        <f>BCEU_consumoBTU!O26*'BNE Fuel &amp; component splits'!$C$40*'BNE Fuel &amp; component splits'!$E52</f>
        <v>0</v>
      </c>
      <c r="N8" s="7">
        <f>BCEU_consumoBTU!P26*'BNE Fuel &amp; component splits'!$C$40*'BNE Fuel &amp; component splits'!$E52</f>
        <v>0</v>
      </c>
      <c r="O8" s="7">
        <f>BCEU_consumoBTU!Q26*'BNE Fuel &amp; component splits'!$C$40*'BNE Fuel &amp; component splits'!$E52</f>
        <v>0</v>
      </c>
      <c r="P8" s="7">
        <f>BCEU_consumoBTU!R26*'BNE Fuel &amp; component splits'!$C$40*'BNE Fuel &amp; component splits'!$E52</f>
        <v>0</v>
      </c>
      <c r="Q8" s="7">
        <f>BCEU_consumoBTU!S26*'BNE Fuel &amp; component splits'!$C$40*'BNE Fuel &amp; component splits'!$E52</f>
        <v>0</v>
      </c>
      <c r="R8" s="7">
        <f>BCEU_consumoBTU!T26*'BNE Fuel &amp; component splits'!$C$40*'BNE Fuel &amp; component splits'!$E52</f>
        <v>0</v>
      </c>
      <c r="S8" s="7">
        <f>BCEU_consumoBTU!U26*'BNE Fuel &amp; component splits'!$C$40*'BNE Fuel &amp; component splits'!$E52</f>
        <v>0</v>
      </c>
      <c r="T8" s="7">
        <f>BCEU_consumoBTU!V26*'BNE Fuel &amp; component splits'!$C$40*'BNE Fuel &amp; component splits'!$E52</f>
        <v>0</v>
      </c>
      <c r="U8" s="7">
        <f>BCEU_consumoBTU!W26*'BNE Fuel &amp; component splits'!$C$40*'BNE Fuel &amp; component splits'!$E52</f>
        <v>0</v>
      </c>
      <c r="V8" s="7">
        <f>BCEU_consumoBTU!X26*'BNE Fuel &amp; component splits'!$C$40*'BNE Fuel &amp; component splits'!$E52</f>
        <v>0</v>
      </c>
      <c r="W8" s="7">
        <f>BCEU_consumoBTU!Y26*'BNE Fuel &amp; component splits'!$C$40*'BNE Fuel &amp; component splits'!$E52</f>
        <v>0</v>
      </c>
      <c r="X8" s="7">
        <f>BCEU_consumoBTU!Z26*'BNE Fuel &amp; component splits'!$C$40*'BNE Fuel &amp; component splits'!$E52</f>
        <v>0</v>
      </c>
      <c r="Y8" s="7">
        <f>BCEU_consumoBTU!AA26*'BNE Fuel &amp; component splits'!$C$40*'BNE Fuel &amp; component splits'!$E52</f>
        <v>0</v>
      </c>
      <c r="Z8" s="7">
        <f>BCEU_consumoBTU!AB26*'BNE Fuel &amp; component splits'!$C$40*'BNE Fuel &amp; component splits'!$E52</f>
        <v>0</v>
      </c>
      <c r="AA8" s="7">
        <f>BCEU_consumoBTU!AC26*'BNE Fuel &amp; component splits'!$C$40*'BNE Fuel &amp; component splits'!$E52</f>
        <v>0</v>
      </c>
      <c r="AB8" s="7">
        <f>BCEU_consumoBTU!AD26*'BNE Fuel &amp; component splits'!$C$40*'BNE Fuel &amp; component splits'!$E52</f>
        <v>0</v>
      </c>
      <c r="AC8" s="7">
        <f>BCEU_consumoBTU!AE26*'BNE Fuel &amp; component splits'!$C$40*'BNE Fuel &amp; component splits'!$E52</f>
        <v>0</v>
      </c>
      <c r="AD8" s="7">
        <f>BCEU_consumoBTU!AF26*'BNE Fuel &amp; component splits'!$C$40*'BNE Fuel &amp; component splits'!$E52</f>
        <v>0</v>
      </c>
      <c r="AE8" s="7">
        <f>BCEU_consumoBTU!AG26*'BNE Fuel &amp; component splits'!$C$40*'BNE Fuel &amp; component splits'!$E52</f>
        <v>0</v>
      </c>
      <c r="AF8" s="7">
        <f>BCEU_consumoBTU!AH26*'BNE Fuel &amp; component splits'!$C$40*'BNE Fuel &amp; component splits'!$E52</f>
        <v>0</v>
      </c>
      <c r="AG8" s="7">
        <f>BCEU_consumoBTU!AI26*'BNE Fuel &amp; component splits'!$C$40*'BNE Fuel &amp; component splits'!$E52</f>
        <v>0</v>
      </c>
    </row>
    <row r="9" spans="1:35" x14ac:dyDescent="0.2">
      <c r="A9" s="1" t="s">
        <v>25</v>
      </c>
      <c r="B9" s="7">
        <f>BCEU_consumoBTU!D27*'BNE Fuel &amp; component splits'!$C$40*'BNE Fuel &amp; component splits'!$E53</f>
        <v>0</v>
      </c>
      <c r="C9" s="7">
        <f>BCEU_consumoBTU!E27*'BNE Fuel &amp; component splits'!$C$40*'BNE Fuel &amp; component splits'!$E53</f>
        <v>0</v>
      </c>
      <c r="D9" s="7">
        <f>BCEU_consumoBTU!F27*'BNE Fuel &amp; component splits'!$C$40*'BNE Fuel &amp; component splits'!$E53</f>
        <v>0</v>
      </c>
      <c r="E9" s="7">
        <f>BCEU_consumoBTU!G27*'BNE Fuel &amp; component splits'!$C$40*'BNE Fuel &amp; component splits'!$E53</f>
        <v>0</v>
      </c>
      <c r="F9" s="7">
        <f>BCEU_consumoBTU!H27*'BNE Fuel &amp; component splits'!$C$40*'BNE Fuel &amp; component splits'!$E53</f>
        <v>0</v>
      </c>
      <c r="G9" s="7">
        <f>BCEU_consumoBTU!I27*'BNE Fuel &amp; component splits'!$C$40*'BNE Fuel &amp; component splits'!$E53</f>
        <v>0</v>
      </c>
      <c r="H9" s="7">
        <f>BCEU_consumoBTU!J27*'BNE Fuel &amp; component splits'!$C$40*'BNE Fuel &amp; component splits'!$E53</f>
        <v>0</v>
      </c>
      <c r="I9" s="7">
        <f>BCEU_consumoBTU!K27*'BNE Fuel &amp; component splits'!$C$40*'BNE Fuel &amp; component splits'!$E53</f>
        <v>0</v>
      </c>
      <c r="J9" s="7">
        <f>BCEU_consumoBTU!L27*'BNE Fuel &amp; component splits'!$C$40*'BNE Fuel &amp; component splits'!$E53</f>
        <v>0</v>
      </c>
      <c r="K9" s="7">
        <f>BCEU_consumoBTU!M27*'BNE Fuel &amp; component splits'!$C$40*'BNE Fuel &amp; component splits'!$E53</f>
        <v>0</v>
      </c>
      <c r="L9" s="7">
        <f>BCEU_consumoBTU!N27*'BNE Fuel &amp; component splits'!$C$40*'BNE Fuel &amp; component splits'!$E53</f>
        <v>0</v>
      </c>
      <c r="M9" s="7">
        <f>BCEU_consumoBTU!O27*'BNE Fuel &amp; component splits'!$C$40*'BNE Fuel &amp; component splits'!$E53</f>
        <v>0</v>
      </c>
      <c r="N9" s="7">
        <f>BCEU_consumoBTU!P27*'BNE Fuel &amp; component splits'!$C$40*'BNE Fuel &amp; component splits'!$E53</f>
        <v>0</v>
      </c>
      <c r="O9" s="7">
        <f>BCEU_consumoBTU!Q27*'BNE Fuel &amp; component splits'!$C$40*'BNE Fuel &amp; component splits'!$E53</f>
        <v>0</v>
      </c>
      <c r="P9" s="7">
        <f>BCEU_consumoBTU!R27*'BNE Fuel &amp; component splits'!$C$40*'BNE Fuel &amp; component splits'!$E53</f>
        <v>0</v>
      </c>
      <c r="Q9" s="7">
        <f>BCEU_consumoBTU!S27*'BNE Fuel &amp; component splits'!$C$40*'BNE Fuel &amp; component splits'!$E53</f>
        <v>0</v>
      </c>
      <c r="R9" s="7">
        <f>BCEU_consumoBTU!T27*'BNE Fuel &amp; component splits'!$C$40*'BNE Fuel &amp; component splits'!$E53</f>
        <v>0</v>
      </c>
      <c r="S9" s="7">
        <f>BCEU_consumoBTU!U27*'BNE Fuel &amp; component splits'!$C$40*'BNE Fuel &amp; component splits'!$E53</f>
        <v>0</v>
      </c>
      <c r="T9" s="7">
        <f>BCEU_consumoBTU!V27*'BNE Fuel &amp; component splits'!$C$40*'BNE Fuel &amp; component splits'!$E53</f>
        <v>0</v>
      </c>
      <c r="U9" s="7">
        <f>BCEU_consumoBTU!W27*'BNE Fuel &amp; component splits'!$C$40*'BNE Fuel &amp; component splits'!$E53</f>
        <v>0</v>
      </c>
      <c r="V9" s="7">
        <f>BCEU_consumoBTU!X27*'BNE Fuel &amp; component splits'!$C$40*'BNE Fuel &amp; component splits'!$E53</f>
        <v>0</v>
      </c>
      <c r="W9" s="7">
        <f>BCEU_consumoBTU!Y27*'BNE Fuel &amp; component splits'!$C$40*'BNE Fuel &amp; component splits'!$E53</f>
        <v>0</v>
      </c>
      <c r="X9" s="7">
        <f>BCEU_consumoBTU!Z27*'BNE Fuel &amp; component splits'!$C$40*'BNE Fuel &amp; component splits'!$E53</f>
        <v>0</v>
      </c>
      <c r="Y9" s="7">
        <f>BCEU_consumoBTU!AA27*'BNE Fuel &amp; component splits'!$C$40*'BNE Fuel &amp; component splits'!$E53</f>
        <v>0</v>
      </c>
      <c r="Z9" s="7">
        <f>BCEU_consumoBTU!AB27*'BNE Fuel &amp; component splits'!$C$40*'BNE Fuel &amp; component splits'!$E53</f>
        <v>0</v>
      </c>
      <c r="AA9" s="7">
        <f>BCEU_consumoBTU!AC27*'BNE Fuel &amp; component splits'!$C$40*'BNE Fuel &amp; component splits'!$E53</f>
        <v>0</v>
      </c>
      <c r="AB9" s="7">
        <f>BCEU_consumoBTU!AD27*'BNE Fuel &amp; component splits'!$C$40*'BNE Fuel &amp; component splits'!$E53</f>
        <v>0</v>
      </c>
      <c r="AC9" s="7">
        <f>BCEU_consumoBTU!AE27*'BNE Fuel &amp; component splits'!$C$40*'BNE Fuel &amp; component splits'!$E53</f>
        <v>0</v>
      </c>
      <c r="AD9" s="7">
        <f>BCEU_consumoBTU!AF27*'BNE Fuel &amp; component splits'!$C$40*'BNE Fuel &amp; component splits'!$E53</f>
        <v>0</v>
      </c>
      <c r="AE9" s="7">
        <f>BCEU_consumoBTU!AG27*'BNE Fuel &amp; component splits'!$C$40*'BNE Fuel &amp; component splits'!$E53</f>
        <v>0</v>
      </c>
      <c r="AF9" s="7">
        <f>BCEU_consumoBTU!AH27*'BNE Fuel &amp; component splits'!$C$40*'BNE Fuel &amp; component splits'!$E53</f>
        <v>0</v>
      </c>
      <c r="AG9" s="7">
        <f>BCEU_consumoBTU!AI27*'BNE Fuel &amp; component splits'!$C$40*'BNE Fuel &amp; component splits'!$E53</f>
        <v>0</v>
      </c>
    </row>
    <row r="10" spans="1:35" x14ac:dyDescent="0.2">
      <c r="A10" s="1" t="s">
        <v>26</v>
      </c>
      <c r="B10" s="7">
        <f>BCEU_consumoBTU!D28*'BNE Fuel &amp; component splits'!$C$40*'BNE Fuel &amp; component splits'!$E54</f>
        <v>52243239806358.438</v>
      </c>
      <c r="C10" s="7">
        <f>BCEU_consumoBTU!E28*'BNE Fuel &amp; component splits'!$C$40*'BNE Fuel &amp; component splits'!$E54</f>
        <v>52460109825594.688</v>
      </c>
      <c r="D10" s="7">
        <f>BCEU_consumoBTU!F28*'BNE Fuel &amp; component splits'!$C$40*'BNE Fuel &amp; component splits'!$E54</f>
        <v>52699414674407.086</v>
      </c>
      <c r="E10" s="7">
        <f>BCEU_consumoBTU!G28*'BNE Fuel &amp; component splits'!$C$40*'BNE Fuel &amp; component splits'!$E54</f>
        <v>52878893311016.406</v>
      </c>
      <c r="F10" s="7">
        <f>BCEU_consumoBTU!H28*'BNE Fuel &amp; component splits'!$C$40*'BNE Fuel &amp; component splits'!$E54</f>
        <v>53006024011947.992</v>
      </c>
      <c r="G10" s="7">
        <f>BCEU_consumoBTU!I28*'BNE Fuel &amp; component splits'!$C$40*'BNE Fuel &amp; component splits'!$E54</f>
        <v>53155589542455.734</v>
      </c>
      <c r="H10" s="7">
        <f>BCEU_consumoBTU!J28*'BNE Fuel &amp; component splits'!$C$40*'BNE Fuel &amp; component splits'!$E54</f>
        <v>53282720243387.32</v>
      </c>
      <c r="I10" s="7">
        <f>BCEU_consumoBTU!K28*'BNE Fuel &amp; component splits'!$C$40*'BNE Fuel &amp; component splits'!$E54</f>
        <v>53432285773895.086</v>
      </c>
      <c r="J10" s="7">
        <f>BCEU_consumoBTU!L28*'BNE Fuel &amp; component splits'!$C$40*'BNE Fuel &amp; component splits'!$E54</f>
        <v>53574373027877.445</v>
      </c>
      <c r="K10" s="7">
        <f>BCEU_consumoBTU!M28*'BNE Fuel &amp; component splits'!$C$40*'BNE Fuel &amp; component splits'!$E54</f>
        <v>53723938558385.211</v>
      </c>
      <c r="L10" s="7">
        <f>BCEU_consumoBTU!N28*'BNE Fuel &amp; component splits'!$C$40*'BNE Fuel &amp; component splits'!$E54</f>
        <v>53866025812367.562</v>
      </c>
      <c r="M10" s="7">
        <f>BCEU_consumoBTU!O28*'BNE Fuel &amp; component splits'!$C$40*'BNE Fuel &amp; component splits'!$E54</f>
        <v>54008113066349.938</v>
      </c>
      <c r="N10" s="7">
        <f>BCEU_consumoBTU!P28*'BNE Fuel &amp; component splits'!$C$40*'BNE Fuel &amp; component splits'!$E54</f>
        <v>53993156513299.164</v>
      </c>
      <c r="O10" s="7">
        <f>BCEU_consumoBTU!Q28*'BNE Fuel &amp; component splits'!$C$40*'BNE Fuel &amp; component splits'!$E54</f>
        <v>54803053860998.641</v>
      </c>
      <c r="P10" s="7">
        <f>BCEU_consumoBTU!R28*'BNE Fuel &amp; component splits'!$C$40*'BNE Fuel &amp; component splits'!$E54</f>
        <v>55625099668913.609</v>
      </c>
      <c r="Q10" s="7">
        <f>BCEU_consumoBTU!S28*'BNE Fuel &amp; component splits'!$C$40*'BNE Fuel &amp; component splits'!$E54</f>
        <v>56459476163947.312</v>
      </c>
      <c r="R10" s="7">
        <f>BCEU_consumoBTU!T28*'BNE Fuel &amp; component splits'!$C$40*'BNE Fuel &amp; component splits'!$E54</f>
        <v>57306368306406.531</v>
      </c>
      <c r="S10" s="7">
        <f>BCEU_consumoBTU!U28*'BNE Fuel &amp; component splits'!$C$40*'BNE Fuel &amp; component splits'!$E54</f>
        <v>58165963831002.609</v>
      </c>
      <c r="T10" s="7">
        <f>BCEU_consumoBTU!V28*'BNE Fuel &amp; component splits'!$C$40*'BNE Fuel &amp; component splits'!$E54</f>
        <v>59038453288467.648</v>
      </c>
      <c r="U10" s="7">
        <f>BCEU_consumoBTU!W28*'BNE Fuel &amp; component splits'!$C$40*'BNE Fuel &amp; component splits'!$E54</f>
        <v>59924030087794.656</v>
      </c>
      <c r="V10" s="7">
        <f>BCEU_consumoBTU!X28*'BNE Fuel &amp; component splits'!$C$40*'BNE Fuel &amp; component splits'!$E54</f>
        <v>60822890539111.57</v>
      </c>
      <c r="W10" s="7">
        <f>BCEU_consumoBTU!Y28*'BNE Fuel &amp; component splits'!$C$40*'BNE Fuel &amp; component splits'!$E54</f>
        <v>61735233897198.25</v>
      </c>
      <c r="X10" s="7">
        <f>BCEU_consumoBTU!Z28*'BNE Fuel &amp; component splits'!$C$40*'BNE Fuel &amp; component splits'!$E54</f>
        <v>62661262405656.219</v>
      </c>
      <c r="Y10" s="7">
        <f>BCEU_consumoBTU!AA28*'BNE Fuel &amp; component splits'!$C$40*'BNE Fuel &amp; component splits'!$E54</f>
        <v>63601181341741.055</v>
      </c>
      <c r="Z10" s="7">
        <f>BCEU_consumoBTU!AB28*'BNE Fuel &amp; component splits'!$C$40*'BNE Fuel &amp; component splits'!$E54</f>
        <v>64555199061867.156</v>
      </c>
      <c r="AA10" s="7">
        <f>BCEU_consumoBTU!AC28*'BNE Fuel &amp; component splits'!$C$40*'BNE Fuel &amp; component splits'!$E54</f>
        <v>65523527047795.164</v>
      </c>
      <c r="AB10" s="7">
        <f>BCEU_consumoBTU!AD28*'BNE Fuel &amp; component splits'!$C$40*'BNE Fuel &amp; component splits'!$E54</f>
        <v>66506379953512.086</v>
      </c>
      <c r="AC10" s="7">
        <f>BCEU_consumoBTU!AE28*'BNE Fuel &amp; component splits'!$C$40*'BNE Fuel &amp; component splits'!$E54</f>
        <v>67503975652814.75</v>
      </c>
      <c r="AD10" s="7">
        <f>BCEU_consumoBTU!AF28*'BNE Fuel &amp; component splits'!$C$40*'BNE Fuel &amp; component splits'!$E54</f>
        <v>68516535287606.977</v>
      </c>
      <c r="AE10" s="7">
        <f>BCEU_consumoBTU!AG28*'BNE Fuel &amp; component splits'!$C$40*'BNE Fuel &amp; component splits'!$E54</f>
        <v>69544283316921.07</v>
      </c>
      <c r="AF10" s="7">
        <f>BCEU_consumoBTU!AH28*'BNE Fuel &amp; component splits'!$C$40*'BNE Fuel &amp; component splits'!$E54</f>
        <v>70587447566674.875</v>
      </c>
      <c r="AG10" s="7">
        <f>BCEU_consumoBTU!AI28*'BNE Fuel &amp; component splits'!$C$40*'BNE Fuel &amp; component splits'!$E54</f>
        <v>71646259280174.984</v>
      </c>
    </row>
    <row r="11" spans="1:35" x14ac:dyDescent="0.2">
      <c r="A11" s="1" t="s">
        <v>27</v>
      </c>
      <c r="B11" s="7">
        <f>BCEU_consumoBTU!D29*'BNE Fuel &amp; component splits'!$C$40*'BNE Fuel &amp; component splits'!$E55</f>
        <v>0</v>
      </c>
      <c r="C11" s="7">
        <f>BCEU_consumoBTU!E29*'BNE Fuel &amp; component splits'!$C$40*'BNE Fuel &amp; component splits'!$E55</f>
        <v>0</v>
      </c>
      <c r="D11" s="7">
        <f>BCEU_consumoBTU!F29*'BNE Fuel &amp; component splits'!$C$40*'BNE Fuel &amp; component splits'!$E55</f>
        <v>0</v>
      </c>
      <c r="E11" s="7">
        <f>BCEU_consumoBTU!G29*'BNE Fuel &amp; component splits'!$C$40*'BNE Fuel &amp; component splits'!$E55</f>
        <v>0</v>
      </c>
      <c r="F11" s="7">
        <f>BCEU_consumoBTU!H29*'BNE Fuel &amp; component splits'!$C$40*'BNE Fuel &amp; component splits'!$E55</f>
        <v>0</v>
      </c>
      <c r="G11" s="7">
        <f>BCEU_consumoBTU!I29*'BNE Fuel &amp; component splits'!$C$40*'BNE Fuel &amp; component splits'!$E55</f>
        <v>0</v>
      </c>
      <c r="H11" s="7">
        <f>BCEU_consumoBTU!J29*'BNE Fuel &amp; component splits'!$C$40*'BNE Fuel &amp; component splits'!$E55</f>
        <v>0</v>
      </c>
      <c r="I11" s="7">
        <f>BCEU_consumoBTU!K29*'BNE Fuel &amp; component splits'!$C$40*'BNE Fuel &amp; component splits'!$E55</f>
        <v>0</v>
      </c>
      <c r="J11" s="7">
        <f>BCEU_consumoBTU!L29*'BNE Fuel &amp; component splits'!$C$40*'BNE Fuel &amp; component splits'!$E55</f>
        <v>0</v>
      </c>
      <c r="K11" s="7">
        <f>BCEU_consumoBTU!M29*'BNE Fuel &amp; component splits'!$C$40*'BNE Fuel &amp; component splits'!$E55</f>
        <v>0</v>
      </c>
      <c r="L11" s="7">
        <f>BCEU_consumoBTU!N29*'BNE Fuel &amp; component splits'!$C$40*'BNE Fuel &amp; component splits'!$E55</f>
        <v>0</v>
      </c>
      <c r="M11" s="7">
        <f>BCEU_consumoBTU!O29*'BNE Fuel &amp; component splits'!$C$40*'BNE Fuel &amp; component splits'!$E55</f>
        <v>0</v>
      </c>
      <c r="N11" s="7">
        <f>BCEU_consumoBTU!P29*'BNE Fuel &amp; component splits'!$C$40*'BNE Fuel &amp; component splits'!$E55</f>
        <v>0</v>
      </c>
      <c r="O11" s="7">
        <f>BCEU_consumoBTU!Q29*'BNE Fuel &amp; component splits'!$C$40*'BNE Fuel &amp; component splits'!$E55</f>
        <v>0</v>
      </c>
      <c r="P11" s="7">
        <f>BCEU_consumoBTU!R29*'BNE Fuel &amp; component splits'!$C$40*'BNE Fuel &amp; component splits'!$E55</f>
        <v>0</v>
      </c>
      <c r="Q11" s="7">
        <f>BCEU_consumoBTU!S29*'BNE Fuel &amp; component splits'!$C$40*'BNE Fuel &amp; component splits'!$E55</f>
        <v>0</v>
      </c>
      <c r="R11" s="7">
        <f>BCEU_consumoBTU!T29*'BNE Fuel &amp; component splits'!$C$40*'BNE Fuel &amp; component splits'!$E55</f>
        <v>0</v>
      </c>
      <c r="S11" s="7">
        <f>BCEU_consumoBTU!U29*'BNE Fuel &amp; component splits'!$C$40*'BNE Fuel &amp; component splits'!$E55</f>
        <v>0</v>
      </c>
      <c r="T11" s="7">
        <f>BCEU_consumoBTU!V29*'BNE Fuel &amp; component splits'!$C$40*'BNE Fuel &amp; component splits'!$E55</f>
        <v>0</v>
      </c>
      <c r="U11" s="7">
        <f>BCEU_consumoBTU!W29*'BNE Fuel &amp; component splits'!$C$40*'BNE Fuel &amp; component splits'!$E55</f>
        <v>0</v>
      </c>
      <c r="V11" s="7">
        <f>BCEU_consumoBTU!X29*'BNE Fuel &amp; component splits'!$C$40*'BNE Fuel &amp; component splits'!$E55</f>
        <v>0</v>
      </c>
      <c r="W11" s="7">
        <f>BCEU_consumoBTU!Y29*'BNE Fuel &amp; component splits'!$C$40*'BNE Fuel &amp; component splits'!$E55</f>
        <v>0</v>
      </c>
      <c r="X11" s="7">
        <f>BCEU_consumoBTU!Z29*'BNE Fuel &amp; component splits'!$C$40*'BNE Fuel &amp; component splits'!$E55</f>
        <v>0</v>
      </c>
      <c r="Y11" s="7">
        <f>BCEU_consumoBTU!AA29*'BNE Fuel &amp; component splits'!$C$40*'BNE Fuel &amp; component splits'!$E55</f>
        <v>0</v>
      </c>
      <c r="Z11" s="7">
        <f>BCEU_consumoBTU!AB29*'BNE Fuel &amp; component splits'!$C$40*'BNE Fuel &amp; component splits'!$E55</f>
        <v>0</v>
      </c>
      <c r="AA11" s="7">
        <f>BCEU_consumoBTU!AC29*'BNE Fuel &amp; component splits'!$C$40*'BNE Fuel &amp; component splits'!$E55</f>
        <v>0</v>
      </c>
      <c r="AB11" s="7">
        <f>BCEU_consumoBTU!AD29*'BNE Fuel &amp; component splits'!$C$40*'BNE Fuel &amp; component splits'!$E55</f>
        <v>0</v>
      </c>
      <c r="AC11" s="7">
        <f>BCEU_consumoBTU!AE29*'BNE Fuel &amp; component splits'!$C$40*'BNE Fuel &amp; component splits'!$E55</f>
        <v>0</v>
      </c>
      <c r="AD11" s="7">
        <f>BCEU_consumoBTU!AF29*'BNE Fuel &amp; component splits'!$C$40*'BNE Fuel &amp; component splits'!$E55</f>
        <v>0</v>
      </c>
      <c r="AE11" s="7">
        <f>BCEU_consumoBTU!AG29*'BNE Fuel &amp; component splits'!$C$40*'BNE Fuel &amp; component splits'!$E55</f>
        <v>0</v>
      </c>
      <c r="AF11" s="7">
        <f>BCEU_consumoBTU!AH29*'BNE Fuel &amp; component splits'!$C$40*'BNE Fuel &amp; component splits'!$E55</f>
        <v>0</v>
      </c>
      <c r="AG11" s="7">
        <f>BCEU_consumoBTU!AI29*'BNE Fuel &amp; component splits'!$C$40*'BNE Fuel &amp; component splits'!$E55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BCEU_consumoBTU!D20*'BNE Fuel &amp; component splits'!$C$41*'BNE Fuel &amp; component splits'!$F46</f>
        <v>5196643151530.7275</v>
      </c>
      <c r="C2" s="7">
        <f>BCEU_consumoBTU!E20*'BNE Fuel &amp; component splits'!$C$41*'BNE Fuel &amp; component splits'!$F46</f>
        <v>5353227743729.7529</v>
      </c>
      <c r="D2" s="7">
        <f>BCEU_consumoBTU!F20*'BNE Fuel &amp; component splits'!$C$41*'BNE Fuel &amp; component splits'!$F46</f>
        <v>5512405008040.0049</v>
      </c>
      <c r="E2" s="7">
        <f>BCEU_consumoBTU!G20*'BNE Fuel &amp; component splits'!$C$41*'BNE Fuel &amp; component splits'!$F46</f>
        <v>5677007678805.2295</v>
      </c>
      <c r="F2" s="7">
        <f>BCEU_consumoBTU!H20*'BNE Fuel &amp; component splits'!$C$41*'BNE Fuel &amp; component splits'!$F46</f>
        <v>5845659399225.6445</v>
      </c>
      <c r="G2" s="7">
        <f>BCEU_consumoBTU!I20*'BNE Fuel &amp; component splits'!$C$41*'BNE Fuel &amp; component splits'!$F46</f>
        <v>6017800024092.0293</v>
      </c>
      <c r="H2" s="7">
        <f>BCEU_consumoBTU!J20*'BNE Fuel &amp; component splits'!$C$41*'BNE Fuel &amp; component splits'!$F46</f>
        <v>6193685619785.7412</v>
      </c>
      <c r="I2" s="7">
        <f>BCEU_consumoBTU!K20*'BNE Fuel &amp; component splits'!$C$41*'BNE Fuel &amp; component splits'!$F46</f>
        <v>6373236165562.6084</v>
      </c>
      <c r="J2" s="7">
        <f>BCEU_consumoBTU!L20*'BNE Fuel &amp; component splits'!$C$41*'BNE Fuel &amp; component splits'!$F46</f>
        <v>6556659715357.4814</v>
      </c>
      <c r="K2" s="7">
        <f>BCEU_consumoBTU!M20*'BNE Fuel &amp; component splits'!$C$41*'BNE Fuel &amp; component splits'!$F46</f>
        <v>6742611920668.2412</v>
      </c>
      <c r="L2" s="7">
        <f>BCEU_consumoBTU!N20*'BNE Fuel &amp; component splits'!$C$41*'BNE Fuel &amp; component splits'!$F46</f>
        <v>6933093300099.2305</v>
      </c>
      <c r="M2" s="7">
        <f>BCEU_consumoBTU!O20*'BNE Fuel &amp; component splits'!$C$41*'BNE Fuel &amp; component splits'!$F46</f>
        <v>7126663480255.3213</v>
      </c>
      <c r="N2" s="7">
        <f>BCEU_consumoBTU!P20*'BNE Fuel &amp; component splits'!$C$41*'BNE Fuel &amp; component splits'!$F46</f>
        <v>7322874344969.1455</v>
      </c>
      <c r="O2" s="7">
        <f>BCEU_consumoBTU!Q20*'BNE Fuel &amp; component splits'!$C$41*'BNE Fuel &amp; component splits'!$F46</f>
        <v>7432717460143.6826</v>
      </c>
      <c r="P2" s="7">
        <f>BCEU_consumoBTU!R20*'BNE Fuel &amp; component splits'!$C$41*'BNE Fuel &amp; component splits'!$F46</f>
        <v>7544208222045.8369</v>
      </c>
      <c r="Q2" s="7">
        <f>BCEU_consumoBTU!S20*'BNE Fuel &amp; component splits'!$C$41*'BNE Fuel &amp; component splits'!$F46</f>
        <v>7657371345376.5225</v>
      </c>
      <c r="R2" s="7">
        <f>BCEU_consumoBTU!T20*'BNE Fuel &amp; component splits'!$C$41*'BNE Fuel &amp; component splits'!$F46</f>
        <v>7772231915557.1699</v>
      </c>
      <c r="S2" s="7">
        <f>BCEU_consumoBTU!U20*'BNE Fuel &amp; component splits'!$C$41*'BNE Fuel &amp; component splits'!$F46</f>
        <v>7888815394290.5273</v>
      </c>
      <c r="T2" s="7">
        <f>BCEU_consumoBTU!V20*'BNE Fuel &amp; component splits'!$C$41*'BNE Fuel &amp; component splits'!$F46</f>
        <v>8007147625204.8838</v>
      </c>
      <c r="U2" s="7">
        <f>BCEU_consumoBTU!W20*'BNE Fuel &amp; component splits'!$C$41*'BNE Fuel &amp; component splits'!$F46</f>
        <v>8127254839582.957</v>
      </c>
      <c r="V2" s="7">
        <f>BCEU_consumoBTU!X20*'BNE Fuel &amp; component splits'!$C$41*'BNE Fuel &amp; component splits'!$F46</f>
        <v>8249163662176.7021</v>
      </c>
      <c r="W2" s="7">
        <f>BCEU_consumoBTU!Y20*'BNE Fuel &amp; component splits'!$C$41*'BNE Fuel &amp; component splits'!$F46</f>
        <v>8372901117109.3506</v>
      </c>
      <c r="X2" s="7">
        <f>BCEU_consumoBTU!Z20*'BNE Fuel &amp; component splits'!$C$41*'BNE Fuel &amp; component splits'!$F46</f>
        <v>8498494633865.9922</v>
      </c>
      <c r="Y2" s="7">
        <f>BCEU_consumoBTU!AA20*'BNE Fuel &amp; component splits'!$C$41*'BNE Fuel &amp; component splits'!$F46</f>
        <v>8625972053373.9785</v>
      </c>
      <c r="Z2" s="7">
        <f>BCEU_consumoBTU!AB20*'BNE Fuel &amp; component splits'!$C$41*'BNE Fuel &amp; component splits'!$F46</f>
        <v>8755361634174.5879</v>
      </c>
      <c r="AA2" s="7">
        <f>BCEU_consumoBTU!AC20*'BNE Fuel &amp; component splits'!$C$41*'BNE Fuel &amp; component splits'!$F46</f>
        <v>8886692058687.2051</v>
      </c>
      <c r="AB2" s="7">
        <f>BCEU_consumoBTU!AD20*'BNE Fuel &amp; component splits'!$C$41*'BNE Fuel &amp; component splits'!$F46</f>
        <v>9019992439567.5137</v>
      </c>
      <c r="AC2" s="7">
        <f>BCEU_consumoBTU!AE20*'BNE Fuel &amp; component splits'!$C$41*'BNE Fuel &amp; component splits'!$F46</f>
        <v>9155292326161.0254</v>
      </c>
      <c r="AD2" s="7">
        <f>BCEU_consumoBTU!AF20*'BNE Fuel &amp; component splits'!$C$41*'BNE Fuel &amp; component splits'!$F46</f>
        <v>9292621711053.4375</v>
      </c>
      <c r="AE2" s="7">
        <f>BCEU_consumoBTU!AG20*'BNE Fuel &amp; component splits'!$C$41*'BNE Fuel &amp; component splits'!$F46</f>
        <v>9432011036719.2402</v>
      </c>
      <c r="AF2" s="7">
        <f>BCEU_consumoBTU!AH20*'BNE Fuel &amp; component splits'!$C$41*'BNE Fuel &amp; component splits'!$F46</f>
        <v>9573491202270.0254</v>
      </c>
      <c r="AG2" s="7">
        <f>BCEU_consumoBTU!AI20*'BNE Fuel &amp; component splits'!$C$41*'BNE Fuel &amp; component splits'!$F46</f>
        <v>9717093570304.0742</v>
      </c>
    </row>
    <row r="3" spans="1:35" x14ac:dyDescent="0.2">
      <c r="A3" s="1" t="s">
        <v>4</v>
      </c>
      <c r="B3" s="7">
        <f>BCEU_consumoBTU!D21*'BNE Fuel &amp; component splits'!$C$41*'BNE Fuel &amp; component splits'!$F47</f>
        <v>0</v>
      </c>
      <c r="C3" s="7">
        <f>BCEU_consumoBTU!E21*'BNE Fuel &amp; component splits'!$C$41*'BNE Fuel &amp; component splits'!$F47</f>
        <v>0</v>
      </c>
      <c r="D3" s="7">
        <f>BCEU_consumoBTU!F21*'BNE Fuel &amp; component splits'!$C$41*'BNE Fuel &amp; component splits'!$F47</f>
        <v>0</v>
      </c>
      <c r="E3" s="7">
        <f>BCEU_consumoBTU!G21*'BNE Fuel &amp; component splits'!$C$41*'BNE Fuel &amp; component splits'!$F47</f>
        <v>0</v>
      </c>
      <c r="F3" s="7">
        <f>BCEU_consumoBTU!H21*'BNE Fuel &amp; component splits'!$C$41*'BNE Fuel &amp; component splits'!$F47</f>
        <v>0</v>
      </c>
      <c r="G3" s="7">
        <f>BCEU_consumoBTU!I21*'BNE Fuel &amp; component splits'!$C$41*'BNE Fuel &amp; component splits'!$F47</f>
        <v>0</v>
      </c>
      <c r="H3" s="7">
        <f>BCEU_consumoBTU!J21*'BNE Fuel &amp; component splits'!$C$41*'BNE Fuel &amp; component splits'!$F47</f>
        <v>0</v>
      </c>
      <c r="I3" s="7">
        <f>BCEU_consumoBTU!K21*'BNE Fuel &amp; component splits'!$C$41*'BNE Fuel &amp; component splits'!$F47</f>
        <v>0</v>
      </c>
      <c r="J3" s="7">
        <f>BCEU_consumoBTU!L21*'BNE Fuel &amp; component splits'!$C$41*'BNE Fuel &amp; component splits'!$F47</f>
        <v>0</v>
      </c>
      <c r="K3" s="7">
        <f>BCEU_consumoBTU!M21*'BNE Fuel &amp; component splits'!$C$41*'BNE Fuel &amp; component splits'!$F47</f>
        <v>0</v>
      </c>
      <c r="L3" s="7">
        <f>BCEU_consumoBTU!N21*'BNE Fuel &amp; component splits'!$C$41*'BNE Fuel &amp; component splits'!$F47</f>
        <v>0</v>
      </c>
      <c r="M3" s="7">
        <f>BCEU_consumoBTU!O21*'BNE Fuel &amp; component splits'!$C$41*'BNE Fuel &amp; component splits'!$F47</f>
        <v>0</v>
      </c>
      <c r="N3" s="7">
        <f>BCEU_consumoBTU!P21*'BNE Fuel &amp; component splits'!$C$41*'BNE Fuel &amp; component splits'!$F47</f>
        <v>0</v>
      </c>
      <c r="O3" s="7">
        <f>BCEU_consumoBTU!Q21*'BNE Fuel &amp; component splits'!$C$41*'BNE Fuel &amp; component splits'!$F47</f>
        <v>0</v>
      </c>
      <c r="P3" s="7">
        <f>BCEU_consumoBTU!R21*'BNE Fuel &amp; component splits'!$C$41*'BNE Fuel &amp; component splits'!$F47</f>
        <v>0</v>
      </c>
      <c r="Q3" s="7">
        <f>BCEU_consumoBTU!S21*'BNE Fuel &amp; component splits'!$C$41*'BNE Fuel &amp; component splits'!$F47</f>
        <v>0</v>
      </c>
      <c r="R3" s="7">
        <f>BCEU_consumoBTU!T21*'BNE Fuel &amp; component splits'!$C$41*'BNE Fuel &amp; component splits'!$F47</f>
        <v>0</v>
      </c>
      <c r="S3" s="7">
        <f>BCEU_consumoBTU!U21*'BNE Fuel &amp; component splits'!$C$41*'BNE Fuel &amp; component splits'!$F47</f>
        <v>0</v>
      </c>
      <c r="T3" s="7">
        <f>BCEU_consumoBTU!V21*'BNE Fuel &amp; component splits'!$C$41*'BNE Fuel &amp; component splits'!$F47</f>
        <v>0</v>
      </c>
      <c r="U3" s="7">
        <f>BCEU_consumoBTU!W21*'BNE Fuel &amp; component splits'!$C$41*'BNE Fuel &amp; component splits'!$F47</f>
        <v>0</v>
      </c>
      <c r="V3" s="7">
        <f>BCEU_consumoBTU!X21*'BNE Fuel &amp; component splits'!$C$41*'BNE Fuel &amp; component splits'!$F47</f>
        <v>0</v>
      </c>
      <c r="W3" s="7">
        <f>BCEU_consumoBTU!Y21*'BNE Fuel &amp; component splits'!$C$41*'BNE Fuel &amp; component splits'!$F47</f>
        <v>0</v>
      </c>
      <c r="X3" s="7">
        <f>BCEU_consumoBTU!Z21*'BNE Fuel &amp; component splits'!$C$41*'BNE Fuel &amp; component splits'!$F47</f>
        <v>0</v>
      </c>
      <c r="Y3" s="7">
        <f>BCEU_consumoBTU!AA21*'BNE Fuel &amp; component splits'!$C$41*'BNE Fuel &amp; component splits'!$F47</f>
        <v>0</v>
      </c>
      <c r="Z3" s="7">
        <f>BCEU_consumoBTU!AB21*'BNE Fuel &amp; component splits'!$C$41*'BNE Fuel &amp; component splits'!$F47</f>
        <v>0</v>
      </c>
      <c r="AA3" s="7">
        <f>BCEU_consumoBTU!AC21*'BNE Fuel &amp; component splits'!$C$41*'BNE Fuel &amp; component splits'!$F47</f>
        <v>0</v>
      </c>
      <c r="AB3" s="7">
        <f>BCEU_consumoBTU!AD21*'BNE Fuel &amp; component splits'!$C$41*'BNE Fuel &amp; component splits'!$F47</f>
        <v>0</v>
      </c>
      <c r="AC3" s="7">
        <f>BCEU_consumoBTU!AE21*'BNE Fuel &amp; component splits'!$C$41*'BNE Fuel &amp; component splits'!$F47</f>
        <v>0</v>
      </c>
      <c r="AD3" s="7">
        <f>BCEU_consumoBTU!AF21*'BNE Fuel &amp; component splits'!$C$41*'BNE Fuel &amp; component splits'!$F47</f>
        <v>0</v>
      </c>
      <c r="AE3" s="7">
        <f>BCEU_consumoBTU!AG21*'BNE Fuel &amp; component splits'!$C$41*'BNE Fuel &amp; component splits'!$F47</f>
        <v>0</v>
      </c>
      <c r="AF3" s="7">
        <f>BCEU_consumoBTU!AH21*'BNE Fuel &amp; component splits'!$C$41*'BNE Fuel &amp; component splits'!$F47</f>
        <v>0</v>
      </c>
      <c r="AG3" s="7">
        <f>BCEU_consumoBTU!AI21*'BNE Fuel &amp; component splits'!$C$41*'BNE Fuel &amp; component splits'!$F47</f>
        <v>0</v>
      </c>
    </row>
    <row r="4" spans="1:35" x14ac:dyDescent="0.2">
      <c r="A4" s="1" t="s">
        <v>5</v>
      </c>
      <c r="B4" s="7">
        <f>BCEU_consumoBTU!D22*'BNE Fuel &amp; component splits'!$C$41*'BNE Fuel &amp; component splits'!$F48</f>
        <v>0</v>
      </c>
      <c r="C4" s="7">
        <f>BCEU_consumoBTU!E22*'BNE Fuel &amp; component splits'!$C$41*'BNE Fuel &amp; component splits'!$F48</f>
        <v>0</v>
      </c>
      <c r="D4" s="7">
        <f>BCEU_consumoBTU!F22*'BNE Fuel &amp; component splits'!$C$41*'BNE Fuel &amp; component splits'!$F48</f>
        <v>0</v>
      </c>
      <c r="E4" s="7">
        <f>BCEU_consumoBTU!G22*'BNE Fuel &amp; component splits'!$C$41*'BNE Fuel &amp; component splits'!$F48</f>
        <v>0</v>
      </c>
      <c r="F4" s="7">
        <f>BCEU_consumoBTU!H22*'BNE Fuel &amp; component splits'!$C$41*'BNE Fuel &amp; component splits'!$F48</f>
        <v>0</v>
      </c>
      <c r="G4" s="7">
        <f>BCEU_consumoBTU!I22*'BNE Fuel &amp; component splits'!$C$41*'BNE Fuel &amp; component splits'!$F48</f>
        <v>0</v>
      </c>
      <c r="H4" s="7">
        <f>BCEU_consumoBTU!J22*'BNE Fuel &amp; component splits'!$C$41*'BNE Fuel &amp; component splits'!$F48</f>
        <v>0</v>
      </c>
      <c r="I4" s="7">
        <f>BCEU_consumoBTU!K22*'BNE Fuel &amp; component splits'!$C$41*'BNE Fuel &amp; component splits'!$F48</f>
        <v>0</v>
      </c>
      <c r="J4" s="7">
        <f>BCEU_consumoBTU!L22*'BNE Fuel &amp; component splits'!$C$41*'BNE Fuel &amp; component splits'!$F48</f>
        <v>0</v>
      </c>
      <c r="K4" s="7">
        <f>BCEU_consumoBTU!M22*'BNE Fuel &amp; component splits'!$C$41*'BNE Fuel &amp; component splits'!$F48</f>
        <v>0</v>
      </c>
      <c r="L4" s="7">
        <f>BCEU_consumoBTU!N22*'BNE Fuel &amp; component splits'!$C$41*'BNE Fuel &amp; component splits'!$F48</f>
        <v>0</v>
      </c>
      <c r="M4" s="7">
        <f>BCEU_consumoBTU!O22*'BNE Fuel &amp; component splits'!$C$41*'BNE Fuel &amp; component splits'!$F48</f>
        <v>0</v>
      </c>
      <c r="N4" s="7">
        <f>BCEU_consumoBTU!P22*'BNE Fuel &amp; component splits'!$C$41*'BNE Fuel &amp; component splits'!$F48</f>
        <v>0</v>
      </c>
      <c r="O4" s="7">
        <f>BCEU_consumoBTU!Q22*'BNE Fuel &amp; component splits'!$C$41*'BNE Fuel &amp; component splits'!$F48</f>
        <v>0</v>
      </c>
      <c r="P4" s="7">
        <f>BCEU_consumoBTU!R22*'BNE Fuel &amp; component splits'!$C$41*'BNE Fuel &amp; component splits'!$F48</f>
        <v>0</v>
      </c>
      <c r="Q4" s="7">
        <f>BCEU_consumoBTU!S22*'BNE Fuel &amp; component splits'!$C$41*'BNE Fuel &amp; component splits'!$F48</f>
        <v>0</v>
      </c>
      <c r="R4" s="7">
        <f>BCEU_consumoBTU!T22*'BNE Fuel &amp; component splits'!$C$41*'BNE Fuel &amp; component splits'!$F48</f>
        <v>0</v>
      </c>
      <c r="S4" s="7">
        <f>BCEU_consumoBTU!U22*'BNE Fuel &amp; component splits'!$C$41*'BNE Fuel &amp; component splits'!$F48</f>
        <v>0</v>
      </c>
      <c r="T4" s="7">
        <f>BCEU_consumoBTU!V22*'BNE Fuel &amp; component splits'!$C$41*'BNE Fuel &amp; component splits'!$F48</f>
        <v>0</v>
      </c>
      <c r="U4" s="7">
        <f>BCEU_consumoBTU!W22*'BNE Fuel &amp; component splits'!$C$41*'BNE Fuel &amp; component splits'!$F48</f>
        <v>0</v>
      </c>
      <c r="V4" s="7">
        <f>BCEU_consumoBTU!X22*'BNE Fuel &amp; component splits'!$C$41*'BNE Fuel &amp; component splits'!$F48</f>
        <v>0</v>
      </c>
      <c r="W4" s="7">
        <f>BCEU_consumoBTU!Y22*'BNE Fuel &amp; component splits'!$C$41*'BNE Fuel &amp; component splits'!$F48</f>
        <v>0</v>
      </c>
      <c r="X4" s="7">
        <f>BCEU_consumoBTU!Z22*'BNE Fuel &amp; component splits'!$C$41*'BNE Fuel &amp; component splits'!$F48</f>
        <v>0</v>
      </c>
      <c r="Y4" s="7">
        <f>BCEU_consumoBTU!AA22*'BNE Fuel &amp; component splits'!$C$41*'BNE Fuel &amp; component splits'!$F48</f>
        <v>0</v>
      </c>
      <c r="Z4" s="7">
        <f>BCEU_consumoBTU!AB22*'BNE Fuel &amp; component splits'!$C$41*'BNE Fuel &amp; component splits'!$F48</f>
        <v>0</v>
      </c>
      <c r="AA4" s="7">
        <f>BCEU_consumoBTU!AC22*'BNE Fuel &amp; component splits'!$C$41*'BNE Fuel &amp; component splits'!$F48</f>
        <v>0</v>
      </c>
      <c r="AB4" s="7">
        <f>BCEU_consumoBTU!AD22*'BNE Fuel &amp; component splits'!$C$41*'BNE Fuel &amp; component splits'!$F48</f>
        <v>0</v>
      </c>
      <c r="AC4" s="7">
        <f>BCEU_consumoBTU!AE22*'BNE Fuel &amp; component splits'!$C$41*'BNE Fuel &amp; component splits'!$F48</f>
        <v>0</v>
      </c>
      <c r="AD4" s="7">
        <f>BCEU_consumoBTU!AF22*'BNE Fuel &amp; component splits'!$C$41*'BNE Fuel &amp; component splits'!$F48</f>
        <v>0</v>
      </c>
      <c r="AE4" s="7">
        <f>BCEU_consumoBTU!AG22*'BNE Fuel &amp; component splits'!$C$41*'BNE Fuel &amp; component splits'!$F48</f>
        <v>0</v>
      </c>
      <c r="AF4" s="7">
        <f>BCEU_consumoBTU!AH22*'BNE Fuel &amp; component splits'!$C$41*'BNE Fuel &amp; component splits'!$F48</f>
        <v>0</v>
      </c>
      <c r="AG4" s="7">
        <f>BCEU_consumoBTU!AI22*'BNE Fuel &amp; component splits'!$C$41*'BNE Fuel &amp; component splits'!$F48</f>
        <v>0</v>
      </c>
    </row>
    <row r="5" spans="1:35" x14ac:dyDescent="0.2">
      <c r="A5" s="1" t="s">
        <v>6</v>
      </c>
      <c r="B5" s="7">
        <f>BCEU_consumoBTU!D23*'BNE Fuel &amp; component splits'!$C$41*'BNE Fuel &amp; component splits'!$F49</f>
        <v>0</v>
      </c>
      <c r="C5" s="7">
        <f>BCEU_consumoBTU!E23*'BNE Fuel &amp; component splits'!$C$41*'BNE Fuel &amp; component splits'!$F49</f>
        <v>0</v>
      </c>
      <c r="D5" s="7">
        <f>BCEU_consumoBTU!F23*'BNE Fuel &amp; component splits'!$C$41*'BNE Fuel &amp; component splits'!$F49</f>
        <v>0</v>
      </c>
      <c r="E5" s="7">
        <f>BCEU_consumoBTU!G23*'BNE Fuel &amp; component splits'!$C$41*'BNE Fuel &amp; component splits'!$F49</f>
        <v>0</v>
      </c>
      <c r="F5" s="7">
        <f>BCEU_consumoBTU!H23*'BNE Fuel &amp; component splits'!$C$41*'BNE Fuel &amp; component splits'!$F49</f>
        <v>0</v>
      </c>
      <c r="G5" s="7">
        <f>BCEU_consumoBTU!I23*'BNE Fuel &amp; component splits'!$C$41*'BNE Fuel &amp; component splits'!$F49</f>
        <v>0</v>
      </c>
      <c r="H5" s="7">
        <f>BCEU_consumoBTU!J23*'BNE Fuel &amp; component splits'!$C$41*'BNE Fuel &amp; component splits'!$F49</f>
        <v>0</v>
      </c>
      <c r="I5" s="7">
        <f>BCEU_consumoBTU!K23*'BNE Fuel &amp; component splits'!$C$41*'BNE Fuel &amp; component splits'!$F49</f>
        <v>0</v>
      </c>
      <c r="J5" s="7">
        <f>BCEU_consumoBTU!L23*'BNE Fuel &amp; component splits'!$C$41*'BNE Fuel &amp; component splits'!$F49</f>
        <v>0</v>
      </c>
      <c r="K5" s="7">
        <f>BCEU_consumoBTU!M23*'BNE Fuel &amp; component splits'!$C$41*'BNE Fuel &amp; component splits'!$F49</f>
        <v>0</v>
      </c>
      <c r="L5" s="7">
        <f>BCEU_consumoBTU!N23*'BNE Fuel &amp; component splits'!$C$41*'BNE Fuel &amp; component splits'!$F49</f>
        <v>0</v>
      </c>
      <c r="M5" s="7">
        <f>BCEU_consumoBTU!O23*'BNE Fuel &amp; component splits'!$C$41*'BNE Fuel &amp; component splits'!$F49</f>
        <v>0</v>
      </c>
      <c r="N5" s="7">
        <f>BCEU_consumoBTU!P23*'BNE Fuel &amp; component splits'!$C$41*'BNE Fuel &amp; component splits'!$F49</f>
        <v>0</v>
      </c>
      <c r="O5" s="7">
        <f>BCEU_consumoBTU!Q23*'BNE Fuel &amp; component splits'!$C$41*'BNE Fuel &amp; component splits'!$F49</f>
        <v>0</v>
      </c>
      <c r="P5" s="7">
        <f>BCEU_consumoBTU!R23*'BNE Fuel &amp; component splits'!$C$41*'BNE Fuel &amp; component splits'!$F49</f>
        <v>0</v>
      </c>
      <c r="Q5" s="7">
        <f>BCEU_consumoBTU!S23*'BNE Fuel &amp; component splits'!$C$41*'BNE Fuel &amp; component splits'!$F49</f>
        <v>0</v>
      </c>
      <c r="R5" s="7">
        <f>BCEU_consumoBTU!T23*'BNE Fuel &amp; component splits'!$C$41*'BNE Fuel &amp; component splits'!$F49</f>
        <v>0</v>
      </c>
      <c r="S5" s="7">
        <f>BCEU_consumoBTU!U23*'BNE Fuel &amp; component splits'!$C$41*'BNE Fuel &amp; component splits'!$F49</f>
        <v>0</v>
      </c>
      <c r="T5" s="7">
        <f>BCEU_consumoBTU!V23*'BNE Fuel &amp; component splits'!$C$41*'BNE Fuel &amp; component splits'!$F49</f>
        <v>0</v>
      </c>
      <c r="U5" s="7">
        <f>BCEU_consumoBTU!W23*'BNE Fuel &amp; component splits'!$C$41*'BNE Fuel &amp; component splits'!$F49</f>
        <v>0</v>
      </c>
      <c r="V5" s="7">
        <f>BCEU_consumoBTU!X23*'BNE Fuel &amp; component splits'!$C$41*'BNE Fuel &amp; component splits'!$F49</f>
        <v>0</v>
      </c>
      <c r="W5" s="7">
        <f>BCEU_consumoBTU!Y23*'BNE Fuel &amp; component splits'!$C$41*'BNE Fuel &amp; component splits'!$F49</f>
        <v>0</v>
      </c>
      <c r="X5" s="7">
        <f>BCEU_consumoBTU!Z23*'BNE Fuel &amp; component splits'!$C$41*'BNE Fuel &amp; component splits'!$F49</f>
        <v>0</v>
      </c>
      <c r="Y5" s="7">
        <f>BCEU_consumoBTU!AA23*'BNE Fuel &amp; component splits'!$C$41*'BNE Fuel &amp; component splits'!$F49</f>
        <v>0</v>
      </c>
      <c r="Z5" s="7">
        <f>BCEU_consumoBTU!AB23*'BNE Fuel &amp; component splits'!$C$41*'BNE Fuel &amp; component splits'!$F49</f>
        <v>0</v>
      </c>
      <c r="AA5" s="7">
        <f>BCEU_consumoBTU!AC23*'BNE Fuel &amp; component splits'!$C$41*'BNE Fuel &amp; component splits'!$F49</f>
        <v>0</v>
      </c>
      <c r="AB5" s="7">
        <f>BCEU_consumoBTU!AD23*'BNE Fuel &amp; component splits'!$C$41*'BNE Fuel &amp; component splits'!$F49</f>
        <v>0</v>
      </c>
      <c r="AC5" s="7">
        <f>BCEU_consumoBTU!AE23*'BNE Fuel &amp; component splits'!$C$41*'BNE Fuel &amp; component splits'!$F49</f>
        <v>0</v>
      </c>
      <c r="AD5" s="7">
        <f>BCEU_consumoBTU!AF23*'BNE Fuel &amp; component splits'!$C$41*'BNE Fuel &amp; component splits'!$F49</f>
        <v>0</v>
      </c>
      <c r="AE5" s="7">
        <f>BCEU_consumoBTU!AG23*'BNE Fuel &amp; component splits'!$C$41*'BNE Fuel &amp; component splits'!$F49</f>
        <v>0</v>
      </c>
      <c r="AF5" s="7">
        <f>BCEU_consumoBTU!AH23*'BNE Fuel &amp; component splits'!$C$41*'BNE Fuel &amp; component splits'!$F49</f>
        <v>0</v>
      </c>
      <c r="AG5" s="7">
        <f>BCEU_consumoBTU!AI23*'BNE Fuel &amp; component splits'!$C$41*'BNE Fuel &amp; component splits'!$F49</f>
        <v>0</v>
      </c>
    </row>
    <row r="6" spans="1:35" x14ac:dyDescent="0.2">
      <c r="A6" s="1" t="s">
        <v>8</v>
      </c>
      <c r="B6" s="7">
        <f>BCEU_consumoBTU!D24*'BNE Fuel &amp; component splits'!$C$41*'BNE Fuel &amp; component splits'!$F50</f>
        <v>0</v>
      </c>
      <c r="C6" s="7">
        <f>BCEU_consumoBTU!E24*'BNE Fuel &amp; component splits'!$C$41*'BNE Fuel &amp; component splits'!$F50</f>
        <v>0</v>
      </c>
      <c r="D6" s="7">
        <f>BCEU_consumoBTU!F24*'BNE Fuel &amp; component splits'!$C$41*'BNE Fuel &amp; component splits'!$F50</f>
        <v>0</v>
      </c>
      <c r="E6" s="7">
        <f>BCEU_consumoBTU!G24*'BNE Fuel &amp; component splits'!$C$41*'BNE Fuel &amp; component splits'!$F50</f>
        <v>0</v>
      </c>
      <c r="F6" s="7">
        <f>BCEU_consumoBTU!H24*'BNE Fuel &amp; component splits'!$C$41*'BNE Fuel &amp; component splits'!$F50</f>
        <v>0</v>
      </c>
      <c r="G6" s="7">
        <f>BCEU_consumoBTU!I24*'BNE Fuel &amp; component splits'!$C$41*'BNE Fuel &amp; component splits'!$F50</f>
        <v>0</v>
      </c>
      <c r="H6" s="7">
        <f>BCEU_consumoBTU!J24*'BNE Fuel &amp; component splits'!$C$41*'BNE Fuel &amp; component splits'!$F50</f>
        <v>0</v>
      </c>
      <c r="I6" s="7">
        <f>BCEU_consumoBTU!K24*'BNE Fuel &amp; component splits'!$C$41*'BNE Fuel &amp; component splits'!$F50</f>
        <v>0</v>
      </c>
      <c r="J6" s="7">
        <f>BCEU_consumoBTU!L24*'BNE Fuel &amp; component splits'!$C$41*'BNE Fuel &amp; component splits'!$F50</f>
        <v>0</v>
      </c>
      <c r="K6" s="7">
        <f>BCEU_consumoBTU!M24*'BNE Fuel &amp; component splits'!$C$41*'BNE Fuel &amp; component splits'!$F50</f>
        <v>0</v>
      </c>
      <c r="L6" s="7">
        <f>BCEU_consumoBTU!N24*'BNE Fuel &amp; component splits'!$C$41*'BNE Fuel &amp; component splits'!$F50</f>
        <v>0</v>
      </c>
      <c r="M6" s="7">
        <f>BCEU_consumoBTU!O24*'BNE Fuel &amp; component splits'!$C$41*'BNE Fuel &amp; component splits'!$F50</f>
        <v>0</v>
      </c>
      <c r="N6" s="7">
        <f>BCEU_consumoBTU!P24*'BNE Fuel &amp; component splits'!$C$41*'BNE Fuel &amp; component splits'!$F50</f>
        <v>0</v>
      </c>
      <c r="O6" s="7">
        <f>BCEU_consumoBTU!Q24*'BNE Fuel &amp; component splits'!$C$41*'BNE Fuel &amp; component splits'!$F50</f>
        <v>0</v>
      </c>
      <c r="P6" s="7">
        <f>BCEU_consumoBTU!R24*'BNE Fuel &amp; component splits'!$C$41*'BNE Fuel &amp; component splits'!$F50</f>
        <v>0</v>
      </c>
      <c r="Q6" s="7">
        <f>BCEU_consumoBTU!S24*'BNE Fuel &amp; component splits'!$C$41*'BNE Fuel &amp; component splits'!$F50</f>
        <v>0</v>
      </c>
      <c r="R6" s="7">
        <f>BCEU_consumoBTU!T24*'BNE Fuel &amp; component splits'!$C$41*'BNE Fuel &amp; component splits'!$F50</f>
        <v>0</v>
      </c>
      <c r="S6" s="7">
        <f>BCEU_consumoBTU!U24*'BNE Fuel &amp; component splits'!$C$41*'BNE Fuel &amp; component splits'!$F50</f>
        <v>0</v>
      </c>
      <c r="T6" s="7">
        <f>BCEU_consumoBTU!V24*'BNE Fuel &amp; component splits'!$C$41*'BNE Fuel &amp; component splits'!$F50</f>
        <v>0</v>
      </c>
      <c r="U6" s="7">
        <f>BCEU_consumoBTU!W24*'BNE Fuel &amp; component splits'!$C$41*'BNE Fuel &amp; component splits'!$F50</f>
        <v>0</v>
      </c>
      <c r="V6" s="7">
        <f>BCEU_consumoBTU!X24*'BNE Fuel &amp; component splits'!$C$41*'BNE Fuel &amp; component splits'!$F50</f>
        <v>0</v>
      </c>
      <c r="W6" s="7">
        <f>BCEU_consumoBTU!Y24*'BNE Fuel &amp; component splits'!$C$41*'BNE Fuel &amp; component splits'!$F50</f>
        <v>0</v>
      </c>
      <c r="X6" s="7">
        <f>BCEU_consumoBTU!Z24*'BNE Fuel &amp; component splits'!$C$41*'BNE Fuel &amp; component splits'!$F50</f>
        <v>0</v>
      </c>
      <c r="Y6" s="7">
        <f>BCEU_consumoBTU!AA24*'BNE Fuel &amp; component splits'!$C$41*'BNE Fuel &amp; component splits'!$F50</f>
        <v>0</v>
      </c>
      <c r="Z6" s="7">
        <f>BCEU_consumoBTU!AB24*'BNE Fuel &amp; component splits'!$C$41*'BNE Fuel &amp; component splits'!$F50</f>
        <v>0</v>
      </c>
      <c r="AA6" s="7">
        <f>BCEU_consumoBTU!AC24*'BNE Fuel &amp; component splits'!$C$41*'BNE Fuel &amp; component splits'!$F50</f>
        <v>0</v>
      </c>
      <c r="AB6" s="7">
        <f>BCEU_consumoBTU!AD24*'BNE Fuel &amp; component splits'!$C$41*'BNE Fuel &amp; component splits'!$F50</f>
        <v>0</v>
      </c>
      <c r="AC6" s="7">
        <f>BCEU_consumoBTU!AE24*'BNE Fuel &amp; component splits'!$C$41*'BNE Fuel &amp; component splits'!$F50</f>
        <v>0</v>
      </c>
      <c r="AD6" s="7">
        <f>BCEU_consumoBTU!AF24*'BNE Fuel &amp; component splits'!$C$41*'BNE Fuel &amp; component splits'!$F50</f>
        <v>0</v>
      </c>
      <c r="AE6" s="7">
        <f>BCEU_consumoBTU!AG24*'BNE Fuel &amp; component splits'!$C$41*'BNE Fuel &amp; component splits'!$F50</f>
        <v>0</v>
      </c>
      <c r="AF6" s="7">
        <f>BCEU_consumoBTU!AH24*'BNE Fuel &amp; component splits'!$C$41*'BNE Fuel &amp; component splits'!$F50</f>
        <v>0</v>
      </c>
      <c r="AG6" s="7">
        <f>BCEU_consumoBTU!AI24*'BNE Fuel &amp; component splits'!$C$41*'BNE Fuel &amp; component splits'!$F50</f>
        <v>0</v>
      </c>
    </row>
    <row r="7" spans="1:35" x14ac:dyDescent="0.2">
      <c r="A7" s="1" t="s">
        <v>20</v>
      </c>
      <c r="B7" s="7">
        <f>BCEU_consumoBTU!D25*'BNE Fuel &amp; component splits'!$C$41*'BNE Fuel &amp; component splits'!$F51</f>
        <v>0</v>
      </c>
      <c r="C7" s="7">
        <f>BCEU_consumoBTU!E25*'BNE Fuel &amp; component splits'!$C$41*'BNE Fuel &amp; component splits'!$F51</f>
        <v>0</v>
      </c>
      <c r="D7" s="7">
        <f>BCEU_consumoBTU!F25*'BNE Fuel &amp; component splits'!$C$41*'BNE Fuel &amp; component splits'!$F51</f>
        <v>0</v>
      </c>
      <c r="E7" s="7">
        <f>BCEU_consumoBTU!G25*'BNE Fuel &amp; component splits'!$C$41*'BNE Fuel &amp; component splits'!$F51</f>
        <v>0</v>
      </c>
      <c r="F7" s="7">
        <f>BCEU_consumoBTU!H25*'BNE Fuel &amp; component splits'!$C$41*'BNE Fuel &amp; component splits'!$F51</f>
        <v>0</v>
      </c>
      <c r="G7" s="7">
        <f>BCEU_consumoBTU!I25*'BNE Fuel &amp; component splits'!$C$41*'BNE Fuel &amp; component splits'!$F51</f>
        <v>0</v>
      </c>
      <c r="H7" s="7">
        <f>BCEU_consumoBTU!J25*'BNE Fuel &amp; component splits'!$C$41*'BNE Fuel &amp; component splits'!$F51</f>
        <v>0</v>
      </c>
      <c r="I7" s="7">
        <f>BCEU_consumoBTU!K25*'BNE Fuel &amp; component splits'!$C$41*'BNE Fuel &amp; component splits'!$F51</f>
        <v>0</v>
      </c>
      <c r="J7" s="7">
        <f>BCEU_consumoBTU!L25*'BNE Fuel &amp; component splits'!$C$41*'BNE Fuel &amp; component splits'!$F51</f>
        <v>0</v>
      </c>
      <c r="K7" s="7">
        <f>BCEU_consumoBTU!M25*'BNE Fuel &amp; component splits'!$C$41*'BNE Fuel &amp; component splits'!$F51</f>
        <v>0</v>
      </c>
      <c r="L7" s="7">
        <f>BCEU_consumoBTU!N25*'BNE Fuel &amp; component splits'!$C$41*'BNE Fuel &amp; component splits'!$F51</f>
        <v>0</v>
      </c>
      <c r="M7" s="7">
        <f>BCEU_consumoBTU!O25*'BNE Fuel &amp; component splits'!$C$41*'BNE Fuel &amp; component splits'!$F51</f>
        <v>0</v>
      </c>
      <c r="N7" s="7">
        <f>BCEU_consumoBTU!P25*'BNE Fuel &amp; component splits'!$C$41*'BNE Fuel &amp; component splits'!$F51</f>
        <v>0</v>
      </c>
      <c r="O7" s="7">
        <f>BCEU_consumoBTU!Q25*'BNE Fuel &amp; component splits'!$C$41*'BNE Fuel &amp; component splits'!$F51</f>
        <v>0</v>
      </c>
      <c r="P7" s="7">
        <f>BCEU_consumoBTU!R25*'BNE Fuel &amp; component splits'!$C$41*'BNE Fuel &amp; component splits'!$F51</f>
        <v>0</v>
      </c>
      <c r="Q7" s="7">
        <f>BCEU_consumoBTU!S25*'BNE Fuel &amp; component splits'!$C$41*'BNE Fuel &amp; component splits'!$F51</f>
        <v>0</v>
      </c>
      <c r="R7" s="7">
        <f>BCEU_consumoBTU!T25*'BNE Fuel &amp; component splits'!$C$41*'BNE Fuel &amp; component splits'!$F51</f>
        <v>0</v>
      </c>
      <c r="S7" s="7">
        <f>BCEU_consumoBTU!U25*'BNE Fuel &amp; component splits'!$C$41*'BNE Fuel &amp; component splits'!$F51</f>
        <v>0</v>
      </c>
      <c r="T7" s="7">
        <f>BCEU_consumoBTU!V25*'BNE Fuel &amp; component splits'!$C$41*'BNE Fuel &amp; component splits'!$F51</f>
        <v>0</v>
      </c>
      <c r="U7" s="7">
        <f>BCEU_consumoBTU!W25*'BNE Fuel &amp; component splits'!$C$41*'BNE Fuel &amp; component splits'!$F51</f>
        <v>0</v>
      </c>
      <c r="V7" s="7">
        <f>BCEU_consumoBTU!X25*'BNE Fuel &amp; component splits'!$C$41*'BNE Fuel &amp; component splits'!$F51</f>
        <v>0</v>
      </c>
      <c r="W7" s="7">
        <f>BCEU_consumoBTU!Y25*'BNE Fuel &amp; component splits'!$C$41*'BNE Fuel &amp; component splits'!$F51</f>
        <v>0</v>
      </c>
      <c r="X7" s="7">
        <f>BCEU_consumoBTU!Z25*'BNE Fuel &amp; component splits'!$C$41*'BNE Fuel &amp; component splits'!$F51</f>
        <v>0</v>
      </c>
      <c r="Y7" s="7">
        <f>BCEU_consumoBTU!AA25*'BNE Fuel &amp; component splits'!$C$41*'BNE Fuel &amp; component splits'!$F51</f>
        <v>0</v>
      </c>
      <c r="Z7" s="7">
        <f>BCEU_consumoBTU!AB25*'BNE Fuel &amp; component splits'!$C$41*'BNE Fuel &amp; component splits'!$F51</f>
        <v>0</v>
      </c>
      <c r="AA7" s="7">
        <f>BCEU_consumoBTU!AC25*'BNE Fuel &amp; component splits'!$C$41*'BNE Fuel &amp; component splits'!$F51</f>
        <v>0</v>
      </c>
      <c r="AB7" s="7">
        <f>BCEU_consumoBTU!AD25*'BNE Fuel &amp; component splits'!$C$41*'BNE Fuel &amp; component splits'!$F51</f>
        <v>0</v>
      </c>
      <c r="AC7" s="7">
        <f>BCEU_consumoBTU!AE25*'BNE Fuel &amp; component splits'!$C$41*'BNE Fuel &amp; component splits'!$F51</f>
        <v>0</v>
      </c>
      <c r="AD7" s="7">
        <f>BCEU_consumoBTU!AF25*'BNE Fuel &amp; component splits'!$C$41*'BNE Fuel &amp; component splits'!$F51</f>
        <v>0</v>
      </c>
      <c r="AE7" s="7">
        <f>BCEU_consumoBTU!AG25*'BNE Fuel &amp; component splits'!$C$41*'BNE Fuel &amp; component splits'!$F51</f>
        <v>0</v>
      </c>
      <c r="AF7" s="7">
        <f>BCEU_consumoBTU!AH25*'BNE Fuel &amp; component splits'!$C$41*'BNE Fuel &amp; component splits'!$F51</f>
        <v>0</v>
      </c>
      <c r="AG7" s="7">
        <f>BCEU_consumoBTU!AI25*'BNE Fuel &amp; component splits'!$C$41*'BNE Fuel &amp; component splits'!$F51</f>
        <v>0</v>
      </c>
    </row>
    <row r="8" spans="1:35" x14ac:dyDescent="0.2">
      <c r="A8" s="1" t="s">
        <v>24</v>
      </c>
      <c r="B8" s="7">
        <f>BCEU_consumoBTU!D26*'BNE Fuel &amp; component splits'!$C$41*'BNE Fuel &amp; component splits'!$F52</f>
        <v>0</v>
      </c>
      <c r="C8" s="7">
        <f>BCEU_consumoBTU!E26*'BNE Fuel &amp; component splits'!$C$41*'BNE Fuel &amp; component splits'!$F52</f>
        <v>0</v>
      </c>
      <c r="D8" s="7">
        <f>BCEU_consumoBTU!F26*'BNE Fuel &amp; component splits'!$C$41*'BNE Fuel &amp; component splits'!$F52</f>
        <v>0</v>
      </c>
      <c r="E8" s="7">
        <f>BCEU_consumoBTU!G26*'BNE Fuel &amp; component splits'!$C$41*'BNE Fuel &amp; component splits'!$F52</f>
        <v>0</v>
      </c>
      <c r="F8" s="7">
        <f>BCEU_consumoBTU!H26*'BNE Fuel &amp; component splits'!$C$41*'BNE Fuel &amp; component splits'!$F52</f>
        <v>0</v>
      </c>
      <c r="G8" s="7">
        <f>BCEU_consumoBTU!I26*'BNE Fuel &amp; component splits'!$C$41*'BNE Fuel &amp; component splits'!$F52</f>
        <v>0</v>
      </c>
      <c r="H8" s="7">
        <f>BCEU_consumoBTU!J26*'BNE Fuel &amp; component splits'!$C$41*'BNE Fuel &amp; component splits'!$F52</f>
        <v>0</v>
      </c>
      <c r="I8" s="7">
        <f>BCEU_consumoBTU!K26*'BNE Fuel &amp; component splits'!$C$41*'BNE Fuel &amp; component splits'!$F52</f>
        <v>0</v>
      </c>
      <c r="J8" s="7">
        <f>BCEU_consumoBTU!L26*'BNE Fuel &amp; component splits'!$C$41*'BNE Fuel &amp; component splits'!$F52</f>
        <v>0</v>
      </c>
      <c r="K8" s="7">
        <f>BCEU_consumoBTU!M26*'BNE Fuel &amp; component splits'!$C$41*'BNE Fuel &amp; component splits'!$F52</f>
        <v>0</v>
      </c>
      <c r="L8" s="7">
        <f>BCEU_consumoBTU!N26*'BNE Fuel &amp; component splits'!$C$41*'BNE Fuel &amp; component splits'!$F52</f>
        <v>0</v>
      </c>
      <c r="M8" s="7">
        <f>BCEU_consumoBTU!O26*'BNE Fuel &amp; component splits'!$C$41*'BNE Fuel &amp; component splits'!$F52</f>
        <v>0</v>
      </c>
      <c r="N8" s="7">
        <f>BCEU_consumoBTU!P26*'BNE Fuel &amp; component splits'!$C$41*'BNE Fuel &amp; component splits'!$F52</f>
        <v>0</v>
      </c>
      <c r="O8" s="7">
        <f>BCEU_consumoBTU!Q26*'BNE Fuel &amp; component splits'!$C$41*'BNE Fuel &amp; component splits'!$F52</f>
        <v>0</v>
      </c>
      <c r="P8" s="7">
        <f>BCEU_consumoBTU!R26*'BNE Fuel &amp; component splits'!$C$41*'BNE Fuel &amp; component splits'!$F52</f>
        <v>0</v>
      </c>
      <c r="Q8" s="7">
        <f>BCEU_consumoBTU!S26*'BNE Fuel &amp; component splits'!$C$41*'BNE Fuel &amp; component splits'!$F52</f>
        <v>0</v>
      </c>
      <c r="R8" s="7">
        <f>BCEU_consumoBTU!T26*'BNE Fuel &amp; component splits'!$C$41*'BNE Fuel &amp; component splits'!$F52</f>
        <v>0</v>
      </c>
      <c r="S8" s="7">
        <f>BCEU_consumoBTU!U26*'BNE Fuel &amp; component splits'!$C$41*'BNE Fuel &amp; component splits'!$F52</f>
        <v>0</v>
      </c>
      <c r="T8" s="7">
        <f>BCEU_consumoBTU!V26*'BNE Fuel &amp; component splits'!$C$41*'BNE Fuel &amp; component splits'!$F52</f>
        <v>0</v>
      </c>
      <c r="U8" s="7">
        <f>BCEU_consumoBTU!W26*'BNE Fuel &amp; component splits'!$C$41*'BNE Fuel &amp; component splits'!$F52</f>
        <v>0</v>
      </c>
      <c r="V8" s="7">
        <f>BCEU_consumoBTU!X26*'BNE Fuel &amp; component splits'!$C$41*'BNE Fuel &amp; component splits'!$F52</f>
        <v>0</v>
      </c>
      <c r="W8" s="7">
        <f>BCEU_consumoBTU!Y26*'BNE Fuel &amp; component splits'!$C$41*'BNE Fuel &amp; component splits'!$F52</f>
        <v>0</v>
      </c>
      <c r="X8" s="7">
        <f>BCEU_consumoBTU!Z26*'BNE Fuel &amp; component splits'!$C$41*'BNE Fuel &amp; component splits'!$F52</f>
        <v>0</v>
      </c>
      <c r="Y8" s="7">
        <f>BCEU_consumoBTU!AA26*'BNE Fuel &amp; component splits'!$C$41*'BNE Fuel &amp; component splits'!$F52</f>
        <v>0</v>
      </c>
      <c r="Z8" s="7">
        <f>BCEU_consumoBTU!AB26*'BNE Fuel &amp; component splits'!$C$41*'BNE Fuel &amp; component splits'!$F52</f>
        <v>0</v>
      </c>
      <c r="AA8" s="7">
        <f>BCEU_consumoBTU!AC26*'BNE Fuel &amp; component splits'!$C$41*'BNE Fuel &amp; component splits'!$F52</f>
        <v>0</v>
      </c>
      <c r="AB8" s="7">
        <f>BCEU_consumoBTU!AD26*'BNE Fuel &amp; component splits'!$C$41*'BNE Fuel &amp; component splits'!$F52</f>
        <v>0</v>
      </c>
      <c r="AC8" s="7">
        <f>BCEU_consumoBTU!AE26*'BNE Fuel &amp; component splits'!$C$41*'BNE Fuel &amp; component splits'!$F52</f>
        <v>0</v>
      </c>
      <c r="AD8" s="7">
        <f>BCEU_consumoBTU!AF26*'BNE Fuel &amp; component splits'!$C$41*'BNE Fuel &amp; component splits'!$F52</f>
        <v>0</v>
      </c>
      <c r="AE8" s="7">
        <f>BCEU_consumoBTU!AG26*'BNE Fuel &amp; component splits'!$C$41*'BNE Fuel &amp; component splits'!$F52</f>
        <v>0</v>
      </c>
      <c r="AF8" s="7">
        <f>BCEU_consumoBTU!AH26*'BNE Fuel &amp; component splits'!$C$41*'BNE Fuel &amp; component splits'!$F52</f>
        <v>0</v>
      </c>
      <c r="AG8" s="7">
        <f>BCEU_consumoBTU!AI26*'BNE Fuel &amp; component splits'!$C$41*'BNE Fuel &amp; component splits'!$F52</f>
        <v>0</v>
      </c>
    </row>
    <row r="9" spans="1:35" x14ac:dyDescent="0.2">
      <c r="A9" s="1" t="s">
        <v>25</v>
      </c>
      <c r="B9" s="7">
        <f>BCEU_consumoBTU!D27*'BNE Fuel &amp; component splits'!$C$41*'BNE Fuel &amp; component splits'!$F53</f>
        <v>0</v>
      </c>
      <c r="C9" s="7">
        <f>BCEU_consumoBTU!E27*'BNE Fuel &amp; component splits'!$C$41*'BNE Fuel &amp; component splits'!$F53</f>
        <v>0</v>
      </c>
      <c r="D9" s="7">
        <f>BCEU_consumoBTU!F27*'BNE Fuel &amp; component splits'!$C$41*'BNE Fuel &amp; component splits'!$F53</f>
        <v>0</v>
      </c>
      <c r="E9" s="7">
        <f>BCEU_consumoBTU!G27*'BNE Fuel &amp; component splits'!$C$41*'BNE Fuel &amp; component splits'!$F53</f>
        <v>0</v>
      </c>
      <c r="F9" s="7">
        <f>BCEU_consumoBTU!H27*'BNE Fuel &amp; component splits'!$C$41*'BNE Fuel &amp; component splits'!$F53</f>
        <v>0</v>
      </c>
      <c r="G9" s="7">
        <f>BCEU_consumoBTU!I27*'BNE Fuel &amp; component splits'!$C$41*'BNE Fuel &amp; component splits'!$F53</f>
        <v>0</v>
      </c>
      <c r="H9" s="7">
        <f>BCEU_consumoBTU!J27*'BNE Fuel &amp; component splits'!$C$41*'BNE Fuel &amp; component splits'!$F53</f>
        <v>0</v>
      </c>
      <c r="I9" s="7">
        <f>BCEU_consumoBTU!K27*'BNE Fuel &amp; component splits'!$C$41*'BNE Fuel &amp; component splits'!$F53</f>
        <v>0</v>
      </c>
      <c r="J9" s="7">
        <f>BCEU_consumoBTU!L27*'BNE Fuel &amp; component splits'!$C$41*'BNE Fuel &amp; component splits'!$F53</f>
        <v>0</v>
      </c>
      <c r="K9" s="7">
        <f>BCEU_consumoBTU!M27*'BNE Fuel &amp; component splits'!$C$41*'BNE Fuel &amp; component splits'!$F53</f>
        <v>0</v>
      </c>
      <c r="L9" s="7">
        <f>BCEU_consumoBTU!N27*'BNE Fuel &amp; component splits'!$C$41*'BNE Fuel &amp; component splits'!$F53</f>
        <v>0</v>
      </c>
      <c r="M9" s="7">
        <f>BCEU_consumoBTU!O27*'BNE Fuel &amp; component splits'!$C$41*'BNE Fuel &amp; component splits'!$F53</f>
        <v>0</v>
      </c>
      <c r="N9" s="7">
        <f>BCEU_consumoBTU!P27*'BNE Fuel &amp; component splits'!$C$41*'BNE Fuel &amp; component splits'!$F53</f>
        <v>0</v>
      </c>
      <c r="O9" s="7">
        <f>BCEU_consumoBTU!Q27*'BNE Fuel &amp; component splits'!$C$41*'BNE Fuel &amp; component splits'!$F53</f>
        <v>0</v>
      </c>
      <c r="P9" s="7">
        <f>BCEU_consumoBTU!R27*'BNE Fuel &amp; component splits'!$C$41*'BNE Fuel &amp; component splits'!$F53</f>
        <v>0</v>
      </c>
      <c r="Q9" s="7">
        <f>BCEU_consumoBTU!S27*'BNE Fuel &amp; component splits'!$C$41*'BNE Fuel &amp; component splits'!$F53</f>
        <v>0</v>
      </c>
      <c r="R9" s="7">
        <f>BCEU_consumoBTU!T27*'BNE Fuel &amp; component splits'!$C$41*'BNE Fuel &amp; component splits'!$F53</f>
        <v>0</v>
      </c>
      <c r="S9" s="7">
        <f>BCEU_consumoBTU!U27*'BNE Fuel &amp; component splits'!$C$41*'BNE Fuel &amp; component splits'!$F53</f>
        <v>0</v>
      </c>
      <c r="T9" s="7">
        <f>BCEU_consumoBTU!V27*'BNE Fuel &amp; component splits'!$C$41*'BNE Fuel &amp; component splits'!$F53</f>
        <v>0</v>
      </c>
      <c r="U9" s="7">
        <f>BCEU_consumoBTU!W27*'BNE Fuel &amp; component splits'!$C$41*'BNE Fuel &amp; component splits'!$F53</f>
        <v>0</v>
      </c>
      <c r="V9" s="7">
        <f>BCEU_consumoBTU!X27*'BNE Fuel &amp; component splits'!$C$41*'BNE Fuel &amp; component splits'!$F53</f>
        <v>0</v>
      </c>
      <c r="W9" s="7">
        <f>BCEU_consumoBTU!Y27*'BNE Fuel &amp; component splits'!$C$41*'BNE Fuel &amp; component splits'!$F53</f>
        <v>0</v>
      </c>
      <c r="X9" s="7">
        <f>BCEU_consumoBTU!Z27*'BNE Fuel &amp; component splits'!$C$41*'BNE Fuel &amp; component splits'!$F53</f>
        <v>0</v>
      </c>
      <c r="Y9" s="7">
        <f>BCEU_consumoBTU!AA27*'BNE Fuel &amp; component splits'!$C$41*'BNE Fuel &amp; component splits'!$F53</f>
        <v>0</v>
      </c>
      <c r="Z9" s="7">
        <f>BCEU_consumoBTU!AB27*'BNE Fuel &amp; component splits'!$C$41*'BNE Fuel &amp; component splits'!$F53</f>
        <v>0</v>
      </c>
      <c r="AA9" s="7">
        <f>BCEU_consumoBTU!AC27*'BNE Fuel &amp; component splits'!$C$41*'BNE Fuel &amp; component splits'!$F53</f>
        <v>0</v>
      </c>
      <c r="AB9" s="7">
        <f>BCEU_consumoBTU!AD27*'BNE Fuel &amp; component splits'!$C$41*'BNE Fuel &amp; component splits'!$F53</f>
        <v>0</v>
      </c>
      <c r="AC9" s="7">
        <f>BCEU_consumoBTU!AE27*'BNE Fuel &amp; component splits'!$C$41*'BNE Fuel &amp; component splits'!$F53</f>
        <v>0</v>
      </c>
      <c r="AD9" s="7">
        <f>BCEU_consumoBTU!AF27*'BNE Fuel &amp; component splits'!$C$41*'BNE Fuel &amp; component splits'!$F53</f>
        <v>0</v>
      </c>
      <c r="AE9" s="7">
        <f>BCEU_consumoBTU!AG27*'BNE Fuel &amp; component splits'!$C$41*'BNE Fuel &amp; component splits'!$F53</f>
        <v>0</v>
      </c>
      <c r="AF9" s="7">
        <f>BCEU_consumoBTU!AH27*'BNE Fuel &amp; component splits'!$C$41*'BNE Fuel &amp; component splits'!$F53</f>
        <v>0</v>
      </c>
      <c r="AG9" s="7">
        <f>BCEU_consumoBTU!AI27*'BNE Fuel &amp; component splits'!$C$41*'BNE Fuel &amp; component splits'!$F53</f>
        <v>0</v>
      </c>
    </row>
    <row r="10" spans="1:35" x14ac:dyDescent="0.2">
      <c r="A10" s="1" t="s">
        <v>26</v>
      </c>
      <c r="B10" s="7">
        <f>BCEU_consumoBTU!D28*'BNE Fuel &amp; component splits'!$C$41*'BNE Fuel &amp; component splits'!$F54</f>
        <v>0</v>
      </c>
      <c r="C10" s="7">
        <f>BCEU_consumoBTU!E28*'BNE Fuel &amp; component splits'!$C$41*'BNE Fuel &amp; component splits'!$F54</f>
        <v>0</v>
      </c>
      <c r="D10" s="7">
        <f>BCEU_consumoBTU!F28*'BNE Fuel &amp; component splits'!$C$41*'BNE Fuel &amp; component splits'!$F54</f>
        <v>0</v>
      </c>
      <c r="E10" s="7">
        <f>BCEU_consumoBTU!G28*'BNE Fuel &amp; component splits'!$C$41*'BNE Fuel &amp; component splits'!$F54</f>
        <v>0</v>
      </c>
      <c r="F10" s="7">
        <f>BCEU_consumoBTU!H28*'BNE Fuel &amp; component splits'!$C$41*'BNE Fuel &amp; component splits'!$F54</f>
        <v>0</v>
      </c>
      <c r="G10" s="7">
        <f>BCEU_consumoBTU!I28*'BNE Fuel &amp; component splits'!$C$41*'BNE Fuel &amp; component splits'!$F54</f>
        <v>0</v>
      </c>
      <c r="H10" s="7">
        <f>BCEU_consumoBTU!J28*'BNE Fuel &amp; component splits'!$C$41*'BNE Fuel &amp; component splits'!$F54</f>
        <v>0</v>
      </c>
      <c r="I10" s="7">
        <f>BCEU_consumoBTU!K28*'BNE Fuel &amp; component splits'!$C$41*'BNE Fuel &amp; component splits'!$F54</f>
        <v>0</v>
      </c>
      <c r="J10" s="7">
        <f>BCEU_consumoBTU!L28*'BNE Fuel &amp; component splits'!$C$41*'BNE Fuel &amp; component splits'!$F54</f>
        <v>0</v>
      </c>
      <c r="K10" s="7">
        <f>BCEU_consumoBTU!M28*'BNE Fuel &amp; component splits'!$C$41*'BNE Fuel &amp; component splits'!$F54</f>
        <v>0</v>
      </c>
      <c r="L10" s="7">
        <f>BCEU_consumoBTU!N28*'BNE Fuel &amp; component splits'!$C$41*'BNE Fuel &amp; component splits'!$F54</f>
        <v>0</v>
      </c>
      <c r="M10" s="7">
        <f>BCEU_consumoBTU!O28*'BNE Fuel &amp; component splits'!$C$41*'BNE Fuel &amp; component splits'!$F54</f>
        <v>0</v>
      </c>
      <c r="N10" s="7">
        <f>BCEU_consumoBTU!P28*'BNE Fuel &amp; component splits'!$C$41*'BNE Fuel &amp; component splits'!$F54</f>
        <v>0</v>
      </c>
      <c r="O10" s="7">
        <f>BCEU_consumoBTU!Q28*'BNE Fuel &amp; component splits'!$C$41*'BNE Fuel &amp; component splits'!$F54</f>
        <v>0</v>
      </c>
      <c r="P10" s="7">
        <f>BCEU_consumoBTU!R28*'BNE Fuel &amp; component splits'!$C$41*'BNE Fuel &amp; component splits'!$F54</f>
        <v>0</v>
      </c>
      <c r="Q10" s="7">
        <f>BCEU_consumoBTU!S28*'BNE Fuel &amp; component splits'!$C$41*'BNE Fuel &amp; component splits'!$F54</f>
        <v>0</v>
      </c>
      <c r="R10" s="7">
        <f>BCEU_consumoBTU!T28*'BNE Fuel &amp; component splits'!$C$41*'BNE Fuel &amp; component splits'!$F54</f>
        <v>0</v>
      </c>
      <c r="S10" s="7">
        <f>BCEU_consumoBTU!U28*'BNE Fuel &amp; component splits'!$C$41*'BNE Fuel &amp; component splits'!$F54</f>
        <v>0</v>
      </c>
      <c r="T10" s="7">
        <f>BCEU_consumoBTU!V28*'BNE Fuel &amp; component splits'!$C$41*'BNE Fuel &amp; component splits'!$F54</f>
        <v>0</v>
      </c>
      <c r="U10" s="7">
        <f>BCEU_consumoBTU!W28*'BNE Fuel &amp; component splits'!$C$41*'BNE Fuel &amp; component splits'!$F54</f>
        <v>0</v>
      </c>
      <c r="V10" s="7">
        <f>BCEU_consumoBTU!X28*'BNE Fuel &amp; component splits'!$C$41*'BNE Fuel &amp; component splits'!$F54</f>
        <v>0</v>
      </c>
      <c r="W10" s="7">
        <f>BCEU_consumoBTU!Y28*'BNE Fuel &amp; component splits'!$C$41*'BNE Fuel &amp; component splits'!$F54</f>
        <v>0</v>
      </c>
      <c r="X10" s="7">
        <f>BCEU_consumoBTU!Z28*'BNE Fuel &amp; component splits'!$C$41*'BNE Fuel &amp; component splits'!$F54</f>
        <v>0</v>
      </c>
      <c r="Y10" s="7">
        <f>BCEU_consumoBTU!AA28*'BNE Fuel &amp; component splits'!$C$41*'BNE Fuel &amp; component splits'!$F54</f>
        <v>0</v>
      </c>
      <c r="Z10" s="7">
        <f>BCEU_consumoBTU!AB28*'BNE Fuel &amp; component splits'!$C$41*'BNE Fuel &amp; component splits'!$F54</f>
        <v>0</v>
      </c>
      <c r="AA10" s="7">
        <f>BCEU_consumoBTU!AC28*'BNE Fuel &amp; component splits'!$C$41*'BNE Fuel &amp; component splits'!$F54</f>
        <v>0</v>
      </c>
      <c r="AB10" s="7">
        <f>BCEU_consumoBTU!AD28*'BNE Fuel &amp; component splits'!$C$41*'BNE Fuel &amp; component splits'!$F54</f>
        <v>0</v>
      </c>
      <c r="AC10" s="7">
        <f>BCEU_consumoBTU!AE28*'BNE Fuel &amp; component splits'!$C$41*'BNE Fuel &amp; component splits'!$F54</f>
        <v>0</v>
      </c>
      <c r="AD10" s="7">
        <f>BCEU_consumoBTU!AF28*'BNE Fuel &amp; component splits'!$C$41*'BNE Fuel &amp; component splits'!$F54</f>
        <v>0</v>
      </c>
      <c r="AE10" s="7">
        <f>BCEU_consumoBTU!AG28*'BNE Fuel &amp; component splits'!$C$41*'BNE Fuel &amp; component splits'!$F54</f>
        <v>0</v>
      </c>
      <c r="AF10" s="7">
        <f>BCEU_consumoBTU!AH28*'BNE Fuel &amp; component splits'!$C$41*'BNE Fuel &amp; component splits'!$F54</f>
        <v>0</v>
      </c>
      <c r="AG10" s="7">
        <f>BCEU_consumoBTU!AI28*'BNE Fuel &amp; component splits'!$C$41*'BNE Fuel &amp; component splits'!$F54</f>
        <v>0</v>
      </c>
    </row>
    <row r="11" spans="1:35" x14ac:dyDescent="0.2">
      <c r="A11" s="1" t="s">
        <v>27</v>
      </c>
      <c r="B11" s="7">
        <f>BCEU_consumoBTU!D29*'BNE Fuel &amp; component splits'!$C$41*'BNE Fuel &amp; component splits'!$F55</f>
        <v>0</v>
      </c>
      <c r="C11" s="7">
        <f>BCEU_consumoBTU!E29*'BNE Fuel &amp; component splits'!$C$41*'BNE Fuel &amp; component splits'!$F55</f>
        <v>0</v>
      </c>
      <c r="D11" s="7">
        <f>BCEU_consumoBTU!F29*'BNE Fuel &amp; component splits'!$C$41*'BNE Fuel &amp; component splits'!$F55</f>
        <v>0</v>
      </c>
      <c r="E11" s="7">
        <f>BCEU_consumoBTU!G29*'BNE Fuel &amp; component splits'!$C$41*'BNE Fuel &amp; component splits'!$F55</f>
        <v>0</v>
      </c>
      <c r="F11" s="7">
        <f>BCEU_consumoBTU!H29*'BNE Fuel &amp; component splits'!$C$41*'BNE Fuel &amp; component splits'!$F55</f>
        <v>0</v>
      </c>
      <c r="G11" s="7">
        <f>BCEU_consumoBTU!I29*'BNE Fuel &amp; component splits'!$C$41*'BNE Fuel &amp; component splits'!$F55</f>
        <v>0</v>
      </c>
      <c r="H11" s="7">
        <f>BCEU_consumoBTU!J29*'BNE Fuel &amp; component splits'!$C$41*'BNE Fuel &amp; component splits'!$F55</f>
        <v>0</v>
      </c>
      <c r="I11" s="7">
        <f>BCEU_consumoBTU!K29*'BNE Fuel &amp; component splits'!$C$41*'BNE Fuel &amp; component splits'!$F55</f>
        <v>0</v>
      </c>
      <c r="J11" s="7">
        <f>BCEU_consumoBTU!L29*'BNE Fuel &amp; component splits'!$C$41*'BNE Fuel &amp; component splits'!$F55</f>
        <v>0</v>
      </c>
      <c r="K11" s="7">
        <f>BCEU_consumoBTU!M29*'BNE Fuel &amp; component splits'!$C$41*'BNE Fuel &amp; component splits'!$F55</f>
        <v>0</v>
      </c>
      <c r="L11" s="7">
        <f>BCEU_consumoBTU!N29*'BNE Fuel &amp; component splits'!$C$41*'BNE Fuel &amp; component splits'!$F55</f>
        <v>0</v>
      </c>
      <c r="M11" s="7">
        <f>BCEU_consumoBTU!O29*'BNE Fuel &amp; component splits'!$C$41*'BNE Fuel &amp; component splits'!$F55</f>
        <v>0</v>
      </c>
      <c r="N11" s="7">
        <f>BCEU_consumoBTU!P29*'BNE Fuel &amp; component splits'!$C$41*'BNE Fuel &amp; component splits'!$F55</f>
        <v>0</v>
      </c>
      <c r="O11" s="7">
        <f>BCEU_consumoBTU!Q29*'BNE Fuel &amp; component splits'!$C$41*'BNE Fuel &amp; component splits'!$F55</f>
        <v>0</v>
      </c>
      <c r="P11" s="7">
        <f>BCEU_consumoBTU!R29*'BNE Fuel &amp; component splits'!$C$41*'BNE Fuel &amp; component splits'!$F55</f>
        <v>0</v>
      </c>
      <c r="Q11" s="7">
        <f>BCEU_consumoBTU!S29*'BNE Fuel &amp; component splits'!$C$41*'BNE Fuel &amp; component splits'!$F55</f>
        <v>0</v>
      </c>
      <c r="R11" s="7">
        <f>BCEU_consumoBTU!T29*'BNE Fuel &amp; component splits'!$C$41*'BNE Fuel &amp; component splits'!$F55</f>
        <v>0</v>
      </c>
      <c r="S11" s="7">
        <f>BCEU_consumoBTU!U29*'BNE Fuel &amp; component splits'!$C$41*'BNE Fuel &amp; component splits'!$F55</f>
        <v>0</v>
      </c>
      <c r="T11" s="7">
        <f>BCEU_consumoBTU!V29*'BNE Fuel &amp; component splits'!$C$41*'BNE Fuel &amp; component splits'!$F55</f>
        <v>0</v>
      </c>
      <c r="U11" s="7">
        <f>BCEU_consumoBTU!W29*'BNE Fuel &amp; component splits'!$C$41*'BNE Fuel &amp; component splits'!$F55</f>
        <v>0</v>
      </c>
      <c r="V11" s="7">
        <f>BCEU_consumoBTU!X29*'BNE Fuel &amp; component splits'!$C$41*'BNE Fuel &amp; component splits'!$F55</f>
        <v>0</v>
      </c>
      <c r="W11" s="7">
        <f>BCEU_consumoBTU!Y29*'BNE Fuel &amp; component splits'!$C$41*'BNE Fuel &amp; component splits'!$F55</f>
        <v>0</v>
      </c>
      <c r="X11" s="7">
        <f>BCEU_consumoBTU!Z29*'BNE Fuel &amp; component splits'!$C$41*'BNE Fuel &amp; component splits'!$F55</f>
        <v>0</v>
      </c>
      <c r="Y11" s="7">
        <f>BCEU_consumoBTU!AA29*'BNE Fuel &amp; component splits'!$C$41*'BNE Fuel &amp; component splits'!$F55</f>
        <v>0</v>
      </c>
      <c r="Z11" s="7">
        <f>BCEU_consumoBTU!AB29*'BNE Fuel &amp; component splits'!$C$41*'BNE Fuel &amp; component splits'!$F55</f>
        <v>0</v>
      </c>
      <c r="AA11" s="7">
        <f>BCEU_consumoBTU!AC29*'BNE Fuel &amp; component splits'!$C$41*'BNE Fuel &amp; component splits'!$F55</f>
        <v>0</v>
      </c>
      <c r="AB11" s="7">
        <f>BCEU_consumoBTU!AD29*'BNE Fuel &amp; component splits'!$C$41*'BNE Fuel &amp; component splits'!$F55</f>
        <v>0</v>
      </c>
      <c r="AC11" s="7">
        <f>BCEU_consumoBTU!AE29*'BNE Fuel &amp; component splits'!$C$41*'BNE Fuel &amp; component splits'!$F55</f>
        <v>0</v>
      </c>
      <c r="AD11" s="7">
        <f>BCEU_consumoBTU!AF29*'BNE Fuel &amp; component splits'!$C$41*'BNE Fuel &amp; component splits'!$F55</f>
        <v>0</v>
      </c>
      <c r="AE11" s="7">
        <f>BCEU_consumoBTU!AG29*'BNE Fuel &amp; component splits'!$C$41*'BNE Fuel &amp; component splits'!$F55</f>
        <v>0</v>
      </c>
      <c r="AF11" s="7">
        <f>BCEU_consumoBTU!AH29*'BNE Fuel &amp; component splits'!$C$41*'BNE Fuel &amp; component splits'!$F55</f>
        <v>0</v>
      </c>
      <c r="AG11" s="7">
        <f>BCEU_consumoBTU!AI29*'BNE Fuel &amp; component splits'!$C$41*'BNE Fuel &amp; component splits'!$F55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8AA8-A0A7-994F-BB0F-471D425E8502}">
  <sheetPr>
    <tabColor theme="6"/>
  </sheetPr>
  <dimension ref="A1:Q102"/>
  <sheetViews>
    <sheetView workbookViewId="0">
      <selection activeCell="D10" sqref="D10"/>
    </sheetView>
  </sheetViews>
  <sheetFormatPr baseColWidth="10" defaultColWidth="11.5" defaultRowHeight="15" x14ac:dyDescent="0.2"/>
  <cols>
    <col min="1" max="1" width="17.83203125" style="16" customWidth="1"/>
    <col min="2" max="16384" width="11.5" style="16"/>
  </cols>
  <sheetData>
    <row r="1" spans="1:6" x14ac:dyDescent="0.2">
      <c r="A1" s="1" t="s">
        <v>58</v>
      </c>
    </row>
    <row r="2" spans="1:6" x14ac:dyDescent="0.2">
      <c r="A2" s="1"/>
    </row>
    <row r="3" spans="1:6" x14ac:dyDescent="0.2">
      <c r="A3" s="1" t="s">
        <v>59</v>
      </c>
    </row>
    <row r="4" spans="1:6" x14ac:dyDescent="0.2">
      <c r="A4" s="1"/>
      <c r="D4" s="16" t="s">
        <v>60</v>
      </c>
    </row>
    <row r="5" spans="1:6" x14ac:dyDescent="0.2">
      <c r="A5" s="16" t="s">
        <v>61</v>
      </c>
      <c r="B5" s="21">
        <f>(E6+E7)/1000000</f>
        <v>126.01402400000001</v>
      </c>
      <c r="C5" s="16" t="s">
        <v>62</v>
      </c>
      <c r="D5" s="16" t="s">
        <v>63</v>
      </c>
      <c r="E5" s="21">
        <f>B5-SUM(C36)/1000000</f>
        <v>0</v>
      </c>
    </row>
    <row r="6" spans="1:6" x14ac:dyDescent="0.2">
      <c r="A6" s="16" t="s">
        <v>64</v>
      </c>
      <c r="B6" s="16">
        <f t="shared" ref="B6:B7" si="0">E6/1000000</f>
        <v>91.990335999999999</v>
      </c>
      <c r="C6" s="16" t="s">
        <v>62</v>
      </c>
      <c r="D6" s="14">
        <f>B6/B5</f>
        <v>0.73000078150031933</v>
      </c>
      <c r="E6" s="22">
        <f>SUM(I36:Q36)</f>
        <v>91990336</v>
      </c>
      <c r="F6" s="16" t="s">
        <v>65</v>
      </c>
    </row>
    <row r="7" spans="1:6" x14ac:dyDescent="0.2">
      <c r="A7" s="16" t="s">
        <v>66</v>
      </c>
      <c r="B7" s="16">
        <f t="shared" si="0"/>
        <v>34.023688</v>
      </c>
      <c r="C7" s="16" t="s">
        <v>62</v>
      </c>
      <c r="D7" s="14">
        <f>B7/B5</f>
        <v>0.26999921849968062</v>
      </c>
      <c r="E7" s="22">
        <f>SUM(D36:H36)</f>
        <v>34023688</v>
      </c>
      <c r="F7" s="16" t="s">
        <v>67</v>
      </c>
    </row>
    <row r="9" spans="1:6" x14ac:dyDescent="0.2">
      <c r="A9" s="16" t="s">
        <v>68</v>
      </c>
      <c r="B9" s="23">
        <f>B10+B11</f>
        <v>35.233462000000003</v>
      </c>
      <c r="C9" s="16" t="s">
        <v>62</v>
      </c>
      <c r="D9" s="16" t="s">
        <v>69</v>
      </c>
    </row>
    <row r="10" spans="1:6" x14ac:dyDescent="0.2">
      <c r="A10" s="16" t="s">
        <v>70</v>
      </c>
      <c r="B10" s="23">
        <f>SUM(D58:D66)/1000000</f>
        <v>26.291347999999999</v>
      </c>
      <c r="C10" s="16" t="s">
        <v>62</v>
      </c>
      <c r="D10" s="14">
        <f>B10/B9</f>
        <v>0.74620393533851415</v>
      </c>
    </row>
    <row r="11" spans="1:6" x14ac:dyDescent="0.2">
      <c r="A11" s="16" t="s">
        <v>71</v>
      </c>
      <c r="B11" s="23">
        <f>SUM(D53:D57)/1000000</f>
        <v>8.9421140000000001</v>
      </c>
      <c r="C11" s="16" t="s">
        <v>62</v>
      </c>
      <c r="D11" s="14">
        <f>B11/B9</f>
        <v>0.25379606466148569</v>
      </c>
    </row>
    <row r="14" spans="1:6" x14ac:dyDescent="0.2">
      <c r="A14" s="1" t="s">
        <v>72</v>
      </c>
    </row>
    <row r="15" spans="1:6" x14ac:dyDescent="0.2">
      <c r="A15" s="1"/>
      <c r="D15" s="16" t="s">
        <v>60</v>
      </c>
    </row>
    <row r="16" spans="1:6" x14ac:dyDescent="0.2">
      <c r="A16" s="16" t="s">
        <v>61</v>
      </c>
      <c r="B16" s="16">
        <v>121</v>
      </c>
      <c r="C16" s="16" t="s">
        <v>62</v>
      </c>
    </row>
    <row r="17" spans="1:17" x14ac:dyDescent="0.2">
      <c r="A17" s="16" t="s">
        <v>64</v>
      </c>
      <c r="B17" s="16">
        <v>93</v>
      </c>
      <c r="C17" s="16" t="s">
        <v>62</v>
      </c>
      <c r="D17" s="16">
        <f>B17/B16</f>
        <v>0.76859504132231404</v>
      </c>
    </row>
    <row r="18" spans="1:17" x14ac:dyDescent="0.2">
      <c r="A18" s="16" t="s">
        <v>66</v>
      </c>
      <c r="B18" s="16">
        <v>28</v>
      </c>
      <c r="C18" s="16" t="s">
        <v>62</v>
      </c>
      <c r="D18" s="16">
        <f>B18/B16</f>
        <v>0.23140495867768596</v>
      </c>
    </row>
    <row r="20" spans="1:17" x14ac:dyDescent="0.2">
      <c r="A20" s="16" t="s">
        <v>68</v>
      </c>
      <c r="B20" s="16">
        <v>31.8</v>
      </c>
      <c r="C20" s="16" t="s">
        <v>62</v>
      </c>
    </row>
    <row r="21" spans="1:17" x14ac:dyDescent="0.2">
      <c r="A21" s="16" t="s">
        <v>70</v>
      </c>
      <c r="B21" s="23">
        <f>B20*D17</f>
        <v>24.441322314049586</v>
      </c>
      <c r="C21" s="16" t="s">
        <v>62</v>
      </c>
    </row>
    <row r="22" spans="1:17" x14ac:dyDescent="0.2">
      <c r="A22" s="16" t="s">
        <v>71</v>
      </c>
      <c r="B22" s="23">
        <f>B20*D18</f>
        <v>7.3586776859504139</v>
      </c>
      <c r="C22" s="16" t="s">
        <v>62</v>
      </c>
    </row>
    <row r="27" spans="1:17" ht="16" x14ac:dyDescent="0.2">
      <c r="A27" s="24" t="s">
        <v>73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 t="s">
        <v>74</v>
      </c>
    </row>
    <row r="28" spans="1:17" ht="16" x14ac:dyDescent="0.2">
      <c r="A28" s="27" t="s">
        <v>75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ht="16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x14ac:dyDescent="0.2">
      <c r="A30" s="113" t="s">
        <v>76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28" t="s">
        <v>77</v>
      </c>
    </row>
    <row r="31" spans="1:17" ht="16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x14ac:dyDescent="0.2">
      <c r="A32" s="112" t="s">
        <v>78</v>
      </c>
      <c r="B32" s="112" t="s">
        <v>79</v>
      </c>
      <c r="C32" s="112" t="s">
        <v>80</v>
      </c>
      <c r="D32" s="112" t="s">
        <v>81</v>
      </c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</row>
    <row r="33" spans="1:17" ht="24" x14ac:dyDescent="0.2">
      <c r="A33" s="112"/>
      <c r="B33" s="112"/>
      <c r="C33" s="112"/>
      <c r="D33" s="29" t="s">
        <v>82</v>
      </c>
      <c r="E33" s="29" t="s">
        <v>83</v>
      </c>
      <c r="F33" s="29" t="s">
        <v>84</v>
      </c>
      <c r="G33" s="29" t="s">
        <v>85</v>
      </c>
      <c r="H33" s="29" t="s">
        <v>86</v>
      </c>
      <c r="I33" s="29" t="s">
        <v>87</v>
      </c>
      <c r="J33" s="29" t="s">
        <v>88</v>
      </c>
      <c r="K33" s="29" t="s">
        <v>89</v>
      </c>
      <c r="L33" s="29" t="s">
        <v>90</v>
      </c>
      <c r="M33" s="29" t="s">
        <v>91</v>
      </c>
      <c r="N33" s="29" t="s">
        <v>92</v>
      </c>
      <c r="O33" s="29" t="s">
        <v>93</v>
      </c>
      <c r="P33" s="29" t="s">
        <v>94</v>
      </c>
      <c r="Q33" s="29" t="s">
        <v>95</v>
      </c>
    </row>
    <row r="34" spans="1:17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">
      <c r="A35" s="31" t="s">
        <v>96</v>
      </c>
      <c r="B35" s="31" t="s">
        <v>97</v>
      </c>
      <c r="C35" s="32">
        <v>189432</v>
      </c>
      <c r="D35" s="32">
        <v>155562</v>
      </c>
      <c r="E35" s="32">
        <v>13649</v>
      </c>
      <c r="F35" s="32">
        <v>9551</v>
      </c>
      <c r="G35" s="32">
        <v>6481</v>
      </c>
      <c r="H35" s="32">
        <v>2034</v>
      </c>
      <c r="I35" s="32">
        <v>1053</v>
      </c>
      <c r="J35" s="32">
        <v>361</v>
      </c>
      <c r="K35" s="32">
        <v>353</v>
      </c>
      <c r="L35" s="32">
        <v>156</v>
      </c>
      <c r="M35" s="32">
        <v>87</v>
      </c>
      <c r="N35" s="32">
        <v>65</v>
      </c>
      <c r="O35" s="32">
        <v>40</v>
      </c>
      <c r="P35" s="32">
        <v>29</v>
      </c>
      <c r="Q35" s="32">
        <v>11</v>
      </c>
    </row>
    <row r="36" spans="1:17" x14ac:dyDescent="0.2">
      <c r="A36" s="33" t="s">
        <v>96</v>
      </c>
      <c r="B36" s="33" t="s">
        <v>98</v>
      </c>
      <c r="C36" s="34">
        <v>126014024</v>
      </c>
      <c r="D36" s="34">
        <v>5608325</v>
      </c>
      <c r="E36" s="34">
        <v>4838272</v>
      </c>
      <c r="F36" s="34">
        <v>6709875</v>
      </c>
      <c r="G36" s="34">
        <v>9827056</v>
      </c>
      <c r="H36" s="34">
        <v>7040160</v>
      </c>
      <c r="I36" s="34">
        <v>7286065</v>
      </c>
      <c r="J36" s="34">
        <v>4387069</v>
      </c>
      <c r="K36" s="34">
        <v>7356476</v>
      </c>
      <c r="L36" s="34">
        <v>5856438</v>
      </c>
      <c r="M36" s="34">
        <v>6077483</v>
      </c>
      <c r="N36" s="34">
        <v>10134079</v>
      </c>
      <c r="O36" s="34">
        <v>14315969</v>
      </c>
      <c r="P36" s="34">
        <v>20631270</v>
      </c>
      <c r="Q36" s="34">
        <v>15945487</v>
      </c>
    </row>
    <row r="37" spans="1:17" x14ac:dyDescent="0.2">
      <c r="A37" s="35" t="s">
        <v>99</v>
      </c>
      <c r="B37" s="35" t="s">
        <v>97</v>
      </c>
      <c r="C37" s="36">
        <v>634</v>
      </c>
      <c r="D37" s="36">
        <v>531</v>
      </c>
      <c r="E37" s="36">
        <v>42</v>
      </c>
      <c r="F37" s="36">
        <v>21</v>
      </c>
      <c r="G37" s="36">
        <v>5</v>
      </c>
      <c r="H37" s="36">
        <v>7</v>
      </c>
      <c r="I37" s="36">
        <v>1</v>
      </c>
      <c r="J37" s="36">
        <v>4</v>
      </c>
      <c r="K37" s="36">
        <v>6</v>
      </c>
      <c r="L37" s="36">
        <v>2</v>
      </c>
      <c r="M37" s="36">
        <v>0</v>
      </c>
      <c r="N37" s="36">
        <v>2</v>
      </c>
      <c r="O37" s="36">
        <v>7</v>
      </c>
      <c r="P37" s="36">
        <v>4</v>
      </c>
      <c r="Q37" s="36">
        <v>2</v>
      </c>
    </row>
    <row r="38" spans="1:17" x14ac:dyDescent="0.2">
      <c r="A38" s="37" t="s">
        <v>99</v>
      </c>
      <c r="B38" s="37" t="s">
        <v>98</v>
      </c>
      <c r="C38" s="38">
        <v>9209944</v>
      </c>
      <c r="D38" s="38">
        <v>30097</v>
      </c>
      <c r="E38" s="38">
        <v>13959</v>
      </c>
      <c r="F38" s="38">
        <v>14353</v>
      </c>
      <c r="G38" s="38">
        <v>5903</v>
      </c>
      <c r="H38" s="38">
        <v>28523</v>
      </c>
      <c r="I38" s="38">
        <v>9234</v>
      </c>
      <c r="J38" s="38">
        <v>51188</v>
      </c>
      <c r="K38" s="38">
        <v>134612</v>
      </c>
      <c r="L38" s="38">
        <v>78369</v>
      </c>
      <c r="M38" s="38">
        <v>0</v>
      </c>
      <c r="N38" s="38">
        <v>433121</v>
      </c>
      <c r="O38" s="38">
        <v>2882479</v>
      </c>
      <c r="P38" s="38">
        <v>2519269</v>
      </c>
      <c r="Q38" s="38">
        <v>3008837</v>
      </c>
    </row>
    <row r="39" spans="1:17" ht="16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ht="16" x14ac:dyDescent="0.2">
      <c r="A40" s="39" t="s">
        <v>100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ht="16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</row>
    <row r="44" spans="1:17" ht="16" x14ac:dyDescent="0.2">
      <c r="A44" s="24" t="s">
        <v>73</v>
      </c>
      <c r="B44" s="25"/>
      <c r="C44" s="25"/>
      <c r="D44" s="25"/>
      <c r="E44" s="25"/>
      <c r="F44" s="25"/>
      <c r="G44" s="26" t="s">
        <v>74</v>
      </c>
    </row>
    <row r="45" spans="1:17" ht="16" x14ac:dyDescent="0.2">
      <c r="A45" s="27" t="s">
        <v>75</v>
      </c>
      <c r="B45" s="25"/>
      <c r="C45" s="25"/>
      <c r="D45" s="25"/>
      <c r="E45" s="25"/>
      <c r="F45" s="25"/>
      <c r="G45" s="25"/>
    </row>
    <row r="46" spans="1:17" ht="16" x14ac:dyDescent="0.2">
      <c r="A46" s="25"/>
      <c r="B46" s="25"/>
      <c r="C46" s="25"/>
      <c r="D46" s="25"/>
      <c r="E46" s="25"/>
      <c r="F46" s="25"/>
      <c r="G46" s="25"/>
    </row>
    <row r="47" spans="1:17" x14ac:dyDescent="0.2">
      <c r="A47" s="113" t="s">
        <v>101</v>
      </c>
      <c r="B47" s="114"/>
      <c r="C47" s="114"/>
      <c r="D47" s="114"/>
      <c r="E47" s="114"/>
      <c r="F47" s="114"/>
      <c r="G47" s="28" t="s">
        <v>102</v>
      </c>
    </row>
    <row r="48" spans="1:17" ht="16" x14ac:dyDescent="0.2">
      <c r="A48" s="25"/>
      <c r="B48" s="25"/>
      <c r="C48" s="25"/>
      <c r="D48" s="25"/>
      <c r="E48" s="25"/>
      <c r="F48" s="25"/>
      <c r="G48" s="25"/>
    </row>
    <row r="49" spans="1:7" x14ac:dyDescent="0.2">
      <c r="A49" s="112" t="s">
        <v>81</v>
      </c>
      <c r="B49" s="112" t="s">
        <v>103</v>
      </c>
      <c r="C49" s="112" t="s">
        <v>104</v>
      </c>
      <c r="D49" s="112" t="s">
        <v>105</v>
      </c>
      <c r="E49" s="112" t="s">
        <v>106</v>
      </c>
      <c r="F49" s="112"/>
      <c r="G49" s="112"/>
    </row>
    <row r="50" spans="1:7" x14ac:dyDescent="0.2">
      <c r="A50" s="112"/>
      <c r="B50" s="112"/>
      <c r="C50" s="112"/>
      <c r="D50" s="112"/>
      <c r="E50" s="29" t="s">
        <v>107</v>
      </c>
      <c r="F50" s="29" t="s">
        <v>108</v>
      </c>
      <c r="G50" s="29" t="s">
        <v>109</v>
      </c>
    </row>
    <row r="51" spans="1:7" x14ac:dyDescent="0.2">
      <c r="A51" s="30"/>
      <c r="B51" s="30"/>
      <c r="C51" s="30"/>
      <c r="D51" s="30"/>
      <c r="E51" s="30"/>
      <c r="F51" s="30"/>
      <c r="G51" s="30"/>
    </row>
    <row r="52" spans="1:7" x14ac:dyDescent="0.2">
      <c r="A52" s="31" t="s">
        <v>96</v>
      </c>
      <c r="B52" s="31" t="s">
        <v>107</v>
      </c>
      <c r="C52" s="31" t="s">
        <v>107</v>
      </c>
      <c r="D52" s="32">
        <v>35233462</v>
      </c>
      <c r="E52" s="32">
        <v>126005834</v>
      </c>
      <c r="F52" s="32">
        <v>61467131</v>
      </c>
      <c r="G52" s="32">
        <v>64538703</v>
      </c>
    </row>
    <row r="53" spans="1:7" x14ac:dyDescent="0.2">
      <c r="A53" s="35" t="s">
        <v>82</v>
      </c>
      <c r="B53" s="35" t="s">
        <v>107</v>
      </c>
      <c r="C53" s="35" t="s">
        <v>107</v>
      </c>
      <c r="D53" s="36">
        <v>1516314</v>
      </c>
      <c r="E53" s="36">
        <v>5608315</v>
      </c>
      <c r="F53" s="36">
        <v>2825072</v>
      </c>
      <c r="G53" s="36">
        <v>2783243</v>
      </c>
    </row>
    <row r="54" spans="1:7" x14ac:dyDescent="0.2">
      <c r="A54" s="31" t="s">
        <v>83</v>
      </c>
      <c r="B54" s="31" t="s">
        <v>107</v>
      </c>
      <c r="C54" s="31" t="s">
        <v>107</v>
      </c>
      <c r="D54" s="32">
        <v>1267963</v>
      </c>
      <c r="E54" s="32">
        <v>4838272</v>
      </c>
      <c r="F54" s="32">
        <v>2393503</v>
      </c>
      <c r="G54" s="32">
        <v>2444769</v>
      </c>
    </row>
    <row r="55" spans="1:7" x14ac:dyDescent="0.2">
      <c r="A55" s="35" t="s">
        <v>84</v>
      </c>
      <c r="B55" s="35" t="s">
        <v>107</v>
      </c>
      <c r="C55" s="35" t="s">
        <v>107</v>
      </c>
      <c r="D55" s="36">
        <v>1745438</v>
      </c>
      <c r="E55" s="36">
        <v>6709864</v>
      </c>
      <c r="F55" s="36">
        <v>3300061</v>
      </c>
      <c r="G55" s="36">
        <v>3409803</v>
      </c>
    </row>
    <row r="56" spans="1:7" x14ac:dyDescent="0.2">
      <c r="A56" s="31" t="s">
        <v>85</v>
      </c>
      <c r="B56" s="31" t="s">
        <v>107</v>
      </c>
      <c r="C56" s="31" t="s">
        <v>107</v>
      </c>
      <c r="D56" s="32">
        <v>2561750</v>
      </c>
      <c r="E56" s="32">
        <v>9827038</v>
      </c>
      <c r="F56" s="32">
        <v>4820067</v>
      </c>
      <c r="G56" s="32">
        <v>5006971</v>
      </c>
    </row>
    <row r="57" spans="1:7" x14ac:dyDescent="0.2">
      <c r="A57" s="35" t="s">
        <v>86</v>
      </c>
      <c r="B57" s="35" t="s">
        <v>107</v>
      </c>
      <c r="C57" s="35" t="s">
        <v>107</v>
      </c>
      <c r="D57" s="36">
        <v>1850649</v>
      </c>
      <c r="E57" s="36">
        <v>7040126</v>
      </c>
      <c r="F57" s="36">
        <v>3441929</v>
      </c>
      <c r="G57" s="36">
        <v>3598197</v>
      </c>
    </row>
    <row r="58" spans="1:7" x14ac:dyDescent="0.2">
      <c r="A58" s="31" t="s">
        <v>87</v>
      </c>
      <c r="B58" s="31" t="s">
        <v>107</v>
      </c>
      <c r="C58" s="31" t="s">
        <v>107</v>
      </c>
      <c r="D58" s="32">
        <v>1947818</v>
      </c>
      <c r="E58" s="32">
        <v>7285997</v>
      </c>
      <c r="F58" s="32">
        <v>3548411</v>
      </c>
      <c r="G58" s="32">
        <v>3737586</v>
      </c>
    </row>
    <row r="59" spans="1:7" x14ac:dyDescent="0.2">
      <c r="A59" s="35" t="s">
        <v>88</v>
      </c>
      <c r="B59" s="35" t="s">
        <v>107</v>
      </c>
      <c r="C59" s="35" t="s">
        <v>107</v>
      </c>
      <c r="D59" s="36">
        <v>1187132</v>
      </c>
      <c r="E59" s="36">
        <v>4386962</v>
      </c>
      <c r="F59" s="36">
        <v>2138113</v>
      </c>
      <c r="G59" s="36">
        <v>2248849</v>
      </c>
    </row>
    <row r="60" spans="1:7" x14ac:dyDescent="0.2">
      <c r="A60" s="31" t="s">
        <v>89</v>
      </c>
      <c r="B60" s="31" t="s">
        <v>107</v>
      </c>
      <c r="C60" s="31" t="s">
        <v>107</v>
      </c>
      <c r="D60" s="32">
        <v>2019451</v>
      </c>
      <c r="E60" s="32">
        <v>7356257</v>
      </c>
      <c r="F60" s="32">
        <v>3566727</v>
      </c>
      <c r="G60" s="32">
        <v>3789530</v>
      </c>
    </row>
    <row r="61" spans="1:7" x14ac:dyDescent="0.2">
      <c r="A61" s="35" t="s">
        <v>90</v>
      </c>
      <c r="B61" s="35" t="s">
        <v>107</v>
      </c>
      <c r="C61" s="35" t="s">
        <v>107</v>
      </c>
      <c r="D61" s="36">
        <v>1636459</v>
      </c>
      <c r="E61" s="36">
        <v>5856175</v>
      </c>
      <c r="F61" s="36">
        <v>2840867</v>
      </c>
      <c r="G61" s="36">
        <v>3015308</v>
      </c>
    </row>
    <row r="62" spans="1:7" x14ac:dyDescent="0.2">
      <c r="A62" s="31" t="s">
        <v>91</v>
      </c>
      <c r="B62" s="31" t="s">
        <v>107</v>
      </c>
      <c r="C62" s="31" t="s">
        <v>107</v>
      </c>
      <c r="D62" s="32">
        <v>1683465</v>
      </c>
      <c r="E62" s="32">
        <v>6077160</v>
      </c>
      <c r="F62" s="32">
        <v>2939182</v>
      </c>
      <c r="G62" s="32">
        <v>3137978</v>
      </c>
    </row>
    <row r="63" spans="1:7" x14ac:dyDescent="0.2">
      <c r="A63" s="35" t="s">
        <v>92</v>
      </c>
      <c r="B63" s="35" t="s">
        <v>107</v>
      </c>
      <c r="C63" s="35" t="s">
        <v>107</v>
      </c>
      <c r="D63" s="36">
        <v>2958393</v>
      </c>
      <c r="E63" s="36">
        <v>10133561</v>
      </c>
      <c r="F63" s="36">
        <v>4908034</v>
      </c>
      <c r="G63" s="36">
        <v>5225527</v>
      </c>
    </row>
    <row r="64" spans="1:7" x14ac:dyDescent="0.2">
      <c r="A64" s="31" t="s">
        <v>93</v>
      </c>
      <c r="B64" s="31" t="s">
        <v>107</v>
      </c>
      <c r="C64" s="31" t="s">
        <v>107</v>
      </c>
      <c r="D64" s="32">
        <v>4253406</v>
      </c>
      <c r="E64" s="32">
        <v>14314811</v>
      </c>
      <c r="F64" s="32">
        <v>6920787</v>
      </c>
      <c r="G64" s="32">
        <v>7394024</v>
      </c>
    </row>
    <row r="65" spans="1:7" x14ac:dyDescent="0.2">
      <c r="A65" s="35" t="s">
        <v>94</v>
      </c>
      <c r="B65" s="35" t="s">
        <v>107</v>
      </c>
      <c r="C65" s="35" t="s">
        <v>107</v>
      </c>
      <c r="D65" s="36">
        <v>6083541</v>
      </c>
      <c r="E65" s="36">
        <v>20627216</v>
      </c>
      <c r="F65" s="36">
        <v>10042497</v>
      </c>
      <c r="G65" s="36">
        <v>10584719</v>
      </c>
    </row>
    <row r="66" spans="1:7" x14ac:dyDescent="0.2">
      <c r="A66" s="31" t="s">
        <v>95</v>
      </c>
      <c r="B66" s="31" t="s">
        <v>107</v>
      </c>
      <c r="C66" s="31" t="s">
        <v>107</v>
      </c>
      <c r="D66" s="32">
        <v>4521683</v>
      </c>
      <c r="E66" s="32">
        <v>15944080</v>
      </c>
      <c r="F66" s="32">
        <v>7781881</v>
      </c>
      <c r="G66" s="32">
        <v>8162199</v>
      </c>
    </row>
    <row r="67" spans="1:7" x14ac:dyDescent="0.2">
      <c r="A67" s="31"/>
      <c r="B67" s="31"/>
      <c r="C67" s="31"/>
      <c r="D67" s="32"/>
      <c r="E67" s="32"/>
      <c r="F67" s="32"/>
      <c r="G67" s="32"/>
    </row>
    <row r="68" spans="1:7" x14ac:dyDescent="0.2">
      <c r="A68" s="31" t="s">
        <v>96</v>
      </c>
      <c r="B68" s="31" t="s">
        <v>110</v>
      </c>
      <c r="C68" s="31" t="s">
        <v>107</v>
      </c>
      <c r="D68" s="32">
        <v>14321</v>
      </c>
      <c r="E68" s="32">
        <v>490995</v>
      </c>
      <c r="F68" s="32">
        <v>355528</v>
      </c>
      <c r="G68" s="32">
        <v>135467</v>
      </c>
    </row>
    <row r="69" spans="1:7" x14ac:dyDescent="0.2">
      <c r="A69" s="35" t="s">
        <v>82</v>
      </c>
      <c r="B69" s="35" t="s">
        <v>110</v>
      </c>
      <c r="C69" s="35" t="s">
        <v>107</v>
      </c>
      <c r="D69" s="36">
        <v>794</v>
      </c>
      <c r="E69" s="36">
        <v>22534</v>
      </c>
      <c r="F69" s="36">
        <v>15494</v>
      </c>
      <c r="G69" s="36">
        <v>7040</v>
      </c>
    </row>
    <row r="70" spans="1:7" x14ac:dyDescent="0.2">
      <c r="A70" s="31" t="s">
        <v>83</v>
      </c>
      <c r="B70" s="31" t="s">
        <v>110</v>
      </c>
      <c r="C70" s="31" t="s">
        <v>107</v>
      </c>
      <c r="D70" s="32">
        <v>460</v>
      </c>
      <c r="E70" s="32">
        <v>23561</v>
      </c>
      <c r="F70" s="32">
        <v>16235</v>
      </c>
      <c r="G70" s="32">
        <v>7326</v>
      </c>
    </row>
    <row r="71" spans="1:7" x14ac:dyDescent="0.2">
      <c r="A71" s="35" t="s">
        <v>84</v>
      </c>
      <c r="B71" s="35" t="s">
        <v>110</v>
      </c>
      <c r="C71" s="35" t="s">
        <v>107</v>
      </c>
      <c r="D71" s="36">
        <v>575</v>
      </c>
      <c r="E71" s="36">
        <v>34911</v>
      </c>
      <c r="F71" s="36">
        <v>23454</v>
      </c>
      <c r="G71" s="36">
        <v>11457</v>
      </c>
    </row>
    <row r="72" spans="1:7" x14ac:dyDescent="0.2">
      <c r="A72" s="31" t="s">
        <v>85</v>
      </c>
      <c r="B72" s="31" t="s">
        <v>110</v>
      </c>
      <c r="C72" s="31" t="s">
        <v>107</v>
      </c>
      <c r="D72" s="32">
        <v>837</v>
      </c>
      <c r="E72" s="32">
        <v>59019</v>
      </c>
      <c r="F72" s="32">
        <v>46040</v>
      </c>
      <c r="G72" s="32">
        <v>12979</v>
      </c>
    </row>
    <row r="73" spans="1:7" x14ac:dyDescent="0.2">
      <c r="A73" s="35" t="s">
        <v>86</v>
      </c>
      <c r="B73" s="35" t="s">
        <v>110</v>
      </c>
      <c r="C73" s="35" t="s">
        <v>107</v>
      </c>
      <c r="D73" s="36">
        <v>675</v>
      </c>
      <c r="E73" s="36">
        <v>41121</v>
      </c>
      <c r="F73" s="36">
        <v>30798</v>
      </c>
      <c r="G73" s="36">
        <v>10323</v>
      </c>
    </row>
    <row r="74" spans="1:7" x14ac:dyDescent="0.2">
      <c r="A74" s="31" t="s">
        <v>87</v>
      </c>
      <c r="B74" s="31" t="s">
        <v>110</v>
      </c>
      <c r="C74" s="31" t="s">
        <v>107</v>
      </c>
      <c r="D74" s="32">
        <v>714</v>
      </c>
      <c r="E74" s="32">
        <v>26027</v>
      </c>
      <c r="F74" s="32">
        <v>19579</v>
      </c>
      <c r="G74" s="32">
        <v>6448</v>
      </c>
    </row>
    <row r="75" spans="1:7" x14ac:dyDescent="0.2">
      <c r="A75" s="35" t="s">
        <v>88</v>
      </c>
      <c r="B75" s="35" t="s">
        <v>110</v>
      </c>
      <c r="C75" s="35" t="s">
        <v>107</v>
      </c>
      <c r="D75" s="36">
        <v>470</v>
      </c>
      <c r="E75" s="36">
        <v>22453</v>
      </c>
      <c r="F75" s="36">
        <v>19307</v>
      </c>
      <c r="G75" s="36">
        <v>3146</v>
      </c>
    </row>
    <row r="76" spans="1:7" x14ac:dyDescent="0.2">
      <c r="A76" s="31" t="s">
        <v>89</v>
      </c>
      <c r="B76" s="31" t="s">
        <v>110</v>
      </c>
      <c r="C76" s="31" t="s">
        <v>107</v>
      </c>
      <c r="D76" s="32">
        <v>870</v>
      </c>
      <c r="E76" s="32">
        <v>18472</v>
      </c>
      <c r="F76" s="32">
        <v>13683</v>
      </c>
      <c r="G76" s="32">
        <v>4789</v>
      </c>
    </row>
    <row r="77" spans="1:7" x14ac:dyDescent="0.2">
      <c r="A77" s="35" t="s">
        <v>90</v>
      </c>
      <c r="B77" s="35" t="s">
        <v>110</v>
      </c>
      <c r="C77" s="35" t="s">
        <v>107</v>
      </c>
      <c r="D77" s="36">
        <v>637</v>
      </c>
      <c r="E77" s="36">
        <v>12043</v>
      </c>
      <c r="F77" s="36">
        <v>9042</v>
      </c>
      <c r="G77" s="36">
        <v>3001</v>
      </c>
    </row>
    <row r="78" spans="1:7" x14ac:dyDescent="0.2">
      <c r="A78" s="31" t="s">
        <v>91</v>
      </c>
      <c r="B78" s="31" t="s">
        <v>110</v>
      </c>
      <c r="C78" s="31" t="s">
        <v>107</v>
      </c>
      <c r="D78" s="32">
        <v>742</v>
      </c>
      <c r="E78" s="32">
        <v>14411</v>
      </c>
      <c r="F78" s="32">
        <v>10309</v>
      </c>
      <c r="G78" s="32">
        <v>4102</v>
      </c>
    </row>
    <row r="79" spans="1:7" x14ac:dyDescent="0.2">
      <c r="A79" s="35" t="s">
        <v>92</v>
      </c>
      <c r="B79" s="35" t="s">
        <v>110</v>
      </c>
      <c r="C79" s="35" t="s">
        <v>107</v>
      </c>
      <c r="D79" s="36">
        <v>1406</v>
      </c>
      <c r="E79" s="36">
        <v>33386</v>
      </c>
      <c r="F79" s="36">
        <v>20878</v>
      </c>
      <c r="G79" s="36">
        <v>12508</v>
      </c>
    </row>
    <row r="80" spans="1:7" x14ac:dyDescent="0.2">
      <c r="A80" s="31" t="s">
        <v>93</v>
      </c>
      <c r="B80" s="31" t="s">
        <v>110</v>
      </c>
      <c r="C80" s="31" t="s">
        <v>107</v>
      </c>
      <c r="D80" s="32">
        <v>1618</v>
      </c>
      <c r="E80" s="32">
        <v>46370</v>
      </c>
      <c r="F80" s="32">
        <v>33275</v>
      </c>
      <c r="G80" s="32">
        <v>13095</v>
      </c>
    </row>
    <row r="81" spans="1:7" x14ac:dyDescent="0.2">
      <c r="A81" s="35" t="s">
        <v>94</v>
      </c>
      <c r="B81" s="35" t="s">
        <v>110</v>
      </c>
      <c r="C81" s="35" t="s">
        <v>107</v>
      </c>
      <c r="D81" s="36">
        <v>2595</v>
      </c>
      <c r="E81" s="36">
        <v>70998</v>
      </c>
      <c r="F81" s="36">
        <v>48823</v>
      </c>
      <c r="G81" s="36">
        <v>22175</v>
      </c>
    </row>
    <row r="82" spans="1:7" x14ac:dyDescent="0.2">
      <c r="A82" s="31" t="s">
        <v>95</v>
      </c>
      <c r="B82" s="31" t="s">
        <v>110</v>
      </c>
      <c r="C82" s="31" t="s">
        <v>107</v>
      </c>
      <c r="D82" s="32">
        <v>1928</v>
      </c>
      <c r="E82" s="32">
        <v>65689</v>
      </c>
      <c r="F82" s="32">
        <v>48611</v>
      </c>
      <c r="G82" s="32">
        <v>17078</v>
      </c>
    </row>
    <row r="83" spans="1:7" x14ac:dyDescent="0.2">
      <c r="A83" s="31"/>
      <c r="B83" s="31"/>
      <c r="C83" s="31"/>
      <c r="D83" s="32"/>
      <c r="E83" s="32"/>
      <c r="F83" s="32"/>
      <c r="G83" s="32"/>
    </row>
    <row r="84" spans="1:7" x14ac:dyDescent="0.2">
      <c r="A84" s="35" t="s">
        <v>96</v>
      </c>
      <c r="B84" s="35" t="s">
        <v>111</v>
      </c>
      <c r="C84" s="35" t="s">
        <v>107</v>
      </c>
      <c r="D84" s="36">
        <v>35219141</v>
      </c>
      <c r="E84" s="36">
        <v>125514839</v>
      </c>
      <c r="F84" s="36">
        <v>61111603</v>
      </c>
      <c r="G84" s="36">
        <v>64403236</v>
      </c>
    </row>
    <row r="85" spans="1:7" x14ac:dyDescent="0.2">
      <c r="A85" s="31" t="s">
        <v>82</v>
      </c>
      <c r="B85" s="31" t="s">
        <v>111</v>
      </c>
      <c r="C85" s="31" t="s">
        <v>107</v>
      </c>
      <c r="D85" s="32">
        <v>1515520</v>
      </c>
      <c r="E85" s="32">
        <v>5585781</v>
      </c>
      <c r="F85" s="32">
        <v>2809578</v>
      </c>
      <c r="G85" s="32">
        <v>2776203</v>
      </c>
    </row>
    <row r="86" spans="1:7" x14ac:dyDescent="0.2">
      <c r="A86" s="35" t="s">
        <v>83</v>
      </c>
      <c r="B86" s="35" t="s">
        <v>111</v>
      </c>
      <c r="C86" s="35" t="s">
        <v>107</v>
      </c>
      <c r="D86" s="36">
        <v>1267503</v>
      </c>
      <c r="E86" s="36">
        <v>4814711</v>
      </c>
      <c r="F86" s="36">
        <v>2377268</v>
      </c>
      <c r="G86" s="36">
        <v>2437443</v>
      </c>
    </row>
    <row r="87" spans="1:7" x14ac:dyDescent="0.2">
      <c r="A87" s="31" t="s">
        <v>84</v>
      </c>
      <c r="B87" s="31" t="s">
        <v>111</v>
      </c>
      <c r="C87" s="31" t="s">
        <v>107</v>
      </c>
      <c r="D87" s="32">
        <v>1744863</v>
      </c>
      <c r="E87" s="32">
        <v>6674953</v>
      </c>
      <c r="F87" s="32">
        <v>3276607</v>
      </c>
      <c r="G87" s="32">
        <v>3398346</v>
      </c>
    </row>
    <row r="88" spans="1:7" x14ac:dyDescent="0.2">
      <c r="A88" s="35" t="s">
        <v>85</v>
      </c>
      <c r="B88" s="35" t="s">
        <v>111</v>
      </c>
      <c r="C88" s="35" t="s">
        <v>107</v>
      </c>
      <c r="D88" s="36">
        <v>2560913</v>
      </c>
      <c r="E88" s="36">
        <v>9768019</v>
      </c>
      <c r="F88" s="36">
        <v>4774027</v>
      </c>
      <c r="G88" s="36">
        <v>4993992</v>
      </c>
    </row>
    <row r="89" spans="1:7" x14ac:dyDescent="0.2">
      <c r="A89" s="31" t="s">
        <v>86</v>
      </c>
      <c r="B89" s="31" t="s">
        <v>111</v>
      </c>
      <c r="C89" s="31" t="s">
        <v>107</v>
      </c>
      <c r="D89" s="32">
        <v>1849974</v>
      </c>
      <c r="E89" s="32">
        <v>6999005</v>
      </c>
      <c r="F89" s="32">
        <v>3411131</v>
      </c>
      <c r="G89" s="32">
        <v>3587874</v>
      </c>
    </row>
    <row r="90" spans="1:7" x14ac:dyDescent="0.2">
      <c r="A90" s="35" t="s">
        <v>87</v>
      </c>
      <c r="B90" s="35" t="s">
        <v>111</v>
      </c>
      <c r="C90" s="35" t="s">
        <v>107</v>
      </c>
      <c r="D90" s="36">
        <v>1947104</v>
      </c>
      <c r="E90" s="36">
        <v>7259970</v>
      </c>
      <c r="F90" s="36">
        <v>3528832</v>
      </c>
      <c r="G90" s="36">
        <v>3731138</v>
      </c>
    </row>
    <row r="91" spans="1:7" x14ac:dyDescent="0.2">
      <c r="A91" s="31" t="s">
        <v>88</v>
      </c>
      <c r="B91" s="31" t="s">
        <v>111</v>
      </c>
      <c r="C91" s="31" t="s">
        <v>107</v>
      </c>
      <c r="D91" s="32">
        <v>1186662</v>
      </c>
      <c r="E91" s="32">
        <v>4364509</v>
      </c>
      <c r="F91" s="32">
        <v>2118806</v>
      </c>
      <c r="G91" s="32">
        <v>2245703</v>
      </c>
    </row>
    <row r="92" spans="1:7" x14ac:dyDescent="0.2">
      <c r="A92" s="35" t="s">
        <v>89</v>
      </c>
      <c r="B92" s="35" t="s">
        <v>111</v>
      </c>
      <c r="C92" s="35" t="s">
        <v>107</v>
      </c>
      <c r="D92" s="36">
        <v>2018581</v>
      </c>
      <c r="E92" s="36">
        <v>7337785</v>
      </c>
      <c r="F92" s="36">
        <v>3553044</v>
      </c>
      <c r="G92" s="36">
        <v>3784741</v>
      </c>
    </row>
    <row r="93" spans="1:7" x14ac:dyDescent="0.2">
      <c r="A93" s="31" t="s">
        <v>90</v>
      </c>
      <c r="B93" s="31" t="s">
        <v>111</v>
      </c>
      <c r="C93" s="31" t="s">
        <v>107</v>
      </c>
      <c r="D93" s="32">
        <v>1635822</v>
      </c>
      <c r="E93" s="32">
        <v>5844132</v>
      </c>
      <c r="F93" s="32">
        <v>2831825</v>
      </c>
      <c r="G93" s="32">
        <v>3012307</v>
      </c>
    </row>
    <row r="94" spans="1:7" x14ac:dyDescent="0.2">
      <c r="A94" s="35" t="s">
        <v>91</v>
      </c>
      <c r="B94" s="35" t="s">
        <v>111</v>
      </c>
      <c r="C94" s="35" t="s">
        <v>107</v>
      </c>
      <c r="D94" s="36">
        <v>1682723</v>
      </c>
      <c r="E94" s="36">
        <v>6062749</v>
      </c>
      <c r="F94" s="36">
        <v>2928873</v>
      </c>
      <c r="G94" s="36">
        <v>3133876</v>
      </c>
    </row>
    <row r="95" spans="1:7" x14ac:dyDescent="0.2">
      <c r="A95" s="31" t="s">
        <v>92</v>
      </c>
      <c r="B95" s="31" t="s">
        <v>111</v>
      </c>
      <c r="C95" s="31" t="s">
        <v>107</v>
      </c>
      <c r="D95" s="32">
        <v>2956987</v>
      </c>
      <c r="E95" s="32">
        <v>10100175</v>
      </c>
      <c r="F95" s="32">
        <v>4887156</v>
      </c>
      <c r="G95" s="32">
        <v>5213019</v>
      </c>
    </row>
    <row r="96" spans="1:7" x14ac:dyDescent="0.2">
      <c r="A96" s="35" t="s">
        <v>93</v>
      </c>
      <c r="B96" s="35" t="s">
        <v>111</v>
      </c>
      <c r="C96" s="35" t="s">
        <v>107</v>
      </c>
      <c r="D96" s="36">
        <v>4251788</v>
      </c>
      <c r="E96" s="36">
        <v>14268441</v>
      </c>
      <c r="F96" s="36">
        <v>6887512</v>
      </c>
      <c r="G96" s="36">
        <v>7380929</v>
      </c>
    </row>
    <row r="97" spans="1:7" x14ac:dyDescent="0.2">
      <c r="A97" s="31" t="s">
        <v>94</v>
      </c>
      <c r="B97" s="31" t="s">
        <v>111</v>
      </c>
      <c r="C97" s="31" t="s">
        <v>107</v>
      </c>
      <c r="D97" s="32">
        <v>6080946</v>
      </c>
      <c r="E97" s="32">
        <v>20556218</v>
      </c>
      <c r="F97" s="32">
        <v>9993674</v>
      </c>
      <c r="G97" s="32">
        <v>10562544</v>
      </c>
    </row>
    <row r="98" spans="1:7" x14ac:dyDescent="0.2">
      <c r="A98" s="35" t="s">
        <v>95</v>
      </c>
      <c r="B98" s="35" t="s">
        <v>111</v>
      </c>
      <c r="C98" s="35" t="s">
        <v>107</v>
      </c>
      <c r="D98" s="36">
        <v>4519755</v>
      </c>
      <c r="E98" s="36">
        <v>15878391</v>
      </c>
      <c r="F98" s="36">
        <v>7733270</v>
      </c>
      <c r="G98" s="36">
        <v>8145121</v>
      </c>
    </row>
    <row r="99" spans="1:7" ht="16" x14ac:dyDescent="0.2">
      <c r="A99" s="25"/>
      <c r="B99" s="25"/>
      <c r="C99" s="25"/>
      <c r="D99" s="25"/>
      <c r="E99" s="25"/>
      <c r="F99" s="25"/>
      <c r="G99" s="25"/>
    </row>
    <row r="100" spans="1:7" ht="16" x14ac:dyDescent="0.2">
      <c r="A100" s="41" t="s">
        <v>112</v>
      </c>
      <c r="B100" s="25"/>
      <c r="C100" s="25"/>
      <c r="D100" s="25"/>
      <c r="E100" s="25"/>
      <c r="F100" s="25"/>
      <c r="G100" s="25"/>
    </row>
    <row r="101" spans="1:7" ht="16" x14ac:dyDescent="0.2">
      <c r="A101" s="39" t="s">
        <v>113</v>
      </c>
      <c r="B101" s="25"/>
      <c r="C101" s="25"/>
      <c r="D101" s="25"/>
      <c r="E101" s="25"/>
      <c r="F101" s="25"/>
      <c r="G101" s="25"/>
    </row>
    <row r="102" spans="1:7" ht="16" x14ac:dyDescent="0.2">
      <c r="A102" s="40"/>
      <c r="B102" s="40"/>
      <c r="C102" s="40"/>
      <c r="D102" s="40"/>
      <c r="E102" s="40"/>
      <c r="F102" s="40"/>
      <c r="G102" s="40"/>
    </row>
  </sheetData>
  <mergeCells count="11">
    <mergeCell ref="A47:F47"/>
    <mergeCell ref="A30:P30"/>
    <mergeCell ref="A32:A33"/>
    <mergeCell ref="B32:B33"/>
    <mergeCell ref="C32:C33"/>
    <mergeCell ref="D32:Q32"/>
    <mergeCell ref="A49:A50"/>
    <mergeCell ref="B49:B50"/>
    <mergeCell ref="C49:C50"/>
    <mergeCell ref="D49:D50"/>
    <mergeCell ref="E49:G49"/>
  </mergeCells>
  <hyperlinks>
    <hyperlink ref="Q27" location="Índice!A1" display="Índice" xr:uid="{BEE6A9BA-4DAC-1B47-B244-0354F97CEB5B}"/>
    <hyperlink ref="G44" location="Índice!A1" display="Índice" xr:uid="{C40D0A7F-4756-D841-9ADF-F2868654C8F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2" width="10.5" bestFit="1" customWidth="1"/>
    <col min="3" max="4" width="9.5" bestFit="1" customWidth="1"/>
    <col min="5" max="5" width="12" bestFit="1" customWidth="1"/>
    <col min="6" max="32" width="9.5" bestFit="1" customWidth="1"/>
    <col min="33" max="33" width="11.8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splits'!$D$37*'BNE Fuel &amp; component splits'!$B59</f>
        <v>0</v>
      </c>
      <c r="C2" s="7">
        <f>BCEU_consumoBTU!E35*'BNE Fuel &amp; component splits'!$D$37*'BNE Fuel &amp; component splits'!$B59</f>
        <v>0</v>
      </c>
      <c r="D2" s="7">
        <f>BCEU_consumoBTU!F35*'BNE Fuel &amp; component splits'!$D$37*'BNE Fuel &amp; component splits'!$B59</f>
        <v>0</v>
      </c>
      <c r="E2" s="7">
        <f>BCEU_consumoBTU!G35*'BNE Fuel &amp; component splits'!$D$37*'BNE Fuel &amp; component splits'!$B59</f>
        <v>0</v>
      </c>
      <c r="F2" s="7">
        <f>BCEU_consumoBTU!H35*'BNE Fuel &amp; component splits'!$D$37*'BNE Fuel &amp; component splits'!$B59</f>
        <v>0</v>
      </c>
      <c r="G2" s="7">
        <f>BCEU_consumoBTU!I35*'BNE Fuel &amp; component splits'!$D$37*'BNE Fuel &amp; component splits'!$B59</f>
        <v>0</v>
      </c>
      <c r="H2" s="7">
        <f>BCEU_consumoBTU!J35*'BNE Fuel &amp; component splits'!$D$37*'BNE Fuel &amp; component splits'!$B59</f>
        <v>0</v>
      </c>
      <c r="I2" s="7">
        <f>BCEU_consumoBTU!K35*'BNE Fuel &amp; component splits'!$D$37*'BNE Fuel &amp; component splits'!$B59</f>
        <v>0</v>
      </c>
      <c r="J2" s="7">
        <f>BCEU_consumoBTU!L35*'BNE Fuel &amp; component splits'!$D$37*'BNE Fuel &amp; component splits'!$B59</f>
        <v>0</v>
      </c>
      <c r="K2" s="7">
        <f>BCEU_consumoBTU!M35*'BNE Fuel &amp; component splits'!$D$37*'BNE Fuel &amp; component splits'!$B59</f>
        <v>0</v>
      </c>
      <c r="L2" s="7">
        <f>BCEU_consumoBTU!N35*'BNE Fuel &amp; component splits'!$D$37*'BNE Fuel &amp; component splits'!$B59</f>
        <v>0</v>
      </c>
      <c r="M2" s="7">
        <f>BCEU_consumoBTU!O35*'BNE Fuel &amp; component splits'!$D$37*'BNE Fuel &amp; component splits'!$B59</f>
        <v>0</v>
      </c>
      <c r="N2" s="7">
        <f>BCEU_consumoBTU!P35*'BNE Fuel &amp; component splits'!$D$37*'BNE Fuel &amp; component splits'!$B59</f>
        <v>0</v>
      </c>
      <c r="O2" s="7">
        <f>BCEU_consumoBTU!Q35*'BNE Fuel &amp; component splits'!$D$37*'BNE Fuel &amp; component splits'!$B59</f>
        <v>0</v>
      </c>
      <c r="P2" s="7">
        <f>BCEU_consumoBTU!R35*'BNE Fuel &amp; component splits'!$D$37*'BNE Fuel &amp; component splits'!$B59</f>
        <v>0</v>
      </c>
      <c r="Q2" s="7">
        <f>BCEU_consumoBTU!S35*'BNE Fuel &amp; component splits'!$D$37*'BNE Fuel &amp; component splits'!$B59</f>
        <v>0</v>
      </c>
      <c r="R2" s="7">
        <f>BCEU_consumoBTU!T35*'BNE Fuel &amp; component splits'!$D$37*'BNE Fuel &amp; component splits'!$B59</f>
        <v>0</v>
      </c>
      <c r="S2" s="7">
        <f>BCEU_consumoBTU!U35*'BNE Fuel &amp; component splits'!$D$37*'BNE Fuel &amp; component splits'!$B59</f>
        <v>0</v>
      </c>
      <c r="T2" s="7">
        <f>BCEU_consumoBTU!V35*'BNE Fuel &amp; component splits'!$D$37*'BNE Fuel &amp; component splits'!$B59</f>
        <v>0</v>
      </c>
      <c r="U2" s="7">
        <f>BCEU_consumoBTU!W35*'BNE Fuel &amp; component splits'!$D$37*'BNE Fuel &amp; component splits'!$B59</f>
        <v>0</v>
      </c>
      <c r="V2" s="7">
        <f>BCEU_consumoBTU!X35*'BNE Fuel &amp; component splits'!$D$37*'BNE Fuel &amp; component splits'!$B59</f>
        <v>0</v>
      </c>
      <c r="W2" s="7">
        <f>BCEU_consumoBTU!Y35*'BNE Fuel &amp; component splits'!$D$37*'BNE Fuel &amp; component splits'!$B59</f>
        <v>0</v>
      </c>
      <c r="X2" s="7">
        <f>BCEU_consumoBTU!Z35*'BNE Fuel &amp; component splits'!$D$37*'BNE Fuel &amp; component splits'!$B59</f>
        <v>0</v>
      </c>
      <c r="Y2" s="7">
        <f>BCEU_consumoBTU!AA35*'BNE Fuel &amp; component splits'!$D$37*'BNE Fuel &amp; component splits'!$B59</f>
        <v>0</v>
      </c>
      <c r="Z2" s="7">
        <f>BCEU_consumoBTU!AB35*'BNE Fuel &amp; component splits'!$D$37*'BNE Fuel &amp; component splits'!$B59</f>
        <v>0</v>
      </c>
      <c r="AA2" s="7">
        <f>BCEU_consumoBTU!AC35*'BNE Fuel &amp; component splits'!$D$37*'BNE Fuel &amp; component splits'!$B59</f>
        <v>0</v>
      </c>
      <c r="AB2" s="7">
        <f>BCEU_consumoBTU!AD35*'BNE Fuel &amp; component splits'!$D$37*'BNE Fuel &amp; component splits'!$B59</f>
        <v>0</v>
      </c>
      <c r="AC2" s="7">
        <f>BCEU_consumoBTU!AE35*'BNE Fuel &amp; component splits'!$D$37*'BNE Fuel &amp; component splits'!$B59</f>
        <v>0</v>
      </c>
      <c r="AD2" s="7">
        <f>BCEU_consumoBTU!AF35*'BNE Fuel &amp; component splits'!$D$37*'BNE Fuel &amp; component splits'!$B59</f>
        <v>0</v>
      </c>
      <c r="AE2" s="7">
        <f>BCEU_consumoBTU!AG35*'BNE Fuel &amp; component splits'!$D$37*'BNE Fuel &amp; component splits'!$B59</f>
        <v>0</v>
      </c>
      <c r="AF2" s="7">
        <f>BCEU_consumoBTU!AH35*'BNE Fuel &amp; component splits'!$D$37*'BNE Fuel &amp; component splits'!$B59</f>
        <v>0</v>
      </c>
      <c r="AG2" s="7">
        <f>BCEU_consumoBTU!AI35*'BNE Fuel &amp; component splits'!$D$37*'BNE Fuel &amp; component splits'!$B59</f>
        <v>0</v>
      </c>
    </row>
    <row r="3" spans="1:35" x14ac:dyDescent="0.2">
      <c r="A3" s="1" t="s">
        <v>4</v>
      </c>
      <c r="B3" s="7">
        <f>BCEU_consumoBTU!D36*'BNE Fuel &amp; component splits'!$D$37*'BNE Fuel &amp; component splits'!$B60</f>
        <v>0</v>
      </c>
      <c r="C3" s="7">
        <f>BCEU_consumoBTU!E36*'BNE Fuel &amp; component splits'!$D$37*'BNE Fuel &amp; component splits'!$B60</f>
        <v>0</v>
      </c>
      <c r="D3" s="7">
        <f>BCEU_consumoBTU!F36*'BNE Fuel &amp; component splits'!$D$37*'BNE Fuel &amp; component splits'!$B60</f>
        <v>0</v>
      </c>
      <c r="E3" s="7">
        <f>BCEU_consumoBTU!G36*'BNE Fuel &amp; component splits'!$D$37*'BNE Fuel &amp; component splits'!$B60</f>
        <v>0</v>
      </c>
      <c r="F3" s="7">
        <f>BCEU_consumoBTU!H36*'BNE Fuel &amp; component splits'!$D$37*'BNE Fuel &amp; component splits'!$B60</f>
        <v>0</v>
      </c>
      <c r="G3" s="7">
        <f>BCEU_consumoBTU!I36*'BNE Fuel &amp; component splits'!$D$37*'BNE Fuel &amp; component splits'!$B60</f>
        <v>0</v>
      </c>
      <c r="H3" s="7">
        <f>BCEU_consumoBTU!J36*'BNE Fuel &amp; component splits'!$D$37*'BNE Fuel &amp; component splits'!$B60</f>
        <v>0</v>
      </c>
      <c r="I3" s="7">
        <f>BCEU_consumoBTU!K36*'BNE Fuel &amp; component splits'!$D$37*'BNE Fuel &amp; component splits'!$B60</f>
        <v>0</v>
      </c>
      <c r="J3" s="7">
        <f>BCEU_consumoBTU!L36*'BNE Fuel &amp; component splits'!$D$37*'BNE Fuel &amp; component splits'!$B60</f>
        <v>0</v>
      </c>
      <c r="K3" s="7">
        <f>BCEU_consumoBTU!M36*'BNE Fuel &amp; component splits'!$D$37*'BNE Fuel &amp; component splits'!$B60</f>
        <v>0</v>
      </c>
      <c r="L3" s="7">
        <f>BCEU_consumoBTU!N36*'BNE Fuel &amp; component splits'!$D$37*'BNE Fuel &amp; component splits'!$B60</f>
        <v>0</v>
      </c>
      <c r="M3" s="7">
        <f>BCEU_consumoBTU!O36*'BNE Fuel &amp; component splits'!$D$37*'BNE Fuel &amp; component splits'!$B60</f>
        <v>0</v>
      </c>
      <c r="N3" s="7">
        <f>BCEU_consumoBTU!P36*'BNE Fuel &amp; component splits'!$D$37*'BNE Fuel &amp; component splits'!$B60</f>
        <v>0</v>
      </c>
      <c r="O3" s="7">
        <f>BCEU_consumoBTU!Q36*'BNE Fuel &amp; component splits'!$D$37*'BNE Fuel &amp; component splits'!$B60</f>
        <v>0</v>
      </c>
      <c r="P3" s="7">
        <f>BCEU_consumoBTU!R36*'BNE Fuel &amp; component splits'!$D$37*'BNE Fuel &amp; component splits'!$B60</f>
        <v>0</v>
      </c>
      <c r="Q3" s="7">
        <f>BCEU_consumoBTU!S36*'BNE Fuel &amp; component splits'!$D$37*'BNE Fuel &amp; component splits'!$B60</f>
        <v>0</v>
      </c>
      <c r="R3" s="7">
        <f>BCEU_consumoBTU!T36*'BNE Fuel &amp; component splits'!$D$37*'BNE Fuel &amp; component splits'!$B60</f>
        <v>0</v>
      </c>
      <c r="S3" s="7">
        <f>BCEU_consumoBTU!U36*'BNE Fuel &amp; component splits'!$D$37*'BNE Fuel &amp; component splits'!$B60</f>
        <v>0</v>
      </c>
      <c r="T3" s="7">
        <f>BCEU_consumoBTU!V36*'BNE Fuel &amp; component splits'!$D$37*'BNE Fuel &amp; component splits'!$B60</f>
        <v>0</v>
      </c>
      <c r="U3" s="7">
        <f>BCEU_consumoBTU!W36*'BNE Fuel &amp; component splits'!$D$37*'BNE Fuel &amp; component splits'!$B60</f>
        <v>0</v>
      </c>
      <c r="V3" s="7">
        <f>BCEU_consumoBTU!X36*'BNE Fuel &amp; component splits'!$D$37*'BNE Fuel &amp; component splits'!$B60</f>
        <v>0</v>
      </c>
      <c r="W3" s="7">
        <f>BCEU_consumoBTU!Y36*'BNE Fuel &amp; component splits'!$D$37*'BNE Fuel &amp; component splits'!$B60</f>
        <v>0</v>
      </c>
      <c r="X3" s="7">
        <f>BCEU_consumoBTU!Z36*'BNE Fuel &amp; component splits'!$D$37*'BNE Fuel &amp; component splits'!$B60</f>
        <v>0</v>
      </c>
      <c r="Y3" s="7">
        <f>BCEU_consumoBTU!AA36*'BNE Fuel &amp; component splits'!$D$37*'BNE Fuel &amp; component splits'!$B60</f>
        <v>0</v>
      </c>
      <c r="Z3" s="7">
        <f>BCEU_consumoBTU!AB36*'BNE Fuel &amp; component splits'!$D$37*'BNE Fuel &amp; component splits'!$B60</f>
        <v>0</v>
      </c>
      <c r="AA3" s="7">
        <f>BCEU_consumoBTU!AC36*'BNE Fuel &amp; component splits'!$D$37*'BNE Fuel &amp; component splits'!$B60</f>
        <v>0</v>
      </c>
      <c r="AB3" s="7">
        <f>BCEU_consumoBTU!AD36*'BNE Fuel &amp; component splits'!$D$37*'BNE Fuel &amp; component splits'!$B60</f>
        <v>0</v>
      </c>
      <c r="AC3" s="7">
        <f>BCEU_consumoBTU!AE36*'BNE Fuel &amp; component splits'!$D$37*'BNE Fuel &amp; component splits'!$B60</f>
        <v>0</v>
      </c>
      <c r="AD3" s="7">
        <f>BCEU_consumoBTU!AF36*'BNE Fuel &amp; component splits'!$D$37*'BNE Fuel &amp; component splits'!$B60</f>
        <v>0</v>
      </c>
      <c r="AE3" s="7">
        <f>BCEU_consumoBTU!AG36*'BNE Fuel &amp; component splits'!$D$37*'BNE Fuel &amp; component splits'!$B60</f>
        <v>0</v>
      </c>
      <c r="AF3" s="7">
        <f>BCEU_consumoBTU!AH36*'BNE Fuel &amp; component splits'!$D$37*'BNE Fuel &amp; component splits'!$B60</f>
        <v>0</v>
      </c>
      <c r="AG3" s="7">
        <f>BCEU_consumoBTU!AI36*'BNE Fuel &amp; component splits'!$D$37*'BNE Fuel &amp; component splits'!$B60</f>
        <v>0</v>
      </c>
    </row>
    <row r="4" spans="1:35" x14ac:dyDescent="0.2">
      <c r="A4" s="1" t="s">
        <v>5</v>
      </c>
      <c r="B4" s="7">
        <f>BCEU_consumoBTU!D37*'BNE Fuel &amp; component splits'!$D$37*'BNE Fuel &amp; component splits'!$B61</f>
        <v>4155988509149.834</v>
      </c>
      <c r="C4" s="7">
        <f>BCEU_consumoBTU!E37*'BNE Fuel &amp; component splits'!$D$37*'BNE Fuel &amp; component splits'!$B61</f>
        <v>4173240680172.644</v>
      </c>
      <c r="D4" s="7">
        <f>BCEU_consumoBTU!F37*'BNE Fuel &amp; component splits'!$D$37*'BNE Fuel &amp; component splits'!$B61</f>
        <v>4192277558542.6401</v>
      </c>
      <c r="E4" s="7">
        <f>BCEU_consumoBTU!G37*'BNE Fuel &amp; component splits'!$D$37*'BNE Fuel &amp; component splits'!$B61</f>
        <v>4206555217320.1377</v>
      </c>
      <c r="F4" s="7">
        <f>BCEU_consumoBTU!H37*'BNE Fuel &amp; component splits'!$D$37*'BNE Fuel &amp; component splits'!$B61</f>
        <v>4216668558954.1987</v>
      </c>
      <c r="G4" s="7">
        <f>BCEU_consumoBTU!I37*'BNE Fuel &amp; component splits'!$D$37*'BNE Fuel &amp; component splits'!$B61</f>
        <v>4228566607935.4448</v>
      </c>
      <c r="H4" s="7">
        <f>BCEU_consumoBTU!J37*'BNE Fuel &amp; component splits'!$D$37*'BNE Fuel &amp; component splits'!$B61</f>
        <v>4238679949569.5059</v>
      </c>
      <c r="I4" s="7">
        <f>BCEU_consumoBTU!K37*'BNE Fuel &amp; component splits'!$D$37*'BNE Fuel &amp; component splits'!$B61</f>
        <v>4250577998550.7539</v>
      </c>
      <c r="J4" s="7">
        <f>BCEU_consumoBTU!L37*'BNE Fuel &amp; component splits'!$D$37*'BNE Fuel &amp; component splits'!$B61</f>
        <v>4261881145082.9385</v>
      </c>
      <c r="K4" s="7">
        <f>BCEU_consumoBTU!M37*'BNE Fuel &amp; component splits'!$D$37*'BNE Fuel &amp; component splits'!$B61</f>
        <v>4273779194064.187</v>
      </c>
      <c r="L4" s="7">
        <f>BCEU_consumoBTU!N37*'BNE Fuel &amp; component splits'!$D$37*'BNE Fuel &amp; component splits'!$B61</f>
        <v>4285082340596.3721</v>
      </c>
      <c r="M4" s="7">
        <f>BCEU_consumoBTU!O37*'BNE Fuel &amp; component splits'!$D$37*'BNE Fuel &amp; component splits'!$B61</f>
        <v>4296385487128.5581</v>
      </c>
      <c r="N4" s="7">
        <f>BCEU_consumoBTU!P37*'BNE Fuel &amp; component splits'!$D$37*'BNE Fuel &amp; component splits'!$B61</f>
        <v>4295195682230.4331</v>
      </c>
      <c r="O4" s="7">
        <f>BCEU_consumoBTU!Q37*'BNE Fuel &amp; component splits'!$D$37*'BNE Fuel &amp; component splits'!$B61</f>
        <v>4359623617463.8887</v>
      </c>
      <c r="P4" s="7">
        <f>BCEU_consumoBTU!R37*'BNE Fuel &amp; component splits'!$D$37*'BNE Fuel &amp; component splits'!$B61</f>
        <v>4425017971725.8467</v>
      </c>
      <c r="Q4" s="7">
        <f>BCEU_consumoBTU!S37*'BNE Fuel &amp; component splits'!$D$37*'BNE Fuel &amp; component splits'!$B61</f>
        <v>4491393241301.7334</v>
      </c>
      <c r="R4" s="7">
        <f>BCEU_consumoBTU!T37*'BNE Fuel &amp; component splits'!$D$37*'BNE Fuel &amp; component splits'!$B61</f>
        <v>4558764139921.2607</v>
      </c>
      <c r="S4" s="7">
        <f>BCEU_consumoBTU!U37*'BNE Fuel &amp; component splits'!$D$37*'BNE Fuel &amp; component splits'!$B61</f>
        <v>4627145602020.0771</v>
      </c>
      <c r="T4" s="7">
        <f>BCEU_consumoBTU!V37*'BNE Fuel &amp; component splits'!$D$37*'BNE Fuel &amp; component splits'!$B61</f>
        <v>4696552786050.3789</v>
      </c>
      <c r="U4" s="7">
        <f>BCEU_consumoBTU!W37*'BNE Fuel &amp; component splits'!$D$37*'BNE Fuel &amp; component splits'!$B61</f>
        <v>4767001077841.1348</v>
      </c>
      <c r="V4" s="7">
        <f>BCEU_consumoBTU!X37*'BNE Fuel &amp; component splits'!$D$37*'BNE Fuel &amp; component splits'!$B61</f>
        <v>4838506094008.751</v>
      </c>
      <c r="W4" s="7">
        <f>BCEU_consumoBTU!Y37*'BNE Fuel &amp; component splits'!$D$37*'BNE Fuel &amp; component splits'!$B61</f>
        <v>4911083685418.8818</v>
      </c>
      <c r="X4" s="7">
        <f>BCEU_consumoBTU!Z37*'BNE Fuel &amp; component splits'!$D$37*'BNE Fuel &amp; component splits'!$B61</f>
        <v>4984749940700.165</v>
      </c>
      <c r="Y4" s="7">
        <f>BCEU_consumoBTU!AA37*'BNE Fuel &amp; component splits'!$D$37*'BNE Fuel &amp; component splits'!$B61</f>
        <v>5059521189810.667</v>
      </c>
      <c r="Z4" s="7">
        <f>BCEU_consumoBTU!AB37*'BNE Fuel &amp; component splits'!$D$37*'BNE Fuel &amp; component splits'!$B61</f>
        <v>5135414007657.8271</v>
      </c>
      <c r="AA4" s="7">
        <f>BCEU_consumoBTU!AC37*'BNE Fuel &amp; component splits'!$D$37*'BNE Fuel &amp; component splits'!$B61</f>
        <v>5212445217772.6934</v>
      </c>
      <c r="AB4" s="7">
        <f>BCEU_consumoBTU!AD37*'BNE Fuel &amp; component splits'!$D$37*'BNE Fuel &amp; component splits'!$B61</f>
        <v>5290631896039.2822</v>
      </c>
      <c r="AC4" s="7">
        <f>BCEU_consumoBTU!AE37*'BNE Fuel &amp; component splits'!$D$37*'BNE Fuel &amp; component splits'!$B61</f>
        <v>5369991374479.8711</v>
      </c>
      <c r="AD4" s="7">
        <f>BCEU_consumoBTU!AF37*'BNE Fuel &amp; component splits'!$D$37*'BNE Fuel &amp; component splits'!$B61</f>
        <v>5450541245097.0703</v>
      </c>
      <c r="AE4" s="7">
        <f>BCEU_consumoBTU!AG37*'BNE Fuel &amp; component splits'!$D$37*'BNE Fuel &amp; component splits'!$B61</f>
        <v>5532299363773.5244</v>
      </c>
      <c r="AF4" s="7">
        <f>BCEU_consumoBTU!AH37*'BNE Fuel &amp; component splits'!$D$37*'BNE Fuel &amp; component splits'!$B61</f>
        <v>5615283854230.127</v>
      </c>
      <c r="AG4" s="7">
        <f>BCEU_consumoBTU!AI37*'BNE Fuel &amp; component splits'!$D$37*'BNE Fuel &amp; component splits'!$B61</f>
        <v>5699513112043.5791</v>
      </c>
    </row>
    <row r="5" spans="1:35" x14ac:dyDescent="0.2">
      <c r="A5" s="1" t="s">
        <v>6</v>
      </c>
      <c r="B5" s="7">
        <f>BCEU_consumoBTU!D38*'BNE Fuel &amp; component splits'!$D$37*'BNE Fuel &amp; component splits'!$B62</f>
        <v>0</v>
      </c>
      <c r="C5" s="7">
        <f>BCEU_consumoBTU!E38*'BNE Fuel &amp; component splits'!$D$37*'BNE Fuel &amp; component splits'!$B62</f>
        <v>0</v>
      </c>
      <c r="D5" s="7">
        <f>BCEU_consumoBTU!F38*'BNE Fuel &amp; component splits'!$D$37*'BNE Fuel &amp; component splits'!$B62</f>
        <v>0</v>
      </c>
      <c r="E5" s="7">
        <f>BCEU_consumoBTU!G38*'BNE Fuel &amp; component splits'!$D$37*'BNE Fuel &amp; component splits'!$B62</f>
        <v>0</v>
      </c>
      <c r="F5" s="7">
        <f>BCEU_consumoBTU!H38*'BNE Fuel &amp; component splits'!$D$37*'BNE Fuel &amp; component splits'!$B62</f>
        <v>0</v>
      </c>
      <c r="G5" s="7">
        <f>BCEU_consumoBTU!I38*'BNE Fuel &amp; component splits'!$D$37*'BNE Fuel &amp; component splits'!$B62</f>
        <v>0</v>
      </c>
      <c r="H5" s="7">
        <f>BCEU_consumoBTU!J38*'BNE Fuel &amp; component splits'!$D$37*'BNE Fuel &amp; component splits'!$B62</f>
        <v>0</v>
      </c>
      <c r="I5" s="7">
        <f>BCEU_consumoBTU!K38*'BNE Fuel &amp; component splits'!$D$37*'BNE Fuel &amp; component splits'!$B62</f>
        <v>0</v>
      </c>
      <c r="J5" s="7">
        <f>BCEU_consumoBTU!L38*'BNE Fuel &amp; component splits'!$D$37*'BNE Fuel &amp; component splits'!$B62</f>
        <v>0</v>
      </c>
      <c r="K5" s="7">
        <f>BCEU_consumoBTU!M38*'BNE Fuel &amp; component splits'!$D$37*'BNE Fuel &amp; component splits'!$B62</f>
        <v>0</v>
      </c>
      <c r="L5" s="7">
        <f>BCEU_consumoBTU!N38*'BNE Fuel &amp; component splits'!$D$37*'BNE Fuel &amp; component splits'!$B62</f>
        <v>0</v>
      </c>
      <c r="M5" s="7">
        <f>BCEU_consumoBTU!O38*'BNE Fuel &amp; component splits'!$D$37*'BNE Fuel &amp; component splits'!$B62</f>
        <v>0</v>
      </c>
      <c r="N5" s="7">
        <f>BCEU_consumoBTU!P38*'BNE Fuel &amp; component splits'!$D$37*'BNE Fuel &amp; component splits'!$B62</f>
        <v>0</v>
      </c>
      <c r="O5" s="7">
        <f>BCEU_consumoBTU!Q38*'BNE Fuel &amp; component splits'!$D$37*'BNE Fuel &amp; component splits'!$B62</f>
        <v>0</v>
      </c>
      <c r="P5" s="7">
        <f>BCEU_consumoBTU!R38*'BNE Fuel &amp; component splits'!$D$37*'BNE Fuel &amp; component splits'!$B62</f>
        <v>0</v>
      </c>
      <c r="Q5" s="7">
        <f>BCEU_consumoBTU!S38*'BNE Fuel &amp; component splits'!$D$37*'BNE Fuel &amp; component splits'!$B62</f>
        <v>0</v>
      </c>
      <c r="R5" s="7">
        <f>BCEU_consumoBTU!T38*'BNE Fuel &amp; component splits'!$D$37*'BNE Fuel &amp; component splits'!$B62</f>
        <v>0</v>
      </c>
      <c r="S5" s="7">
        <f>BCEU_consumoBTU!U38*'BNE Fuel &amp; component splits'!$D$37*'BNE Fuel &amp; component splits'!$B62</f>
        <v>0</v>
      </c>
      <c r="T5" s="7">
        <f>BCEU_consumoBTU!V38*'BNE Fuel &amp; component splits'!$D$37*'BNE Fuel &amp; component splits'!$B62</f>
        <v>0</v>
      </c>
      <c r="U5" s="7">
        <f>BCEU_consumoBTU!W38*'BNE Fuel &amp; component splits'!$D$37*'BNE Fuel &amp; component splits'!$B62</f>
        <v>0</v>
      </c>
      <c r="V5" s="7">
        <f>BCEU_consumoBTU!X38*'BNE Fuel &amp; component splits'!$D$37*'BNE Fuel &amp; component splits'!$B62</f>
        <v>0</v>
      </c>
      <c r="W5" s="7">
        <f>BCEU_consumoBTU!Y38*'BNE Fuel &amp; component splits'!$D$37*'BNE Fuel &amp; component splits'!$B62</f>
        <v>0</v>
      </c>
      <c r="X5" s="7">
        <f>BCEU_consumoBTU!Z38*'BNE Fuel &amp; component splits'!$D$37*'BNE Fuel &amp; component splits'!$B62</f>
        <v>0</v>
      </c>
      <c r="Y5" s="7">
        <f>BCEU_consumoBTU!AA38*'BNE Fuel &amp; component splits'!$D$37*'BNE Fuel &amp; component splits'!$B62</f>
        <v>0</v>
      </c>
      <c r="Z5" s="7">
        <f>BCEU_consumoBTU!AB38*'BNE Fuel &amp; component splits'!$D$37*'BNE Fuel &amp; component splits'!$B62</f>
        <v>0</v>
      </c>
      <c r="AA5" s="7">
        <f>BCEU_consumoBTU!AC38*'BNE Fuel &amp; component splits'!$D$37*'BNE Fuel &amp; component splits'!$B62</f>
        <v>0</v>
      </c>
      <c r="AB5" s="7">
        <f>BCEU_consumoBTU!AD38*'BNE Fuel &amp; component splits'!$D$37*'BNE Fuel &amp; component splits'!$B62</f>
        <v>0</v>
      </c>
      <c r="AC5" s="7">
        <f>BCEU_consumoBTU!AE38*'BNE Fuel &amp; component splits'!$D$37*'BNE Fuel &amp; component splits'!$B62</f>
        <v>0</v>
      </c>
      <c r="AD5" s="7">
        <f>BCEU_consumoBTU!AF38*'BNE Fuel &amp; component splits'!$D$37*'BNE Fuel &amp; component splits'!$B62</f>
        <v>0</v>
      </c>
      <c r="AE5" s="7">
        <f>BCEU_consumoBTU!AG38*'BNE Fuel &amp; component splits'!$D$37*'BNE Fuel &amp; component splits'!$B62</f>
        <v>0</v>
      </c>
      <c r="AF5" s="7">
        <f>BCEU_consumoBTU!AH38*'BNE Fuel &amp; component splits'!$D$37*'BNE Fuel &amp; component splits'!$B62</f>
        <v>0</v>
      </c>
      <c r="AG5" s="7">
        <f>BCEU_consumoBTU!AI38*'BNE Fuel &amp; component splits'!$D$37*'BNE Fuel &amp; component splits'!$B62</f>
        <v>0</v>
      </c>
    </row>
    <row r="6" spans="1:35" x14ac:dyDescent="0.2">
      <c r="A6" s="1" t="s">
        <v>8</v>
      </c>
      <c r="B6" s="7">
        <f>BCEU_consumoBTU!D39*'BNE Fuel &amp; component splits'!$D$37*'BNE Fuel &amp; component splits'!$B63</f>
        <v>0</v>
      </c>
      <c r="C6" s="7">
        <f>BCEU_consumoBTU!E39*'BNE Fuel &amp; component splits'!$D$37*'BNE Fuel &amp; component splits'!$B63</f>
        <v>0</v>
      </c>
      <c r="D6" s="7">
        <f>BCEU_consumoBTU!F39*'BNE Fuel &amp; component splits'!$D$37*'BNE Fuel &amp; component splits'!$B63</f>
        <v>0</v>
      </c>
      <c r="E6" s="7">
        <f>BCEU_consumoBTU!G39*'BNE Fuel &amp; component splits'!$D$37*'BNE Fuel &amp; component splits'!$B63</f>
        <v>0</v>
      </c>
      <c r="F6" s="7">
        <f>BCEU_consumoBTU!H39*'BNE Fuel &amp; component splits'!$D$37*'BNE Fuel &amp; component splits'!$B63</f>
        <v>0</v>
      </c>
      <c r="G6" s="7">
        <f>BCEU_consumoBTU!I39*'BNE Fuel &amp; component splits'!$D$37*'BNE Fuel &amp; component splits'!$B63</f>
        <v>0</v>
      </c>
      <c r="H6" s="7">
        <f>BCEU_consumoBTU!J39*'BNE Fuel &amp; component splits'!$D$37*'BNE Fuel &amp; component splits'!$B63</f>
        <v>0</v>
      </c>
      <c r="I6" s="7">
        <f>BCEU_consumoBTU!K39*'BNE Fuel &amp; component splits'!$D$37*'BNE Fuel &amp; component splits'!$B63</f>
        <v>0</v>
      </c>
      <c r="J6" s="7">
        <f>BCEU_consumoBTU!L39*'BNE Fuel &amp; component splits'!$D$37*'BNE Fuel &amp; component splits'!$B63</f>
        <v>0</v>
      </c>
      <c r="K6" s="7">
        <f>BCEU_consumoBTU!M39*'BNE Fuel &amp; component splits'!$D$37*'BNE Fuel &amp; component splits'!$B63</f>
        <v>0</v>
      </c>
      <c r="L6" s="7">
        <f>BCEU_consumoBTU!N39*'BNE Fuel &amp; component splits'!$D$37*'BNE Fuel &amp; component splits'!$B63</f>
        <v>0</v>
      </c>
      <c r="M6" s="7">
        <f>BCEU_consumoBTU!O39*'BNE Fuel &amp; component splits'!$D$37*'BNE Fuel &amp; component splits'!$B63</f>
        <v>0</v>
      </c>
      <c r="N6" s="7">
        <f>BCEU_consumoBTU!P39*'BNE Fuel &amp; component splits'!$D$37*'BNE Fuel &amp; component splits'!$B63</f>
        <v>0</v>
      </c>
      <c r="O6" s="7">
        <f>BCEU_consumoBTU!Q39*'BNE Fuel &amp; component splits'!$D$37*'BNE Fuel &amp; component splits'!$B63</f>
        <v>0</v>
      </c>
      <c r="P6" s="7">
        <f>BCEU_consumoBTU!R39*'BNE Fuel &amp; component splits'!$D$37*'BNE Fuel &amp; component splits'!$B63</f>
        <v>0</v>
      </c>
      <c r="Q6" s="7">
        <f>BCEU_consumoBTU!S39*'BNE Fuel &amp; component splits'!$D$37*'BNE Fuel &amp; component splits'!$B63</f>
        <v>0</v>
      </c>
      <c r="R6" s="7">
        <f>BCEU_consumoBTU!T39*'BNE Fuel &amp; component splits'!$D$37*'BNE Fuel &amp; component splits'!$B63</f>
        <v>0</v>
      </c>
      <c r="S6" s="7">
        <f>BCEU_consumoBTU!U39*'BNE Fuel &amp; component splits'!$D$37*'BNE Fuel &amp; component splits'!$B63</f>
        <v>0</v>
      </c>
      <c r="T6" s="7">
        <f>BCEU_consumoBTU!V39*'BNE Fuel &amp; component splits'!$D$37*'BNE Fuel &amp; component splits'!$B63</f>
        <v>0</v>
      </c>
      <c r="U6" s="7">
        <f>BCEU_consumoBTU!W39*'BNE Fuel &amp; component splits'!$D$37*'BNE Fuel &amp; component splits'!$B63</f>
        <v>0</v>
      </c>
      <c r="V6" s="7">
        <f>BCEU_consumoBTU!X39*'BNE Fuel &amp; component splits'!$D$37*'BNE Fuel &amp; component splits'!$B63</f>
        <v>0</v>
      </c>
      <c r="W6" s="7">
        <f>BCEU_consumoBTU!Y39*'BNE Fuel &amp; component splits'!$D$37*'BNE Fuel &amp; component splits'!$B63</f>
        <v>0</v>
      </c>
      <c r="X6" s="7">
        <f>BCEU_consumoBTU!Z39*'BNE Fuel &amp; component splits'!$D$37*'BNE Fuel &amp; component splits'!$B63</f>
        <v>0</v>
      </c>
      <c r="Y6" s="7">
        <f>BCEU_consumoBTU!AA39*'BNE Fuel &amp; component splits'!$D$37*'BNE Fuel &amp; component splits'!$B63</f>
        <v>0</v>
      </c>
      <c r="Z6" s="7">
        <f>BCEU_consumoBTU!AB39*'BNE Fuel &amp; component splits'!$D$37*'BNE Fuel &amp; component splits'!$B63</f>
        <v>0</v>
      </c>
      <c r="AA6" s="7">
        <f>BCEU_consumoBTU!AC39*'BNE Fuel &amp; component splits'!$D$37*'BNE Fuel &amp; component splits'!$B63</f>
        <v>0</v>
      </c>
      <c r="AB6" s="7">
        <f>BCEU_consumoBTU!AD39*'BNE Fuel &amp; component splits'!$D$37*'BNE Fuel &amp; component splits'!$B63</f>
        <v>0</v>
      </c>
      <c r="AC6" s="7">
        <f>BCEU_consumoBTU!AE39*'BNE Fuel &amp; component splits'!$D$37*'BNE Fuel &amp; component splits'!$B63</f>
        <v>0</v>
      </c>
      <c r="AD6" s="7">
        <f>BCEU_consumoBTU!AF39*'BNE Fuel &amp; component splits'!$D$37*'BNE Fuel &amp; component splits'!$B63</f>
        <v>0</v>
      </c>
      <c r="AE6" s="7">
        <f>BCEU_consumoBTU!AG39*'BNE Fuel &amp; component splits'!$D$37*'BNE Fuel &amp; component splits'!$B63</f>
        <v>0</v>
      </c>
      <c r="AF6" s="7">
        <f>BCEU_consumoBTU!AH39*'BNE Fuel &amp; component splits'!$D$37*'BNE Fuel &amp; component splits'!$B63</f>
        <v>0</v>
      </c>
      <c r="AG6" s="7">
        <f>BCEU_consumoBTU!AI39*'BNE Fuel &amp; component splits'!$D$37*'BNE Fuel &amp; component splits'!$B63</f>
        <v>0</v>
      </c>
    </row>
    <row r="7" spans="1:35" x14ac:dyDescent="0.2">
      <c r="A7" s="1" t="s">
        <v>20</v>
      </c>
      <c r="B7" s="7">
        <f>BCEU_consumoBTU!D40*'BNE Fuel &amp; component splits'!$D$37*'BNE Fuel &amp; component splits'!$B64</f>
        <v>0</v>
      </c>
      <c r="C7" s="7">
        <f>BCEU_consumoBTU!E40*'BNE Fuel &amp; component splits'!$D$37*'BNE Fuel &amp; component splits'!$B64</f>
        <v>0</v>
      </c>
      <c r="D7" s="7">
        <f>BCEU_consumoBTU!F40*'BNE Fuel &amp; component splits'!$D$37*'BNE Fuel &amp; component splits'!$B64</f>
        <v>0</v>
      </c>
      <c r="E7" s="7">
        <f>BCEU_consumoBTU!G40*'BNE Fuel &amp; component splits'!$D$37*'BNE Fuel &amp; component splits'!$B64</f>
        <v>0</v>
      </c>
      <c r="F7" s="7">
        <f>BCEU_consumoBTU!H40*'BNE Fuel &amp; component splits'!$D$37*'BNE Fuel &amp; component splits'!$B64</f>
        <v>0</v>
      </c>
      <c r="G7" s="7">
        <f>BCEU_consumoBTU!I40*'BNE Fuel &amp; component splits'!$D$37*'BNE Fuel &amp; component splits'!$B64</f>
        <v>0</v>
      </c>
      <c r="H7" s="7">
        <f>BCEU_consumoBTU!J40*'BNE Fuel &amp; component splits'!$D$37*'BNE Fuel &amp; component splits'!$B64</f>
        <v>0</v>
      </c>
      <c r="I7" s="7">
        <f>BCEU_consumoBTU!K40*'BNE Fuel &amp; component splits'!$D$37*'BNE Fuel &amp; component splits'!$B64</f>
        <v>0</v>
      </c>
      <c r="J7" s="7">
        <f>BCEU_consumoBTU!L40*'BNE Fuel &amp; component splits'!$D$37*'BNE Fuel &amp; component splits'!$B64</f>
        <v>0</v>
      </c>
      <c r="K7" s="7">
        <f>BCEU_consumoBTU!M40*'BNE Fuel &amp; component splits'!$D$37*'BNE Fuel &amp; component splits'!$B64</f>
        <v>0</v>
      </c>
      <c r="L7" s="7">
        <f>BCEU_consumoBTU!N40*'BNE Fuel &amp; component splits'!$D$37*'BNE Fuel &amp; component splits'!$B64</f>
        <v>0</v>
      </c>
      <c r="M7" s="7">
        <f>BCEU_consumoBTU!O40*'BNE Fuel &amp; component splits'!$D$37*'BNE Fuel &amp; component splits'!$B64</f>
        <v>0</v>
      </c>
      <c r="N7" s="7">
        <f>BCEU_consumoBTU!P40*'BNE Fuel &amp; component splits'!$D$37*'BNE Fuel &amp; component splits'!$B64</f>
        <v>0</v>
      </c>
      <c r="O7" s="7">
        <f>BCEU_consumoBTU!Q40*'BNE Fuel &amp; component splits'!$D$37*'BNE Fuel &amp; component splits'!$B64</f>
        <v>0</v>
      </c>
      <c r="P7" s="7">
        <f>BCEU_consumoBTU!R40*'BNE Fuel &amp; component splits'!$D$37*'BNE Fuel &amp; component splits'!$B64</f>
        <v>0</v>
      </c>
      <c r="Q7" s="7">
        <f>BCEU_consumoBTU!S40*'BNE Fuel &amp; component splits'!$D$37*'BNE Fuel &amp; component splits'!$B64</f>
        <v>0</v>
      </c>
      <c r="R7" s="7">
        <f>BCEU_consumoBTU!T40*'BNE Fuel &amp; component splits'!$D$37*'BNE Fuel &amp; component splits'!$B64</f>
        <v>0</v>
      </c>
      <c r="S7" s="7">
        <f>BCEU_consumoBTU!U40*'BNE Fuel &amp; component splits'!$D$37*'BNE Fuel &amp; component splits'!$B64</f>
        <v>0</v>
      </c>
      <c r="T7" s="7">
        <f>BCEU_consumoBTU!V40*'BNE Fuel &amp; component splits'!$D$37*'BNE Fuel &amp; component splits'!$B64</f>
        <v>0</v>
      </c>
      <c r="U7" s="7">
        <f>BCEU_consumoBTU!W40*'BNE Fuel &amp; component splits'!$D$37*'BNE Fuel &amp; component splits'!$B64</f>
        <v>0</v>
      </c>
      <c r="V7" s="7">
        <f>BCEU_consumoBTU!X40*'BNE Fuel &amp; component splits'!$D$37*'BNE Fuel &amp; component splits'!$B64</f>
        <v>0</v>
      </c>
      <c r="W7" s="7">
        <f>BCEU_consumoBTU!Y40*'BNE Fuel &amp; component splits'!$D$37*'BNE Fuel &amp; component splits'!$B64</f>
        <v>0</v>
      </c>
      <c r="X7" s="7">
        <f>BCEU_consumoBTU!Z40*'BNE Fuel &amp; component splits'!$D$37*'BNE Fuel &amp; component splits'!$B64</f>
        <v>0</v>
      </c>
      <c r="Y7" s="7">
        <f>BCEU_consumoBTU!AA40*'BNE Fuel &amp; component splits'!$D$37*'BNE Fuel &amp; component splits'!$B64</f>
        <v>0</v>
      </c>
      <c r="Z7" s="7">
        <f>BCEU_consumoBTU!AB40*'BNE Fuel &amp; component splits'!$D$37*'BNE Fuel &amp; component splits'!$B64</f>
        <v>0</v>
      </c>
      <c r="AA7" s="7">
        <f>BCEU_consumoBTU!AC40*'BNE Fuel &amp; component splits'!$D$37*'BNE Fuel &amp; component splits'!$B64</f>
        <v>0</v>
      </c>
      <c r="AB7" s="7">
        <f>BCEU_consumoBTU!AD40*'BNE Fuel &amp; component splits'!$D$37*'BNE Fuel &amp; component splits'!$B64</f>
        <v>0</v>
      </c>
      <c r="AC7" s="7">
        <f>BCEU_consumoBTU!AE40*'BNE Fuel &amp; component splits'!$D$37*'BNE Fuel &amp; component splits'!$B64</f>
        <v>0</v>
      </c>
      <c r="AD7" s="7">
        <f>BCEU_consumoBTU!AF40*'BNE Fuel &amp; component splits'!$D$37*'BNE Fuel &amp; component splits'!$B64</f>
        <v>0</v>
      </c>
      <c r="AE7" s="7">
        <f>BCEU_consumoBTU!AG40*'BNE Fuel &amp; component splits'!$D$37*'BNE Fuel &amp; component splits'!$B64</f>
        <v>0</v>
      </c>
      <c r="AF7" s="7">
        <f>BCEU_consumoBTU!AH40*'BNE Fuel &amp; component splits'!$D$37*'BNE Fuel &amp; component splits'!$B64</f>
        <v>0</v>
      </c>
      <c r="AG7" s="7">
        <f>BCEU_consumoBTU!AI40*'BNE Fuel &amp; component splits'!$D$37*'BNE Fuel &amp; component splits'!$B64</f>
        <v>0</v>
      </c>
    </row>
    <row r="8" spans="1:35" x14ac:dyDescent="0.2">
      <c r="A8" s="1" t="s">
        <v>24</v>
      </c>
      <c r="B8" s="7">
        <f>BCEU_consumoBTU!D41*'BNE Fuel &amp; component splits'!$D$37*'BNE Fuel &amp; component splits'!$B65</f>
        <v>0</v>
      </c>
      <c r="C8" s="7">
        <f>BCEU_consumoBTU!E41*'BNE Fuel &amp; component splits'!$D$37*'BNE Fuel &amp; component splits'!$B65</f>
        <v>0</v>
      </c>
      <c r="D8" s="7">
        <f>BCEU_consumoBTU!F41*'BNE Fuel &amp; component splits'!$D$37*'BNE Fuel &amp; component splits'!$B65</f>
        <v>0</v>
      </c>
      <c r="E8" s="7">
        <f>BCEU_consumoBTU!G41*'BNE Fuel &amp; component splits'!$D$37*'BNE Fuel &amp; component splits'!$B65</f>
        <v>0</v>
      </c>
      <c r="F8" s="7">
        <f>BCEU_consumoBTU!H41*'BNE Fuel &amp; component splits'!$D$37*'BNE Fuel &amp; component splits'!$B65</f>
        <v>0</v>
      </c>
      <c r="G8" s="7">
        <f>BCEU_consumoBTU!I41*'BNE Fuel &amp; component splits'!$D$37*'BNE Fuel &amp; component splits'!$B65</f>
        <v>0</v>
      </c>
      <c r="H8" s="7">
        <f>BCEU_consumoBTU!J41*'BNE Fuel &amp; component splits'!$D$37*'BNE Fuel &amp; component splits'!$B65</f>
        <v>0</v>
      </c>
      <c r="I8" s="7">
        <f>BCEU_consumoBTU!K41*'BNE Fuel &amp; component splits'!$D$37*'BNE Fuel &amp; component splits'!$B65</f>
        <v>0</v>
      </c>
      <c r="J8" s="7">
        <f>BCEU_consumoBTU!L41*'BNE Fuel &amp; component splits'!$D$37*'BNE Fuel &amp; component splits'!$B65</f>
        <v>0</v>
      </c>
      <c r="K8" s="7">
        <f>BCEU_consumoBTU!M41*'BNE Fuel &amp; component splits'!$D$37*'BNE Fuel &amp; component splits'!$B65</f>
        <v>0</v>
      </c>
      <c r="L8" s="7">
        <f>BCEU_consumoBTU!N41*'BNE Fuel &amp; component splits'!$D$37*'BNE Fuel &amp; component splits'!$B65</f>
        <v>0</v>
      </c>
      <c r="M8" s="7">
        <f>BCEU_consumoBTU!O41*'BNE Fuel &amp; component splits'!$D$37*'BNE Fuel &amp; component splits'!$B65</f>
        <v>0</v>
      </c>
      <c r="N8" s="7">
        <f>BCEU_consumoBTU!P41*'BNE Fuel &amp; component splits'!$D$37*'BNE Fuel &amp; component splits'!$B65</f>
        <v>0</v>
      </c>
      <c r="O8" s="7">
        <f>BCEU_consumoBTU!Q41*'BNE Fuel &amp; component splits'!$D$37*'BNE Fuel &amp; component splits'!$B65</f>
        <v>0</v>
      </c>
      <c r="P8" s="7">
        <f>BCEU_consumoBTU!R41*'BNE Fuel &amp; component splits'!$D$37*'BNE Fuel &amp; component splits'!$B65</f>
        <v>0</v>
      </c>
      <c r="Q8" s="7">
        <f>BCEU_consumoBTU!S41*'BNE Fuel &amp; component splits'!$D$37*'BNE Fuel &amp; component splits'!$B65</f>
        <v>0</v>
      </c>
      <c r="R8" s="7">
        <f>BCEU_consumoBTU!T41*'BNE Fuel &amp; component splits'!$D$37*'BNE Fuel &amp; component splits'!$B65</f>
        <v>0</v>
      </c>
      <c r="S8" s="7">
        <f>BCEU_consumoBTU!U41*'BNE Fuel &amp; component splits'!$D$37*'BNE Fuel &amp; component splits'!$B65</f>
        <v>0</v>
      </c>
      <c r="T8" s="7">
        <f>BCEU_consumoBTU!V41*'BNE Fuel &amp; component splits'!$D$37*'BNE Fuel &amp; component splits'!$B65</f>
        <v>0</v>
      </c>
      <c r="U8" s="7">
        <f>BCEU_consumoBTU!W41*'BNE Fuel &amp; component splits'!$D$37*'BNE Fuel &amp; component splits'!$B65</f>
        <v>0</v>
      </c>
      <c r="V8" s="7">
        <f>BCEU_consumoBTU!X41*'BNE Fuel &amp; component splits'!$D$37*'BNE Fuel &amp; component splits'!$B65</f>
        <v>0</v>
      </c>
      <c r="W8" s="7">
        <f>BCEU_consumoBTU!Y41*'BNE Fuel &amp; component splits'!$D$37*'BNE Fuel &amp; component splits'!$B65</f>
        <v>0</v>
      </c>
      <c r="X8" s="7">
        <f>BCEU_consumoBTU!Z41*'BNE Fuel &amp; component splits'!$D$37*'BNE Fuel &amp; component splits'!$B65</f>
        <v>0</v>
      </c>
      <c r="Y8" s="7">
        <f>BCEU_consumoBTU!AA41*'BNE Fuel &amp; component splits'!$D$37*'BNE Fuel &amp; component splits'!$B65</f>
        <v>0</v>
      </c>
      <c r="Z8" s="7">
        <f>BCEU_consumoBTU!AB41*'BNE Fuel &amp; component splits'!$D$37*'BNE Fuel &amp; component splits'!$B65</f>
        <v>0</v>
      </c>
      <c r="AA8" s="7">
        <f>BCEU_consumoBTU!AC41*'BNE Fuel &amp; component splits'!$D$37*'BNE Fuel &amp; component splits'!$B65</f>
        <v>0</v>
      </c>
      <c r="AB8" s="7">
        <f>BCEU_consumoBTU!AD41*'BNE Fuel &amp; component splits'!$D$37*'BNE Fuel &amp; component splits'!$B65</f>
        <v>0</v>
      </c>
      <c r="AC8" s="7">
        <f>BCEU_consumoBTU!AE41*'BNE Fuel &amp; component splits'!$D$37*'BNE Fuel &amp; component splits'!$B65</f>
        <v>0</v>
      </c>
      <c r="AD8" s="7">
        <f>BCEU_consumoBTU!AF41*'BNE Fuel &amp; component splits'!$D$37*'BNE Fuel &amp; component splits'!$B65</f>
        <v>0</v>
      </c>
      <c r="AE8" s="7">
        <f>BCEU_consumoBTU!AG41*'BNE Fuel &amp; component splits'!$D$37*'BNE Fuel &amp; component splits'!$B65</f>
        <v>0</v>
      </c>
      <c r="AF8" s="7">
        <f>BCEU_consumoBTU!AH41*'BNE Fuel &amp; component splits'!$D$37*'BNE Fuel &amp; component splits'!$B65</f>
        <v>0</v>
      </c>
      <c r="AG8" s="7">
        <f>BCEU_consumoBTU!AI41*'BNE Fuel &amp; component splits'!$D$37*'BNE Fuel &amp; component splits'!$B65</f>
        <v>0</v>
      </c>
    </row>
    <row r="9" spans="1:35" x14ac:dyDescent="0.2">
      <c r="A9" s="1" t="s">
        <v>25</v>
      </c>
      <c r="B9" s="7">
        <f>BCEU_consumoBTU!D42*'BNE Fuel &amp; component splits'!$D$37*'BNE Fuel &amp; component splits'!$B66</f>
        <v>0</v>
      </c>
      <c r="C9" s="7">
        <f>BCEU_consumoBTU!E42*'BNE Fuel &amp; component splits'!$D$37*'BNE Fuel &amp; component splits'!$B66</f>
        <v>0</v>
      </c>
      <c r="D9" s="7">
        <f>BCEU_consumoBTU!F42*'BNE Fuel &amp; component splits'!$D$37*'BNE Fuel &amp; component splits'!$B66</f>
        <v>0</v>
      </c>
      <c r="E9" s="7">
        <f>BCEU_consumoBTU!G42*'BNE Fuel &amp; component splits'!$D$37*'BNE Fuel &amp; component splits'!$B66</f>
        <v>0</v>
      </c>
      <c r="F9" s="7">
        <f>BCEU_consumoBTU!H42*'BNE Fuel &amp; component splits'!$D$37*'BNE Fuel &amp; component splits'!$B66</f>
        <v>0</v>
      </c>
      <c r="G9" s="7">
        <f>BCEU_consumoBTU!I42*'BNE Fuel &amp; component splits'!$D$37*'BNE Fuel &amp; component splits'!$B66</f>
        <v>0</v>
      </c>
      <c r="H9" s="7">
        <f>BCEU_consumoBTU!J42*'BNE Fuel &amp; component splits'!$D$37*'BNE Fuel &amp; component splits'!$B66</f>
        <v>0</v>
      </c>
      <c r="I9" s="7">
        <f>BCEU_consumoBTU!K42*'BNE Fuel &amp; component splits'!$D$37*'BNE Fuel &amp; component splits'!$B66</f>
        <v>0</v>
      </c>
      <c r="J9" s="7">
        <f>BCEU_consumoBTU!L42*'BNE Fuel &amp; component splits'!$D$37*'BNE Fuel &amp; component splits'!$B66</f>
        <v>0</v>
      </c>
      <c r="K9" s="7">
        <f>BCEU_consumoBTU!M42*'BNE Fuel &amp; component splits'!$D$37*'BNE Fuel &amp; component splits'!$B66</f>
        <v>0</v>
      </c>
      <c r="L9" s="7">
        <f>BCEU_consumoBTU!N42*'BNE Fuel &amp; component splits'!$D$37*'BNE Fuel &amp; component splits'!$B66</f>
        <v>0</v>
      </c>
      <c r="M9" s="7">
        <f>BCEU_consumoBTU!O42*'BNE Fuel &amp; component splits'!$D$37*'BNE Fuel &amp; component splits'!$B66</f>
        <v>0</v>
      </c>
      <c r="N9" s="7">
        <f>BCEU_consumoBTU!P42*'BNE Fuel &amp; component splits'!$D$37*'BNE Fuel &amp; component splits'!$B66</f>
        <v>0</v>
      </c>
      <c r="O9" s="7">
        <f>BCEU_consumoBTU!Q42*'BNE Fuel &amp; component splits'!$D$37*'BNE Fuel &amp; component splits'!$B66</f>
        <v>0</v>
      </c>
      <c r="P9" s="7">
        <f>BCEU_consumoBTU!R42*'BNE Fuel &amp; component splits'!$D$37*'BNE Fuel &amp; component splits'!$B66</f>
        <v>0</v>
      </c>
      <c r="Q9" s="7">
        <f>BCEU_consumoBTU!S42*'BNE Fuel &amp; component splits'!$D$37*'BNE Fuel &amp; component splits'!$B66</f>
        <v>0</v>
      </c>
      <c r="R9" s="7">
        <f>BCEU_consumoBTU!T42*'BNE Fuel &amp; component splits'!$D$37*'BNE Fuel &amp; component splits'!$B66</f>
        <v>0</v>
      </c>
      <c r="S9" s="7">
        <f>BCEU_consumoBTU!U42*'BNE Fuel &amp; component splits'!$D$37*'BNE Fuel &amp; component splits'!$B66</f>
        <v>0</v>
      </c>
      <c r="T9" s="7">
        <f>BCEU_consumoBTU!V42*'BNE Fuel &amp; component splits'!$D$37*'BNE Fuel &amp; component splits'!$B66</f>
        <v>0</v>
      </c>
      <c r="U9" s="7">
        <f>BCEU_consumoBTU!W42*'BNE Fuel &amp; component splits'!$D$37*'BNE Fuel &amp; component splits'!$B66</f>
        <v>0</v>
      </c>
      <c r="V9" s="7">
        <f>BCEU_consumoBTU!X42*'BNE Fuel &amp; component splits'!$D$37*'BNE Fuel &amp; component splits'!$B66</f>
        <v>0</v>
      </c>
      <c r="W9" s="7">
        <f>BCEU_consumoBTU!Y42*'BNE Fuel &amp; component splits'!$D$37*'BNE Fuel &amp; component splits'!$B66</f>
        <v>0</v>
      </c>
      <c r="X9" s="7">
        <f>BCEU_consumoBTU!Z42*'BNE Fuel &amp; component splits'!$D$37*'BNE Fuel &amp; component splits'!$B66</f>
        <v>0</v>
      </c>
      <c r="Y9" s="7">
        <f>BCEU_consumoBTU!AA42*'BNE Fuel &amp; component splits'!$D$37*'BNE Fuel &amp; component splits'!$B66</f>
        <v>0</v>
      </c>
      <c r="Z9" s="7">
        <f>BCEU_consumoBTU!AB42*'BNE Fuel &amp; component splits'!$D$37*'BNE Fuel &amp; component splits'!$B66</f>
        <v>0</v>
      </c>
      <c r="AA9" s="7">
        <f>BCEU_consumoBTU!AC42*'BNE Fuel &amp; component splits'!$D$37*'BNE Fuel &amp; component splits'!$B66</f>
        <v>0</v>
      </c>
      <c r="AB9" s="7">
        <f>BCEU_consumoBTU!AD42*'BNE Fuel &amp; component splits'!$D$37*'BNE Fuel &amp; component splits'!$B66</f>
        <v>0</v>
      </c>
      <c r="AC9" s="7">
        <f>BCEU_consumoBTU!AE42*'BNE Fuel &amp; component splits'!$D$37*'BNE Fuel &amp; component splits'!$B66</f>
        <v>0</v>
      </c>
      <c r="AD9" s="7">
        <f>BCEU_consumoBTU!AF42*'BNE Fuel &amp; component splits'!$D$37*'BNE Fuel &amp; component splits'!$B66</f>
        <v>0</v>
      </c>
      <c r="AE9" s="7">
        <f>BCEU_consumoBTU!AG42*'BNE Fuel &amp; component splits'!$D$37*'BNE Fuel &amp; component splits'!$B66</f>
        <v>0</v>
      </c>
      <c r="AF9" s="7">
        <f>BCEU_consumoBTU!AH42*'BNE Fuel &amp; component splits'!$D$37*'BNE Fuel &amp; component splits'!$B66</f>
        <v>0</v>
      </c>
      <c r="AG9" s="7">
        <f>BCEU_consumoBTU!AI42*'BNE Fuel &amp; component splits'!$D$37*'BNE Fuel &amp; component splits'!$B66</f>
        <v>0</v>
      </c>
    </row>
    <row r="10" spans="1:35" x14ac:dyDescent="0.2">
      <c r="A10" s="1" t="s">
        <v>26</v>
      </c>
      <c r="B10" s="7">
        <f>BCEU_consumoBTU!D43*'BNE Fuel &amp; component splits'!$D$37*'BNE Fuel &amp; component splits'!$B67</f>
        <v>23463781503628.355</v>
      </c>
      <c r="C10" s="7">
        <f>BCEU_consumoBTU!E43*'BNE Fuel &amp; component splits'!$D$37*'BNE Fuel &amp; component splits'!$B67</f>
        <v>23561183402226.301</v>
      </c>
      <c r="D10" s="7">
        <f>BCEU_consumoBTU!F43*'BNE Fuel &amp; component splits'!$D$37*'BNE Fuel &amp; component splits'!$B67</f>
        <v>23668661359299.891</v>
      </c>
      <c r="E10" s="7">
        <f>BCEU_consumoBTU!G43*'BNE Fuel &amp; component splits'!$D$37*'BNE Fuel &amp; component splits'!$B67</f>
        <v>23749269827105.09</v>
      </c>
      <c r="F10" s="7">
        <f>BCEU_consumoBTU!H43*'BNE Fuel &amp; component splits'!$D$37*'BNE Fuel &amp; component splits'!$B67</f>
        <v>23806367491800.434</v>
      </c>
      <c r="G10" s="7">
        <f>BCEU_consumoBTU!I43*'BNE Fuel &amp; component splits'!$D$37*'BNE Fuel &amp; component splits'!$B67</f>
        <v>23873541214971.418</v>
      </c>
      <c r="H10" s="7">
        <f>BCEU_consumoBTU!J43*'BNE Fuel &amp; component splits'!$D$37*'BNE Fuel &amp; component splits'!$B67</f>
        <v>23930638879666.766</v>
      </c>
      <c r="I10" s="7">
        <f>BCEU_consumoBTU!K43*'BNE Fuel &amp; component splits'!$D$37*'BNE Fuel &amp; component splits'!$B67</f>
        <v>23997812602837.766</v>
      </c>
      <c r="J10" s="7">
        <f>BCEU_consumoBTU!L43*'BNE Fuel &amp; component splits'!$D$37*'BNE Fuel &amp; component splits'!$B67</f>
        <v>24061627639850.207</v>
      </c>
      <c r="K10" s="7">
        <f>BCEU_consumoBTU!M43*'BNE Fuel &amp; component splits'!$D$37*'BNE Fuel &amp; component splits'!$B67</f>
        <v>24128801363021.207</v>
      </c>
      <c r="L10" s="7">
        <f>BCEU_consumoBTU!N43*'BNE Fuel &amp; component splits'!$D$37*'BNE Fuel &amp; component splits'!$B67</f>
        <v>24192616400033.645</v>
      </c>
      <c r="M10" s="7">
        <f>BCEU_consumoBTU!O43*'BNE Fuel &amp; component splits'!$D$37*'BNE Fuel &amp; component splits'!$B67</f>
        <v>24256431437046.094</v>
      </c>
      <c r="N10" s="7">
        <f>BCEU_consumoBTU!P43*'BNE Fuel &amp; component splits'!$D$37*'BNE Fuel &amp; component splits'!$B67</f>
        <v>24249714064728.996</v>
      </c>
      <c r="O10" s="7">
        <f>BCEU_consumoBTU!Q43*'BNE Fuel &amp; component splits'!$D$37*'BNE Fuel &amp; component splits'!$B67</f>
        <v>24613459775699.922</v>
      </c>
      <c r="P10" s="7">
        <f>BCEU_consumoBTU!R43*'BNE Fuel &amp; component splits'!$D$37*'BNE Fuel &amp; component splits'!$B67</f>
        <v>24982661672335.418</v>
      </c>
      <c r="Q10" s="7">
        <f>BCEU_consumoBTU!S43*'BNE Fuel &amp; component splits'!$D$37*'BNE Fuel &amp; component splits'!$B67</f>
        <v>25357401597420.449</v>
      </c>
      <c r="R10" s="7">
        <f>BCEU_consumoBTU!T43*'BNE Fuel &amp; component splits'!$D$37*'BNE Fuel &amp; component splits'!$B67</f>
        <v>25737762621381.758</v>
      </c>
      <c r="S10" s="7">
        <f>BCEU_consumoBTU!U43*'BNE Fuel &amp; component splits'!$D$37*'BNE Fuel &amp; component splits'!$B67</f>
        <v>26123829060702.48</v>
      </c>
      <c r="T10" s="7">
        <f>BCEU_consumoBTU!V43*'BNE Fuel &amp; component splits'!$D$37*'BNE Fuel &amp; component splits'!$B67</f>
        <v>26515686496613.012</v>
      </c>
      <c r="U10" s="7">
        <f>BCEU_consumoBTU!W43*'BNE Fuel &amp; component splits'!$D$37*'BNE Fuel &amp; component splits'!$B67</f>
        <v>26913421794062.215</v>
      </c>
      <c r="V10" s="7">
        <f>BCEU_consumoBTU!X43*'BNE Fuel &amp; component splits'!$D$37*'BNE Fuel &amp; component splits'!$B67</f>
        <v>27317123120973.141</v>
      </c>
      <c r="W10" s="7">
        <f>BCEU_consumoBTU!Y43*'BNE Fuel &amp; component splits'!$D$37*'BNE Fuel &amp; component splits'!$B67</f>
        <v>27726879967787.738</v>
      </c>
      <c r="X10" s="7">
        <f>BCEU_consumoBTU!Z43*'BNE Fuel &amp; component splits'!$D$37*'BNE Fuel &amp; component splits'!$B67</f>
        <v>28142783167304.551</v>
      </c>
      <c r="Y10" s="7">
        <f>BCEU_consumoBTU!AA43*'BNE Fuel &amp; component splits'!$D$37*'BNE Fuel &amp; component splits'!$B67</f>
        <v>28564924914814.117</v>
      </c>
      <c r="Z10" s="7">
        <f>BCEU_consumoBTU!AB43*'BNE Fuel &amp; component splits'!$D$37*'BNE Fuel &amp; component splits'!$B67</f>
        <v>28993398788536.324</v>
      </c>
      <c r="AA10" s="7">
        <f>BCEU_consumoBTU!AC43*'BNE Fuel &amp; component splits'!$D$37*'BNE Fuel &amp; component splits'!$B67</f>
        <v>29428299770364.367</v>
      </c>
      <c r="AB10" s="7">
        <f>BCEU_consumoBTU!AD43*'BNE Fuel &amp; component splits'!$D$37*'BNE Fuel &amp; component splits'!$B67</f>
        <v>29869724266919.828</v>
      </c>
      <c r="AC10" s="7">
        <f>BCEU_consumoBTU!AE43*'BNE Fuel &amp; component splits'!$D$37*'BNE Fuel &amp; component splits'!$B67</f>
        <v>30317770130923.621</v>
      </c>
      <c r="AD10" s="7">
        <f>BCEU_consumoBTU!AF43*'BNE Fuel &amp; component splits'!$D$37*'BNE Fuel &amp; component splits'!$B67</f>
        <v>30772536682887.473</v>
      </c>
      <c r="AE10" s="7">
        <f>BCEU_consumoBTU!AG43*'BNE Fuel &amp; component splits'!$D$37*'BNE Fuel &amp; component splits'!$B67</f>
        <v>31234124733130.785</v>
      </c>
      <c r="AF10" s="7">
        <f>BCEU_consumoBTU!AH43*'BNE Fuel &amp; component splits'!$D$37*'BNE Fuel &amp; component splits'!$B67</f>
        <v>31702636604127.742</v>
      </c>
      <c r="AG10" s="7">
        <f>BCEU_consumoBTU!AI43*'BNE Fuel &amp; component splits'!$D$37*'BNE Fuel &amp; component splits'!$B67</f>
        <v>32178176153189.652</v>
      </c>
    </row>
    <row r="11" spans="1:35" x14ac:dyDescent="0.2">
      <c r="A11" s="1" t="s">
        <v>27</v>
      </c>
      <c r="B11" s="7">
        <f>BCEU_consumoBTU!D44*'BNE Fuel &amp; component splits'!$D$37*'BNE Fuel &amp; component splits'!$B68</f>
        <v>0</v>
      </c>
      <c r="C11" s="7">
        <f>BCEU_consumoBTU!E44*'BNE Fuel &amp; component splits'!$D$37*'BNE Fuel &amp; component splits'!$B68</f>
        <v>0</v>
      </c>
      <c r="D11" s="7">
        <f>BCEU_consumoBTU!F44*'BNE Fuel &amp; component splits'!$D$37*'BNE Fuel &amp; component splits'!$B68</f>
        <v>0</v>
      </c>
      <c r="E11" s="7">
        <f>BCEU_consumoBTU!G44*'BNE Fuel &amp; component splits'!$D$37*'BNE Fuel &amp; component splits'!$B68</f>
        <v>0</v>
      </c>
      <c r="F11" s="7">
        <f>BCEU_consumoBTU!H44*'BNE Fuel &amp; component splits'!$D$37*'BNE Fuel &amp; component splits'!$B68</f>
        <v>0</v>
      </c>
      <c r="G11" s="7">
        <f>BCEU_consumoBTU!I44*'BNE Fuel &amp; component splits'!$D$37*'BNE Fuel &amp; component splits'!$B68</f>
        <v>0</v>
      </c>
      <c r="H11" s="7">
        <f>BCEU_consumoBTU!J44*'BNE Fuel &amp; component splits'!$D$37*'BNE Fuel &amp; component splits'!$B68</f>
        <v>0</v>
      </c>
      <c r="I11" s="7">
        <f>BCEU_consumoBTU!K44*'BNE Fuel &amp; component splits'!$D$37*'BNE Fuel &amp; component splits'!$B68</f>
        <v>0</v>
      </c>
      <c r="J11" s="7">
        <f>BCEU_consumoBTU!L44*'BNE Fuel &amp; component splits'!$D$37*'BNE Fuel &amp; component splits'!$B68</f>
        <v>0</v>
      </c>
      <c r="K11" s="7">
        <f>BCEU_consumoBTU!M44*'BNE Fuel &amp; component splits'!$D$37*'BNE Fuel &amp; component splits'!$B68</f>
        <v>0</v>
      </c>
      <c r="L11" s="7">
        <f>BCEU_consumoBTU!N44*'BNE Fuel &amp; component splits'!$D$37*'BNE Fuel &amp; component splits'!$B68</f>
        <v>0</v>
      </c>
      <c r="M11" s="7">
        <f>BCEU_consumoBTU!O44*'BNE Fuel &amp; component splits'!$D$37*'BNE Fuel &amp; component splits'!$B68</f>
        <v>0</v>
      </c>
      <c r="N11" s="7">
        <f>BCEU_consumoBTU!P44*'BNE Fuel &amp; component splits'!$D$37*'BNE Fuel &amp; component splits'!$B68</f>
        <v>0</v>
      </c>
      <c r="O11" s="7">
        <f>BCEU_consumoBTU!Q44*'BNE Fuel &amp; component splits'!$D$37*'BNE Fuel &amp; component splits'!$B68</f>
        <v>0</v>
      </c>
      <c r="P11" s="7">
        <f>BCEU_consumoBTU!R44*'BNE Fuel &amp; component splits'!$D$37*'BNE Fuel &amp; component splits'!$B68</f>
        <v>0</v>
      </c>
      <c r="Q11" s="7">
        <f>BCEU_consumoBTU!S44*'BNE Fuel &amp; component splits'!$D$37*'BNE Fuel &amp; component splits'!$B68</f>
        <v>0</v>
      </c>
      <c r="R11" s="7">
        <f>BCEU_consumoBTU!T44*'BNE Fuel &amp; component splits'!$D$37*'BNE Fuel &amp; component splits'!$B68</f>
        <v>0</v>
      </c>
      <c r="S11" s="7">
        <f>BCEU_consumoBTU!U44*'BNE Fuel &amp; component splits'!$D$37*'BNE Fuel &amp; component splits'!$B68</f>
        <v>0</v>
      </c>
      <c r="T11" s="7">
        <f>BCEU_consumoBTU!V44*'BNE Fuel &amp; component splits'!$D$37*'BNE Fuel &amp; component splits'!$B68</f>
        <v>0</v>
      </c>
      <c r="U11" s="7">
        <f>BCEU_consumoBTU!W44*'BNE Fuel &amp; component splits'!$D$37*'BNE Fuel &amp; component splits'!$B68</f>
        <v>0</v>
      </c>
      <c r="V11" s="7">
        <f>BCEU_consumoBTU!X44*'BNE Fuel &amp; component splits'!$D$37*'BNE Fuel &amp; component splits'!$B68</f>
        <v>0</v>
      </c>
      <c r="W11" s="7">
        <f>BCEU_consumoBTU!Y44*'BNE Fuel &amp; component splits'!$D$37*'BNE Fuel &amp; component splits'!$B68</f>
        <v>0</v>
      </c>
      <c r="X11" s="7">
        <f>BCEU_consumoBTU!Z44*'BNE Fuel &amp; component splits'!$D$37*'BNE Fuel &amp; component splits'!$B68</f>
        <v>0</v>
      </c>
      <c r="Y11" s="7">
        <f>BCEU_consumoBTU!AA44*'BNE Fuel &amp; component splits'!$D$37*'BNE Fuel &amp; component splits'!$B68</f>
        <v>0</v>
      </c>
      <c r="Z11" s="7">
        <f>BCEU_consumoBTU!AB44*'BNE Fuel &amp; component splits'!$D$37*'BNE Fuel &amp; component splits'!$B68</f>
        <v>0</v>
      </c>
      <c r="AA11" s="7">
        <f>BCEU_consumoBTU!AC44*'BNE Fuel &amp; component splits'!$D$37*'BNE Fuel &amp; component splits'!$B68</f>
        <v>0</v>
      </c>
      <c r="AB11" s="7">
        <f>BCEU_consumoBTU!AD44*'BNE Fuel &amp; component splits'!$D$37*'BNE Fuel &amp; component splits'!$B68</f>
        <v>0</v>
      </c>
      <c r="AC11" s="7">
        <f>BCEU_consumoBTU!AE44*'BNE Fuel &amp; component splits'!$D$37*'BNE Fuel &amp; component splits'!$B68</f>
        <v>0</v>
      </c>
      <c r="AD11" s="7">
        <f>BCEU_consumoBTU!AF44*'BNE Fuel &amp; component splits'!$D$37*'BNE Fuel &amp; component splits'!$B68</f>
        <v>0</v>
      </c>
      <c r="AE11" s="7">
        <f>BCEU_consumoBTU!AG44*'BNE Fuel &amp; component splits'!$D$37*'BNE Fuel &amp; component splits'!$B68</f>
        <v>0</v>
      </c>
      <c r="AF11" s="7">
        <f>BCEU_consumoBTU!AH44*'BNE Fuel &amp; component splits'!$D$37*'BNE Fuel &amp; component splits'!$B68</f>
        <v>0</v>
      </c>
      <c r="AG11" s="7">
        <f>BCEU_consumoBTU!AI44*'BNE Fuel &amp; component splits'!$D$37*'BNE Fuel &amp; component splits'!$B68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splits'!$D$38*'BNE Fuel &amp; component splits'!$C59</f>
        <v>30579989414272.016</v>
      </c>
      <c r="C2" s="7">
        <f>BCEU_consumoBTU!E35*'BNE Fuel &amp; component splits'!$D$38*'BNE Fuel &amp; component splits'!$C59</f>
        <v>31501421775944.535</v>
      </c>
      <c r="D2" s="7">
        <f>BCEU_consumoBTU!F35*'BNE Fuel &amp; component splits'!$D$38*'BNE Fuel &amp; component splits'!$C59</f>
        <v>32438110887677.449</v>
      </c>
      <c r="E2" s="7">
        <f>BCEU_consumoBTU!G35*'BNE Fuel &amp; component splits'!$D$38*'BNE Fuel &amp; component splits'!$C59</f>
        <v>33406726161573.801</v>
      </c>
      <c r="F2" s="7">
        <f>BCEU_consumoBTU!H35*'BNE Fuel &amp; component splits'!$D$38*'BNE Fuel &amp; component splits'!$C59</f>
        <v>34399168335255.836</v>
      </c>
      <c r="G2" s="7">
        <f>BCEU_consumoBTU!I35*'BNE Fuel &amp; component splits'!$D$38*'BNE Fuel &amp; component splits'!$C59</f>
        <v>35412141197290.742</v>
      </c>
      <c r="H2" s="7">
        <f>BCEU_consumoBTU!J35*'BNE Fuel &amp; component splits'!$D$38*'BNE Fuel &amp; component splits'!$C59</f>
        <v>36447151587190.688</v>
      </c>
      <c r="I2" s="7">
        <f>BCEU_consumoBTU!K35*'BNE Fuel &amp; component splits'!$D$38*'BNE Fuel &amp; component splits'!$C59</f>
        <v>37503728617608.109</v>
      </c>
      <c r="J2" s="7">
        <f>BCEU_consumoBTU!L35*'BNE Fuel &amp; component splits'!$D$38*'BNE Fuel &amp; component splits'!$C59</f>
        <v>38583096595646.617</v>
      </c>
      <c r="K2" s="7">
        <f>BCEU_consumoBTU!M35*'BNE Fuel &amp; component splits'!$D$38*'BNE Fuel &amp; component splits'!$C59</f>
        <v>39677344613867.492</v>
      </c>
      <c r="L2" s="7">
        <f>BCEU_consumoBTU!N35*'BNE Fuel &amp; component splits'!$D$38*'BNE Fuel &amp; component splits'!$C59</f>
        <v>40798244855959.305</v>
      </c>
      <c r="M2" s="7">
        <f>BCEU_consumoBTU!O35*'BNE Fuel &amp; component splits'!$D$38*'BNE Fuel &amp; component splits'!$C59</f>
        <v>41937321349666.281</v>
      </c>
      <c r="N2" s="7">
        <f>BCEU_consumoBTU!P35*'BNE Fuel &amp; component splits'!$D$38*'BNE Fuel &amp; component splits'!$C59</f>
        <v>43091937125842.195</v>
      </c>
      <c r="O2" s="7">
        <f>BCEU_consumoBTU!Q35*'BNE Fuel &amp; component splits'!$D$38*'BNE Fuel &amp; component splits'!$C59</f>
        <v>43738316182729.828</v>
      </c>
      <c r="P2" s="7">
        <f>BCEU_consumoBTU!R35*'BNE Fuel &amp; component splits'!$D$38*'BNE Fuel &amp; component splits'!$C59</f>
        <v>44394390925470.766</v>
      </c>
      <c r="Q2" s="7">
        <f>BCEU_consumoBTU!S35*'BNE Fuel &amp; component splits'!$D$38*'BNE Fuel &amp; component splits'!$C59</f>
        <v>45060306789352.828</v>
      </c>
      <c r="R2" s="7">
        <f>BCEU_consumoBTU!T35*'BNE Fuel &amp; component splits'!$D$38*'BNE Fuel &amp; component splits'!$C59</f>
        <v>45736211391193.117</v>
      </c>
      <c r="S2" s="7">
        <f>BCEU_consumoBTU!U35*'BNE Fuel &amp; component splits'!$D$38*'BNE Fuel &amp; component splits'!$C59</f>
        <v>46422254562061.008</v>
      </c>
      <c r="T2" s="7">
        <f>BCEU_consumoBTU!V35*'BNE Fuel &amp; component splits'!$D$38*'BNE Fuel &amp; component splits'!$C59</f>
        <v>47118588380491.914</v>
      </c>
      <c r="U2" s="7">
        <f>BCEU_consumoBTU!W35*'BNE Fuel &amp; component splits'!$D$38*'BNE Fuel &amp; component splits'!$C59</f>
        <v>47825367206199.305</v>
      </c>
      <c r="V2" s="7">
        <f>BCEU_consumoBTU!X35*'BNE Fuel &amp; component splits'!$D$38*'BNE Fuel &amp; component splits'!$C59</f>
        <v>48542747714292.289</v>
      </c>
      <c r="W2" s="7">
        <f>BCEU_consumoBTU!Y35*'BNE Fuel &amp; component splits'!$D$38*'BNE Fuel &amp; component splits'!$C59</f>
        <v>49270888930006.656</v>
      </c>
      <c r="X2" s="7">
        <f>BCEU_consumoBTU!Z35*'BNE Fuel &amp; component splits'!$D$38*'BNE Fuel &amp; component splits'!$C59</f>
        <v>50009952263956.766</v>
      </c>
      <c r="Y2" s="7">
        <f>BCEU_consumoBTU!AA35*'BNE Fuel &amp; component splits'!$D$38*'BNE Fuel &amp; component splits'!$C59</f>
        <v>50760101547916.102</v>
      </c>
      <c r="Z2" s="7">
        <f>BCEU_consumoBTU!AB35*'BNE Fuel &amp; component splits'!$D$38*'BNE Fuel &amp; component splits'!$C59</f>
        <v>51521503071134.836</v>
      </c>
      <c r="AA2" s="7">
        <f>BCEU_consumoBTU!AC35*'BNE Fuel &amp; component splits'!$D$38*'BNE Fuel &amp; component splits'!$C59</f>
        <v>52294325617201.859</v>
      </c>
      <c r="AB2" s="7">
        <f>BCEU_consumoBTU!AD35*'BNE Fuel &amp; component splits'!$D$38*'BNE Fuel &amp; component splits'!$C59</f>
        <v>53078740501459.883</v>
      </c>
      <c r="AC2" s="7">
        <f>BCEU_consumoBTU!AE35*'BNE Fuel &amp; component splits'!$D$38*'BNE Fuel &amp; component splits'!$C59</f>
        <v>53874921608981.758</v>
      </c>
      <c r="AD2" s="7">
        <f>BCEU_consumoBTU!AF35*'BNE Fuel &amp; component splits'!$D$38*'BNE Fuel &amp; component splits'!$C59</f>
        <v>54683045433116.484</v>
      </c>
      <c r="AE2" s="7">
        <f>BCEU_consumoBTU!AG35*'BNE Fuel &amp; component splits'!$D$38*'BNE Fuel &amp; component splits'!$C59</f>
        <v>55503291114613.234</v>
      </c>
      <c r="AF2" s="7">
        <f>BCEU_consumoBTU!AH35*'BNE Fuel &amp; component splits'!$D$38*'BNE Fuel &amp; component splits'!$C59</f>
        <v>56335840481332.414</v>
      </c>
      <c r="AG2" s="7">
        <f>BCEU_consumoBTU!AI35*'BNE Fuel &amp; component splits'!$D$38*'BNE Fuel &amp; component splits'!$C59</f>
        <v>57180878088552.398</v>
      </c>
    </row>
    <row r="3" spans="1:35" x14ac:dyDescent="0.2">
      <c r="A3" s="1" t="s">
        <v>4</v>
      </c>
      <c r="B3" s="7">
        <f>BCEU_consumoBTU!D36*'BNE Fuel &amp; component splits'!$D$38*'BNE Fuel &amp; component splits'!$C60</f>
        <v>0</v>
      </c>
      <c r="C3" s="7">
        <f>BCEU_consumoBTU!E36*'BNE Fuel &amp; component splits'!$D$38*'BNE Fuel &amp; component splits'!$C60</f>
        <v>0</v>
      </c>
      <c r="D3" s="7">
        <f>BCEU_consumoBTU!F36*'BNE Fuel &amp; component splits'!$D$38*'BNE Fuel &amp; component splits'!$C60</f>
        <v>0</v>
      </c>
      <c r="E3" s="7">
        <f>BCEU_consumoBTU!G36*'BNE Fuel &amp; component splits'!$D$38*'BNE Fuel &amp; component splits'!$C60</f>
        <v>0</v>
      </c>
      <c r="F3" s="7">
        <f>BCEU_consumoBTU!H36*'BNE Fuel &amp; component splits'!$D$38*'BNE Fuel &amp; component splits'!$C60</f>
        <v>0</v>
      </c>
      <c r="G3" s="7">
        <f>BCEU_consumoBTU!I36*'BNE Fuel &amp; component splits'!$D$38*'BNE Fuel &amp; component splits'!$C60</f>
        <v>0</v>
      </c>
      <c r="H3" s="7">
        <f>BCEU_consumoBTU!J36*'BNE Fuel &amp; component splits'!$D$38*'BNE Fuel &amp; component splits'!$C60</f>
        <v>0</v>
      </c>
      <c r="I3" s="7">
        <f>BCEU_consumoBTU!K36*'BNE Fuel &amp; component splits'!$D$38*'BNE Fuel &amp; component splits'!$C60</f>
        <v>0</v>
      </c>
      <c r="J3" s="7">
        <f>BCEU_consumoBTU!L36*'BNE Fuel &amp; component splits'!$D$38*'BNE Fuel &amp; component splits'!$C60</f>
        <v>0</v>
      </c>
      <c r="K3" s="7">
        <f>BCEU_consumoBTU!M36*'BNE Fuel &amp; component splits'!$D$38*'BNE Fuel &amp; component splits'!$C60</f>
        <v>0</v>
      </c>
      <c r="L3" s="7">
        <f>BCEU_consumoBTU!N36*'BNE Fuel &amp; component splits'!$D$38*'BNE Fuel &amp; component splits'!$C60</f>
        <v>0</v>
      </c>
      <c r="M3" s="7">
        <f>BCEU_consumoBTU!O36*'BNE Fuel &amp; component splits'!$D$38*'BNE Fuel &amp; component splits'!$C60</f>
        <v>0</v>
      </c>
      <c r="N3" s="7">
        <f>BCEU_consumoBTU!P36*'BNE Fuel &amp; component splits'!$D$38*'BNE Fuel &amp; component splits'!$C60</f>
        <v>0</v>
      </c>
      <c r="O3" s="7">
        <f>BCEU_consumoBTU!Q36*'BNE Fuel &amp; component splits'!$D$38*'BNE Fuel &amp; component splits'!$C60</f>
        <v>0</v>
      </c>
      <c r="P3" s="7">
        <f>BCEU_consumoBTU!R36*'BNE Fuel &amp; component splits'!$D$38*'BNE Fuel &amp; component splits'!$C60</f>
        <v>0</v>
      </c>
      <c r="Q3" s="7">
        <f>BCEU_consumoBTU!S36*'BNE Fuel &amp; component splits'!$D$38*'BNE Fuel &amp; component splits'!$C60</f>
        <v>0</v>
      </c>
      <c r="R3" s="7">
        <f>BCEU_consumoBTU!T36*'BNE Fuel &amp; component splits'!$D$38*'BNE Fuel &amp; component splits'!$C60</f>
        <v>0</v>
      </c>
      <c r="S3" s="7">
        <f>BCEU_consumoBTU!U36*'BNE Fuel &amp; component splits'!$D$38*'BNE Fuel &amp; component splits'!$C60</f>
        <v>0</v>
      </c>
      <c r="T3" s="7">
        <f>BCEU_consumoBTU!V36*'BNE Fuel &amp; component splits'!$D$38*'BNE Fuel &amp; component splits'!$C60</f>
        <v>0</v>
      </c>
      <c r="U3" s="7">
        <f>BCEU_consumoBTU!W36*'BNE Fuel &amp; component splits'!$D$38*'BNE Fuel &amp; component splits'!$C60</f>
        <v>0</v>
      </c>
      <c r="V3" s="7">
        <f>BCEU_consumoBTU!X36*'BNE Fuel &amp; component splits'!$D$38*'BNE Fuel &amp; component splits'!$C60</f>
        <v>0</v>
      </c>
      <c r="W3" s="7">
        <f>BCEU_consumoBTU!Y36*'BNE Fuel &amp; component splits'!$D$38*'BNE Fuel &amp; component splits'!$C60</f>
        <v>0</v>
      </c>
      <c r="X3" s="7">
        <f>BCEU_consumoBTU!Z36*'BNE Fuel &amp; component splits'!$D$38*'BNE Fuel &amp; component splits'!$C60</f>
        <v>0</v>
      </c>
      <c r="Y3" s="7">
        <f>BCEU_consumoBTU!AA36*'BNE Fuel &amp; component splits'!$D$38*'BNE Fuel &amp; component splits'!$C60</f>
        <v>0</v>
      </c>
      <c r="Z3" s="7">
        <f>BCEU_consumoBTU!AB36*'BNE Fuel &amp; component splits'!$D$38*'BNE Fuel &amp; component splits'!$C60</f>
        <v>0</v>
      </c>
      <c r="AA3" s="7">
        <f>BCEU_consumoBTU!AC36*'BNE Fuel &amp; component splits'!$D$38*'BNE Fuel &amp; component splits'!$C60</f>
        <v>0</v>
      </c>
      <c r="AB3" s="7">
        <f>BCEU_consumoBTU!AD36*'BNE Fuel &amp; component splits'!$D$38*'BNE Fuel &amp; component splits'!$C60</f>
        <v>0</v>
      </c>
      <c r="AC3" s="7">
        <f>BCEU_consumoBTU!AE36*'BNE Fuel &amp; component splits'!$D$38*'BNE Fuel &amp; component splits'!$C60</f>
        <v>0</v>
      </c>
      <c r="AD3" s="7">
        <f>BCEU_consumoBTU!AF36*'BNE Fuel &amp; component splits'!$D$38*'BNE Fuel &amp; component splits'!$C60</f>
        <v>0</v>
      </c>
      <c r="AE3" s="7">
        <f>BCEU_consumoBTU!AG36*'BNE Fuel &amp; component splits'!$D$38*'BNE Fuel &amp; component splits'!$C60</f>
        <v>0</v>
      </c>
      <c r="AF3" s="7">
        <f>BCEU_consumoBTU!AH36*'BNE Fuel &amp; component splits'!$D$38*'BNE Fuel &amp; component splits'!$C60</f>
        <v>0</v>
      </c>
      <c r="AG3" s="7">
        <f>BCEU_consumoBTU!AI36*'BNE Fuel &amp; component splits'!$D$38*'BNE Fuel &amp; component splits'!$C60</f>
        <v>0</v>
      </c>
    </row>
    <row r="4" spans="1:35" x14ac:dyDescent="0.2">
      <c r="A4" s="1" t="s">
        <v>5</v>
      </c>
      <c r="B4" s="7">
        <f>BCEU_consumoBTU!D37*'BNE Fuel &amp; component splits'!$D$38*'BNE Fuel &amp; component splits'!$C61</f>
        <v>0</v>
      </c>
      <c r="C4" s="7">
        <f>BCEU_consumoBTU!E37*'BNE Fuel &amp; component splits'!$D$38*'BNE Fuel &amp; component splits'!$C61</f>
        <v>0</v>
      </c>
      <c r="D4" s="7">
        <f>BCEU_consumoBTU!F37*'BNE Fuel &amp; component splits'!$D$38*'BNE Fuel &amp; component splits'!$C61</f>
        <v>0</v>
      </c>
      <c r="E4" s="7">
        <f>BCEU_consumoBTU!G37*'BNE Fuel &amp; component splits'!$D$38*'BNE Fuel &amp; component splits'!$C61</f>
        <v>0</v>
      </c>
      <c r="F4" s="7">
        <f>BCEU_consumoBTU!H37*'BNE Fuel &amp; component splits'!$D$38*'BNE Fuel &amp; component splits'!$C61</f>
        <v>0</v>
      </c>
      <c r="G4" s="7">
        <f>BCEU_consumoBTU!I37*'BNE Fuel &amp; component splits'!$D$38*'BNE Fuel &amp; component splits'!$C61</f>
        <v>0</v>
      </c>
      <c r="H4" s="7">
        <f>BCEU_consumoBTU!J37*'BNE Fuel &amp; component splits'!$D$38*'BNE Fuel &amp; component splits'!$C61</f>
        <v>0</v>
      </c>
      <c r="I4" s="7">
        <f>BCEU_consumoBTU!K37*'BNE Fuel &amp; component splits'!$D$38*'BNE Fuel &amp; component splits'!$C61</f>
        <v>0</v>
      </c>
      <c r="J4" s="7">
        <f>BCEU_consumoBTU!L37*'BNE Fuel &amp; component splits'!$D$38*'BNE Fuel &amp; component splits'!$C61</f>
        <v>0</v>
      </c>
      <c r="K4" s="7">
        <f>BCEU_consumoBTU!M37*'BNE Fuel &amp; component splits'!$D$38*'BNE Fuel &amp; component splits'!$C61</f>
        <v>0</v>
      </c>
      <c r="L4" s="7">
        <f>BCEU_consumoBTU!N37*'BNE Fuel &amp; component splits'!$D$38*'BNE Fuel &amp; component splits'!$C61</f>
        <v>0</v>
      </c>
      <c r="M4" s="7">
        <f>BCEU_consumoBTU!O37*'BNE Fuel &amp; component splits'!$D$38*'BNE Fuel &amp; component splits'!$C61</f>
        <v>0</v>
      </c>
      <c r="N4" s="7">
        <f>BCEU_consumoBTU!P37*'BNE Fuel &amp; component splits'!$D$38*'BNE Fuel &amp; component splits'!$C61</f>
        <v>0</v>
      </c>
      <c r="O4" s="7">
        <f>BCEU_consumoBTU!Q37*'BNE Fuel &amp; component splits'!$D$38*'BNE Fuel &amp; component splits'!$C61</f>
        <v>0</v>
      </c>
      <c r="P4" s="7">
        <f>BCEU_consumoBTU!R37*'BNE Fuel &amp; component splits'!$D$38*'BNE Fuel &amp; component splits'!$C61</f>
        <v>0</v>
      </c>
      <c r="Q4" s="7">
        <f>BCEU_consumoBTU!S37*'BNE Fuel &amp; component splits'!$D$38*'BNE Fuel &amp; component splits'!$C61</f>
        <v>0</v>
      </c>
      <c r="R4" s="7">
        <f>BCEU_consumoBTU!T37*'BNE Fuel &amp; component splits'!$D$38*'BNE Fuel &amp; component splits'!$C61</f>
        <v>0</v>
      </c>
      <c r="S4" s="7">
        <f>BCEU_consumoBTU!U37*'BNE Fuel &amp; component splits'!$D$38*'BNE Fuel &amp; component splits'!$C61</f>
        <v>0</v>
      </c>
      <c r="T4" s="7">
        <f>BCEU_consumoBTU!V37*'BNE Fuel &amp; component splits'!$D$38*'BNE Fuel &amp; component splits'!$C61</f>
        <v>0</v>
      </c>
      <c r="U4" s="7">
        <f>BCEU_consumoBTU!W37*'BNE Fuel &amp; component splits'!$D$38*'BNE Fuel &amp; component splits'!$C61</f>
        <v>0</v>
      </c>
      <c r="V4" s="7">
        <f>BCEU_consumoBTU!X37*'BNE Fuel &amp; component splits'!$D$38*'BNE Fuel &amp; component splits'!$C61</f>
        <v>0</v>
      </c>
      <c r="W4" s="7">
        <f>BCEU_consumoBTU!Y37*'BNE Fuel &amp; component splits'!$D$38*'BNE Fuel &amp; component splits'!$C61</f>
        <v>0</v>
      </c>
      <c r="X4" s="7">
        <f>BCEU_consumoBTU!Z37*'BNE Fuel &amp; component splits'!$D$38*'BNE Fuel &amp; component splits'!$C61</f>
        <v>0</v>
      </c>
      <c r="Y4" s="7">
        <f>BCEU_consumoBTU!AA37*'BNE Fuel &amp; component splits'!$D$38*'BNE Fuel &amp; component splits'!$C61</f>
        <v>0</v>
      </c>
      <c r="Z4" s="7">
        <f>BCEU_consumoBTU!AB37*'BNE Fuel &amp; component splits'!$D$38*'BNE Fuel &amp; component splits'!$C61</f>
        <v>0</v>
      </c>
      <c r="AA4" s="7">
        <f>BCEU_consumoBTU!AC37*'BNE Fuel &amp; component splits'!$D$38*'BNE Fuel &amp; component splits'!$C61</f>
        <v>0</v>
      </c>
      <c r="AB4" s="7">
        <f>BCEU_consumoBTU!AD37*'BNE Fuel &amp; component splits'!$D$38*'BNE Fuel &amp; component splits'!$C61</f>
        <v>0</v>
      </c>
      <c r="AC4" s="7">
        <f>BCEU_consumoBTU!AE37*'BNE Fuel &amp; component splits'!$D$38*'BNE Fuel &amp; component splits'!$C61</f>
        <v>0</v>
      </c>
      <c r="AD4" s="7">
        <f>BCEU_consumoBTU!AF37*'BNE Fuel &amp; component splits'!$D$38*'BNE Fuel &amp; component splits'!$C61</f>
        <v>0</v>
      </c>
      <c r="AE4" s="7">
        <f>BCEU_consumoBTU!AG37*'BNE Fuel &amp; component splits'!$D$38*'BNE Fuel &amp; component splits'!$C61</f>
        <v>0</v>
      </c>
      <c r="AF4" s="7">
        <f>BCEU_consumoBTU!AH37*'BNE Fuel &amp; component splits'!$D$38*'BNE Fuel &amp; component splits'!$C61</f>
        <v>0</v>
      </c>
      <c r="AG4" s="7">
        <f>BCEU_consumoBTU!AI37*'BNE Fuel &amp; component splits'!$D$38*'BNE Fuel &amp; component splits'!$C61</f>
        <v>0</v>
      </c>
    </row>
    <row r="5" spans="1:35" x14ac:dyDescent="0.2">
      <c r="A5" s="1" t="s">
        <v>6</v>
      </c>
      <c r="B5" s="7">
        <f>BCEU_consumoBTU!D38*'BNE Fuel &amp; component splits'!$D$38*'BNE Fuel &amp; component splits'!$C62</f>
        <v>0</v>
      </c>
      <c r="C5" s="7">
        <f>BCEU_consumoBTU!E38*'BNE Fuel &amp; component splits'!$D$38*'BNE Fuel &amp; component splits'!$C62</f>
        <v>0</v>
      </c>
      <c r="D5" s="7">
        <f>BCEU_consumoBTU!F38*'BNE Fuel &amp; component splits'!$D$38*'BNE Fuel &amp; component splits'!$C62</f>
        <v>0</v>
      </c>
      <c r="E5" s="7">
        <f>BCEU_consumoBTU!G38*'BNE Fuel &amp; component splits'!$D$38*'BNE Fuel &amp; component splits'!$C62</f>
        <v>0</v>
      </c>
      <c r="F5" s="7">
        <f>BCEU_consumoBTU!H38*'BNE Fuel &amp; component splits'!$D$38*'BNE Fuel &amp; component splits'!$C62</f>
        <v>0</v>
      </c>
      <c r="G5" s="7">
        <f>BCEU_consumoBTU!I38*'BNE Fuel &amp; component splits'!$D$38*'BNE Fuel &amp; component splits'!$C62</f>
        <v>0</v>
      </c>
      <c r="H5" s="7">
        <f>BCEU_consumoBTU!J38*'BNE Fuel &amp; component splits'!$D$38*'BNE Fuel &amp; component splits'!$C62</f>
        <v>0</v>
      </c>
      <c r="I5" s="7">
        <f>BCEU_consumoBTU!K38*'BNE Fuel &amp; component splits'!$D$38*'BNE Fuel &amp; component splits'!$C62</f>
        <v>0</v>
      </c>
      <c r="J5" s="7">
        <f>BCEU_consumoBTU!L38*'BNE Fuel &amp; component splits'!$D$38*'BNE Fuel &amp; component splits'!$C62</f>
        <v>0</v>
      </c>
      <c r="K5" s="7">
        <f>BCEU_consumoBTU!M38*'BNE Fuel &amp; component splits'!$D$38*'BNE Fuel &amp; component splits'!$C62</f>
        <v>0</v>
      </c>
      <c r="L5" s="7">
        <f>BCEU_consumoBTU!N38*'BNE Fuel &amp; component splits'!$D$38*'BNE Fuel &amp; component splits'!$C62</f>
        <v>0</v>
      </c>
      <c r="M5" s="7">
        <f>BCEU_consumoBTU!O38*'BNE Fuel &amp; component splits'!$D$38*'BNE Fuel &amp; component splits'!$C62</f>
        <v>0</v>
      </c>
      <c r="N5" s="7">
        <f>BCEU_consumoBTU!P38*'BNE Fuel &amp; component splits'!$D$38*'BNE Fuel &amp; component splits'!$C62</f>
        <v>0</v>
      </c>
      <c r="O5" s="7">
        <f>BCEU_consumoBTU!Q38*'BNE Fuel &amp; component splits'!$D$38*'BNE Fuel &amp; component splits'!$C62</f>
        <v>0</v>
      </c>
      <c r="P5" s="7">
        <f>BCEU_consumoBTU!R38*'BNE Fuel &amp; component splits'!$D$38*'BNE Fuel &amp; component splits'!$C62</f>
        <v>0</v>
      </c>
      <c r="Q5" s="7">
        <f>BCEU_consumoBTU!S38*'BNE Fuel &amp; component splits'!$D$38*'BNE Fuel &amp; component splits'!$C62</f>
        <v>0</v>
      </c>
      <c r="R5" s="7">
        <f>BCEU_consumoBTU!T38*'BNE Fuel &amp; component splits'!$D$38*'BNE Fuel &amp; component splits'!$C62</f>
        <v>0</v>
      </c>
      <c r="S5" s="7">
        <f>BCEU_consumoBTU!U38*'BNE Fuel &amp; component splits'!$D$38*'BNE Fuel &amp; component splits'!$C62</f>
        <v>0</v>
      </c>
      <c r="T5" s="7">
        <f>BCEU_consumoBTU!V38*'BNE Fuel &amp; component splits'!$D$38*'BNE Fuel &amp; component splits'!$C62</f>
        <v>0</v>
      </c>
      <c r="U5" s="7">
        <f>BCEU_consumoBTU!W38*'BNE Fuel &amp; component splits'!$D$38*'BNE Fuel &amp; component splits'!$C62</f>
        <v>0</v>
      </c>
      <c r="V5" s="7">
        <f>BCEU_consumoBTU!X38*'BNE Fuel &amp; component splits'!$D$38*'BNE Fuel &amp; component splits'!$C62</f>
        <v>0</v>
      </c>
      <c r="W5" s="7">
        <f>BCEU_consumoBTU!Y38*'BNE Fuel &amp; component splits'!$D$38*'BNE Fuel &amp; component splits'!$C62</f>
        <v>0</v>
      </c>
      <c r="X5" s="7">
        <f>BCEU_consumoBTU!Z38*'BNE Fuel &amp; component splits'!$D$38*'BNE Fuel &amp; component splits'!$C62</f>
        <v>0</v>
      </c>
      <c r="Y5" s="7">
        <f>BCEU_consumoBTU!AA38*'BNE Fuel &amp; component splits'!$D$38*'BNE Fuel &amp; component splits'!$C62</f>
        <v>0</v>
      </c>
      <c r="Z5" s="7">
        <f>BCEU_consumoBTU!AB38*'BNE Fuel &amp; component splits'!$D$38*'BNE Fuel &amp; component splits'!$C62</f>
        <v>0</v>
      </c>
      <c r="AA5" s="7">
        <f>BCEU_consumoBTU!AC38*'BNE Fuel &amp; component splits'!$D$38*'BNE Fuel &amp; component splits'!$C62</f>
        <v>0</v>
      </c>
      <c r="AB5" s="7">
        <f>BCEU_consumoBTU!AD38*'BNE Fuel &amp; component splits'!$D$38*'BNE Fuel &amp; component splits'!$C62</f>
        <v>0</v>
      </c>
      <c r="AC5" s="7">
        <f>BCEU_consumoBTU!AE38*'BNE Fuel &amp; component splits'!$D$38*'BNE Fuel &amp; component splits'!$C62</f>
        <v>0</v>
      </c>
      <c r="AD5" s="7">
        <f>BCEU_consumoBTU!AF38*'BNE Fuel &amp; component splits'!$D$38*'BNE Fuel &amp; component splits'!$C62</f>
        <v>0</v>
      </c>
      <c r="AE5" s="7">
        <f>BCEU_consumoBTU!AG38*'BNE Fuel &amp; component splits'!$D$38*'BNE Fuel &amp; component splits'!$C62</f>
        <v>0</v>
      </c>
      <c r="AF5" s="7">
        <f>BCEU_consumoBTU!AH38*'BNE Fuel &amp; component splits'!$D$38*'BNE Fuel &amp; component splits'!$C62</f>
        <v>0</v>
      </c>
      <c r="AG5" s="7">
        <f>BCEU_consumoBTU!AI38*'BNE Fuel &amp; component splits'!$D$38*'BNE Fuel &amp; component splits'!$C62</f>
        <v>0</v>
      </c>
    </row>
    <row r="6" spans="1:35" x14ac:dyDescent="0.2">
      <c r="A6" s="1" t="s">
        <v>8</v>
      </c>
      <c r="B6" s="7">
        <f>BCEU_consumoBTU!D39*'BNE Fuel &amp; component splits'!$D$38*'BNE Fuel &amp; component splits'!$C63</f>
        <v>0</v>
      </c>
      <c r="C6" s="7">
        <f>BCEU_consumoBTU!E39*'BNE Fuel &amp; component splits'!$D$38*'BNE Fuel &amp; component splits'!$C63</f>
        <v>0</v>
      </c>
      <c r="D6" s="7">
        <f>BCEU_consumoBTU!F39*'BNE Fuel &amp; component splits'!$D$38*'BNE Fuel &amp; component splits'!$C63</f>
        <v>0</v>
      </c>
      <c r="E6" s="7">
        <f>BCEU_consumoBTU!G39*'BNE Fuel &amp; component splits'!$D$38*'BNE Fuel &amp; component splits'!$C63</f>
        <v>0</v>
      </c>
      <c r="F6" s="7">
        <f>BCEU_consumoBTU!H39*'BNE Fuel &amp; component splits'!$D$38*'BNE Fuel &amp; component splits'!$C63</f>
        <v>0</v>
      </c>
      <c r="G6" s="7">
        <f>BCEU_consumoBTU!I39*'BNE Fuel &amp; component splits'!$D$38*'BNE Fuel &amp; component splits'!$C63</f>
        <v>0</v>
      </c>
      <c r="H6" s="7">
        <f>BCEU_consumoBTU!J39*'BNE Fuel &amp; component splits'!$D$38*'BNE Fuel &amp; component splits'!$C63</f>
        <v>0</v>
      </c>
      <c r="I6" s="7">
        <f>BCEU_consumoBTU!K39*'BNE Fuel &amp; component splits'!$D$38*'BNE Fuel &amp; component splits'!$C63</f>
        <v>0</v>
      </c>
      <c r="J6" s="7">
        <f>BCEU_consumoBTU!L39*'BNE Fuel &amp; component splits'!$D$38*'BNE Fuel &amp; component splits'!$C63</f>
        <v>0</v>
      </c>
      <c r="K6" s="7">
        <f>BCEU_consumoBTU!M39*'BNE Fuel &amp; component splits'!$D$38*'BNE Fuel &amp; component splits'!$C63</f>
        <v>0</v>
      </c>
      <c r="L6" s="7">
        <f>BCEU_consumoBTU!N39*'BNE Fuel &amp; component splits'!$D$38*'BNE Fuel &amp; component splits'!$C63</f>
        <v>0</v>
      </c>
      <c r="M6" s="7">
        <f>BCEU_consumoBTU!O39*'BNE Fuel &amp; component splits'!$D$38*'BNE Fuel &amp; component splits'!$C63</f>
        <v>0</v>
      </c>
      <c r="N6" s="7">
        <f>BCEU_consumoBTU!P39*'BNE Fuel &amp; component splits'!$D$38*'BNE Fuel &amp; component splits'!$C63</f>
        <v>0</v>
      </c>
      <c r="O6" s="7">
        <f>BCEU_consumoBTU!Q39*'BNE Fuel &amp; component splits'!$D$38*'BNE Fuel &amp; component splits'!$C63</f>
        <v>0</v>
      </c>
      <c r="P6" s="7">
        <f>BCEU_consumoBTU!R39*'BNE Fuel &amp; component splits'!$D$38*'BNE Fuel &amp; component splits'!$C63</f>
        <v>0</v>
      </c>
      <c r="Q6" s="7">
        <f>BCEU_consumoBTU!S39*'BNE Fuel &amp; component splits'!$D$38*'BNE Fuel &amp; component splits'!$C63</f>
        <v>0</v>
      </c>
      <c r="R6" s="7">
        <f>BCEU_consumoBTU!T39*'BNE Fuel &amp; component splits'!$D$38*'BNE Fuel &amp; component splits'!$C63</f>
        <v>0</v>
      </c>
      <c r="S6" s="7">
        <f>BCEU_consumoBTU!U39*'BNE Fuel &amp; component splits'!$D$38*'BNE Fuel &amp; component splits'!$C63</f>
        <v>0</v>
      </c>
      <c r="T6" s="7">
        <f>BCEU_consumoBTU!V39*'BNE Fuel &amp; component splits'!$D$38*'BNE Fuel &amp; component splits'!$C63</f>
        <v>0</v>
      </c>
      <c r="U6" s="7">
        <f>BCEU_consumoBTU!W39*'BNE Fuel &amp; component splits'!$D$38*'BNE Fuel &amp; component splits'!$C63</f>
        <v>0</v>
      </c>
      <c r="V6" s="7">
        <f>BCEU_consumoBTU!X39*'BNE Fuel &amp; component splits'!$D$38*'BNE Fuel &amp; component splits'!$C63</f>
        <v>0</v>
      </c>
      <c r="W6" s="7">
        <f>BCEU_consumoBTU!Y39*'BNE Fuel &amp; component splits'!$D$38*'BNE Fuel &amp; component splits'!$C63</f>
        <v>0</v>
      </c>
      <c r="X6" s="7">
        <f>BCEU_consumoBTU!Z39*'BNE Fuel &amp; component splits'!$D$38*'BNE Fuel &amp; component splits'!$C63</f>
        <v>0</v>
      </c>
      <c r="Y6" s="7">
        <f>BCEU_consumoBTU!AA39*'BNE Fuel &amp; component splits'!$D$38*'BNE Fuel &amp; component splits'!$C63</f>
        <v>0</v>
      </c>
      <c r="Z6" s="7">
        <f>BCEU_consumoBTU!AB39*'BNE Fuel &amp; component splits'!$D$38*'BNE Fuel &amp; component splits'!$C63</f>
        <v>0</v>
      </c>
      <c r="AA6" s="7">
        <f>BCEU_consumoBTU!AC39*'BNE Fuel &amp; component splits'!$D$38*'BNE Fuel &amp; component splits'!$C63</f>
        <v>0</v>
      </c>
      <c r="AB6" s="7">
        <f>BCEU_consumoBTU!AD39*'BNE Fuel &amp; component splits'!$D$38*'BNE Fuel &amp; component splits'!$C63</f>
        <v>0</v>
      </c>
      <c r="AC6" s="7">
        <f>BCEU_consumoBTU!AE39*'BNE Fuel &amp; component splits'!$D$38*'BNE Fuel &amp; component splits'!$C63</f>
        <v>0</v>
      </c>
      <c r="AD6" s="7">
        <f>BCEU_consumoBTU!AF39*'BNE Fuel &amp; component splits'!$D$38*'BNE Fuel &amp; component splits'!$C63</f>
        <v>0</v>
      </c>
      <c r="AE6" s="7">
        <f>BCEU_consumoBTU!AG39*'BNE Fuel &amp; component splits'!$D$38*'BNE Fuel &amp; component splits'!$C63</f>
        <v>0</v>
      </c>
      <c r="AF6" s="7">
        <f>BCEU_consumoBTU!AH39*'BNE Fuel &amp; component splits'!$D$38*'BNE Fuel &amp; component splits'!$C63</f>
        <v>0</v>
      </c>
      <c r="AG6" s="7">
        <f>BCEU_consumoBTU!AI39*'BNE Fuel &amp; component splits'!$D$38*'BNE Fuel &amp; component splits'!$C63</f>
        <v>0</v>
      </c>
    </row>
    <row r="7" spans="1:35" x14ac:dyDescent="0.2">
      <c r="A7" s="1" t="s">
        <v>20</v>
      </c>
      <c r="B7" s="7">
        <f>BCEU_consumoBTU!D40*'BNE Fuel &amp; component splits'!$D$38*'BNE Fuel &amp; component splits'!$C64</f>
        <v>0</v>
      </c>
      <c r="C7" s="7">
        <f>BCEU_consumoBTU!E40*'BNE Fuel &amp; component splits'!$D$38*'BNE Fuel &amp; component splits'!$C64</f>
        <v>0</v>
      </c>
      <c r="D7" s="7">
        <f>BCEU_consumoBTU!F40*'BNE Fuel &amp; component splits'!$D$38*'BNE Fuel &amp; component splits'!$C64</f>
        <v>0</v>
      </c>
      <c r="E7" s="7">
        <f>BCEU_consumoBTU!G40*'BNE Fuel &amp; component splits'!$D$38*'BNE Fuel &amp; component splits'!$C64</f>
        <v>0</v>
      </c>
      <c r="F7" s="7">
        <f>BCEU_consumoBTU!H40*'BNE Fuel &amp; component splits'!$D$38*'BNE Fuel &amp; component splits'!$C64</f>
        <v>0</v>
      </c>
      <c r="G7" s="7">
        <f>BCEU_consumoBTU!I40*'BNE Fuel &amp; component splits'!$D$38*'BNE Fuel &amp; component splits'!$C64</f>
        <v>0</v>
      </c>
      <c r="H7" s="7">
        <f>BCEU_consumoBTU!J40*'BNE Fuel &amp; component splits'!$D$38*'BNE Fuel &amp; component splits'!$C64</f>
        <v>0</v>
      </c>
      <c r="I7" s="7">
        <f>BCEU_consumoBTU!K40*'BNE Fuel &amp; component splits'!$D$38*'BNE Fuel &amp; component splits'!$C64</f>
        <v>0</v>
      </c>
      <c r="J7" s="7">
        <f>BCEU_consumoBTU!L40*'BNE Fuel &amp; component splits'!$D$38*'BNE Fuel &amp; component splits'!$C64</f>
        <v>0</v>
      </c>
      <c r="K7" s="7">
        <f>BCEU_consumoBTU!M40*'BNE Fuel &amp; component splits'!$D$38*'BNE Fuel &amp; component splits'!$C64</f>
        <v>0</v>
      </c>
      <c r="L7" s="7">
        <f>BCEU_consumoBTU!N40*'BNE Fuel &amp; component splits'!$D$38*'BNE Fuel &amp; component splits'!$C64</f>
        <v>0</v>
      </c>
      <c r="M7" s="7">
        <f>BCEU_consumoBTU!O40*'BNE Fuel &amp; component splits'!$D$38*'BNE Fuel &amp; component splits'!$C64</f>
        <v>0</v>
      </c>
      <c r="N7" s="7">
        <f>BCEU_consumoBTU!P40*'BNE Fuel &amp; component splits'!$D$38*'BNE Fuel &amp; component splits'!$C64</f>
        <v>0</v>
      </c>
      <c r="O7" s="7">
        <f>BCEU_consumoBTU!Q40*'BNE Fuel &amp; component splits'!$D$38*'BNE Fuel &amp; component splits'!$C64</f>
        <v>0</v>
      </c>
      <c r="P7" s="7">
        <f>BCEU_consumoBTU!R40*'BNE Fuel &amp; component splits'!$D$38*'BNE Fuel &amp; component splits'!$C64</f>
        <v>0</v>
      </c>
      <c r="Q7" s="7">
        <f>BCEU_consumoBTU!S40*'BNE Fuel &amp; component splits'!$D$38*'BNE Fuel &amp; component splits'!$C64</f>
        <v>0</v>
      </c>
      <c r="R7" s="7">
        <f>BCEU_consumoBTU!T40*'BNE Fuel &amp; component splits'!$D$38*'BNE Fuel &amp; component splits'!$C64</f>
        <v>0</v>
      </c>
      <c r="S7" s="7">
        <f>BCEU_consumoBTU!U40*'BNE Fuel &amp; component splits'!$D$38*'BNE Fuel &amp; component splits'!$C64</f>
        <v>0</v>
      </c>
      <c r="T7" s="7">
        <f>BCEU_consumoBTU!V40*'BNE Fuel &amp; component splits'!$D$38*'BNE Fuel &amp; component splits'!$C64</f>
        <v>0</v>
      </c>
      <c r="U7" s="7">
        <f>BCEU_consumoBTU!W40*'BNE Fuel &amp; component splits'!$D$38*'BNE Fuel &amp; component splits'!$C64</f>
        <v>0</v>
      </c>
      <c r="V7" s="7">
        <f>BCEU_consumoBTU!X40*'BNE Fuel &amp; component splits'!$D$38*'BNE Fuel &amp; component splits'!$C64</f>
        <v>0</v>
      </c>
      <c r="W7" s="7">
        <f>BCEU_consumoBTU!Y40*'BNE Fuel &amp; component splits'!$D$38*'BNE Fuel &amp; component splits'!$C64</f>
        <v>0</v>
      </c>
      <c r="X7" s="7">
        <f>BCEU_consumoBTU!Z40*'BNE Fuel &amp; component splits'!$D$38*'BNE Fuel &amp; component splits'!$C64</f>
        <v>0</v>
      </c>
      <c r="Y7" s="7">
        <f>BCEU_consumoBTU!AA40*'BNE Fuel &amp; component splits'!$D$38*'BNE Fuel &amp; component splits'!$C64</f>
        <v>0</v>
      </c>
      <c r="Z7" s="7">
        <f>BCEU_consumoBTU!AB40*'BNE Fuel &amp; component splits'!$D$38*'BNE Fuel &amp; component splits'!$C64</f>
        <v>0</v>
      </c>
      <c r="AA7" s="7">
        <f>BCEU_consumoBTU!AC40*'BNE Fuel &amp; component splits'!$D$38*'BNE Fuel &amp; component splits'!$C64</f>
        <v>0</v>
      </c>
      <c r="AB7" s="7">
        <f>BCEU_consumoBTU!AD40*'BNE Fuel &amp; component splits'!$D$38*'BNE Fuel &amp; component splits'!$C64</f>
        <v>0</v>
      </c>
      <c r="AC7" s="7">
        <f>BCEU_consumoBTU!AE40*'BNE Fuel &amp; component splits'!$D$38*'BNE Fuel &amp; component splits'!$C64</f>
        <v>0</v>
      </c>
      <c r="AD7" s="7">
        <f>BCEU_consumoBTU!AF40*'BNE Fuel &amp; component splits'!$D$38*'BNE Fuel &amp; component splits'!$C64</f>
        <v>0</v>
      </c>
      <c r="AE7" s="7">
        <f>BCEU_consumoBTU!AG40*'BNE Fuel &amp; component splits'!$D$38*'BNE Fuel &amp; component splits'!$C64</f>
        <v>0</v>
      </c>
      <c r="AF7" s="7">
        <f>BCEU_consumoBTU!AH40*'BNE Fuel &amp; component splits'!$D$38*'BNE Fuel &amp; component splits'!$C64</f>
        <v>0</v>
      </c>
      <c r="AG7" s="7">
        <f>BCEU_consumoBTU!AI40*'BNE Fuel &amp; component splits'!$D$38*'BNE Fuel &amp; component splits'!$C64</f>
        <v>0</v>
      </c>
    </row>
    <row r="8" spans="1:35" x14ac:dyDescent="0.2">
      <c r="A8" s="1" t="s">
        <v>24</v>
      </c>
      <c r="B8" s="7">
        <f>BCEU_consumoBTU!D41*'BNE Fuel &amp; component splits'!$D$38*'BNE Fuel &amp; component splits'!$C65</f>
        <v>0</v>
      </c>
      <c r="C8" s="7">
        <f>BCEU_consumoBTU!E41*'BNE Fuel &amp; component splits'!$D$38*'BNE Fuel &amp; component splits'!$C65</f>
        <v>0</v>
      </c>
      <c r="D8" s="7">
        <f>BCEU_consumoBTU!F41*'BNE Fuel &amp; component splits'!$D$38*'BNE Fuel &amp; component splits'!$C65</f>
        <v>0</v>
      </c>
      <c r="E8" s="7">
        <f>BCEU_consumoBTU!G41*'BNE Fuel &amp; component splits'!$D$38*'BNE Fuel &amp; component splits'!$C65</f>
        <v>0</v>
      </c>
      <c r="F8" s="7">
        <f>BCEU_consumoBTU!H41*'BNE Fuel &amp; component splits'!$D$38*'BNE Fuel &amp; component splits'!$C65</f>
        <v>0</v>
      </c>
      <c r="G8" s="7">
        <f>BCEU_consumoBTU!I41*'BNE Fuel &amp; component splits'!$D$38*'BNE Fuel &amp; component splits'!$C65</f>
        <v>0</v>
      </c>
      <c r="H8" s="7">
        <f>BCEU_consumoBTU!J41*'BNE Fuel &amp; component splits'!$D$38*'BNE Fuel &amp; component splits'!$C65</f>
        <v>0</v>
      </c>
      <c r="I8" s="7">
        <f>BCEU_consumoBTU!K41*'BNE Fuel &amp; component splits'!$D$38*'BNE Fuel &amp; component splits'!$C65</f>
        <v>0</v>
      </c>
      <c r="J8" s="7">
        <f>BCEU_consumoBTU!L41*'BNE Fuel &amp; component splits'!$D$38*'BNE Fuel &amp; component splits'!$C65</f>
        <v>0</v>
      </c>
      <c r="K8" s="7">
        <f>BCEU_consumoBTU!M41*'BNE Fuel &amp; component splits'!$D$38*'BNE Fuel &amp; component splits'!$C65</f>
        <v>0</v>
      </c>
      <c r="L8" s="7">
        <f>BCEU_consumoBTU!N41*'BNE Fuel &amp; component splits'!$D$38*'BNE Fuel &amp; component splits'!$C65</f>
        <v>0</v>
      </c>
      <c r="M8" s="7">
        <f>BCEU_consumoBTU!O41*'BNE Fuel &amp; component splits'!$D$38*'BNE Fuel &amp; component splits'!$C65</f>
        <v>0</v>
      </c>
      <c r="N8" s="7">
        <f>BCEU_consumoBTU!P41*'BNE Fuel &amp; component splits'!$D$38*'BNE Fuel &amp; component splits'!$C65</f>
        <v>0</v>
      </c>
      <c r="O8" s="7">
        <f>BCEU_consumoBTU!Q41*'BNE Fuel &amp; component splits'!$D$38*'BNE Fuel &amp; component splits'!$C65</f>
        <v>0</v>
      </c>
      <c r="P8" s="7">
        <f>BCEU_consumoBTU!R41*'BNE Fuel &amp; component splits'!$D$38*'BNE Fuel &amp; component splits'!$C65</f>
        <v>0</v>
      </c>
      <c r="Q8" s="7">
        <f>BCEU_consumoBTU!S41*'BNE Fuel &amp; component splits'!$D$38*'BNE Fuel &amp; component splits'!$C65</f>
        <v>0</v>
      </c>
      <c r="R8" s="7">
        <f>BCEU_consumoBTU!T41*'BNE Fuel &amp; component splits'!$D$38*'BNE Fuel &amp; component splits'!$C65</f>
        <v>0</v>
      </c>
      <c r="S8" s="7">
        <f>BCEU_consumoBTU!U41*'BNE Fuel &amp; component splits'!$D$38*'BNE Fuel &amp; component splits'!$C65</f>
        <v>0</v>
      </c>
      <c r="T8" s="7">
        <f>BCEU_consumoBTU!V41*'BNE Fuel &amp; component splits'!$D$38*'BNE Fuel &amp; component splits'!$C65</f>
        <v>0</v>
      </c>
      <c r="U8" s="7">
        <f>BCEU_consumoBTU!W41*'BNE Fuel &amp; component splits'!$D$38*'BNE Fuel &amp; component splits'!$C65</f>
        <v>0</v>
      </c>
      <c r="V8" s="7">
        <f>BCEU_consumoBTU!X41*'BNE Fuel &amp; component splits'!$D$38*'BNE Fuel &amp; component splits'!$C65</f>
        <v>0</v>
      </c>
      <c r="W8" s="7">
        <f>BCEU_consumoBTU!Y41*'BNE Fuel &amp; component splits'!$D$38*'BNE Fuel &amp; component splits'!$C65</f>
        <v>0</v>
      </c>
      <c r="X8" s="7">
        <f>BCEU_consumoBTU!Z41*'BNE Fuel &amp; component splits'!$D$38*'BNE Fuel &amp; component splits'!$C65</f>
        <v>0</v>
      </c>
      <c r="Y8" s="7">
        <f>BCEU_consumoBTU!AA41*'BNE Fuel &amp; component splits'!$D$38*'BNE Fuel &amp; component splits'!$C65</f>
        <v>0</v>
      </c>
      <c r="Z8" s="7">
        <f>BCEU_consumoBTU!AB41*'BNE Fuel &amp; component splits'!$D$38*'BNE Fuel &amp; component splits'!$C65</f>
        <v>0</v>
      </c>
      <c r="AA8" s="7">
        <f>BCEU_consumoBTU!AC41*'BNE Fuel &amp; component splits'!$D$38*'BNE Fuel &amp; component splits'!$C65</f>
        <v>0</v>
      </c>
      <c r="AB8" s="7">
        <f>BCEU_consumoBTU!AD41*'BNE Fuel &amp; component splits'!$D$38*'BNE Fuel &amp; component splits'!$C65</f>
        <v>0</v>
      </c>
      <c r="AC8" s="7">
        <f>BCEU_consumoBTU!AE41*'BNE Fuel &amp; component splits'!$D$38*'BNE Fuel &amp; component splits'!$C65</f>
        <v>0</v>
      </c>
      <c r="AD8" s="7">
        <f>BCEU_consumoBTU!AF41*'BNE Fuel &amp; component splits'!$D$38*'BNE Fuel &amp; component splits'!$C65</f>
        <v>0</v>
      </c>
      <c r="AE8" s="7">
        <f>BCEU_consumoBTU!AG41*'BNE Fuel &amp; component splits'!$D$38*'BNE Fuel &amp; component splits'!$C65</f>
        <v>0</v>
      </c>
      <c r="AF8" s="7">
        <f>BCEU_consumoBTU!AH41*'BNE Fuel &amp; component splits'!$D$38*'BNE Fuel &amp; component splits'!$C65</f>
        <v>0</v>
      </c>
      <c r="AG8" s="7">
        <f>BCEU_consumoBTU!AI41*'BNE Fuel &amp; component splits'!$D$38*'BNE Fuel &amp; component splits'!$C65</f>
        <v>0</v>
      </c>
    </row>
    <row r="9" spans="1:35" x14ac:dyDescent="0.2">
      <c r="A9" s="1" t="s">
        <v>25</v>
      </c>
      <c r="B9" s="7">
        <f>BCEU_consumoBTU!D42*'BNE Fuel &amp; component splits'!$D$38*'BNE Fuel &amp; component splits'!$C66</f>
        <v>0</v>
      </c>
      <c r="C9" s="7">
        <f>BCEU_consumoBTU!E42*'BNE Fuel &amp; component splits'!$D$38*'BNE Fuel &amp; component splits'!$C66</f>
        <v>0</v>
      </c>
      <c r="D9" s="7">
        <f>BCEU_consumoBTU!F42*'BNE Fuel &amp; component splits'!$D$38*'BNE Fuel &amp; component splits'!$C66</f>
        <v>0</v>
      </c>
      <c r="E9" s="7">
        <f>BCEU_consumoBTU!G42*'BNE Fuel &amp; component splits'!$D$38*'BNE Fuel &amp; component splits'!$C66</f>
        <v>0</v>
      </c>
      <c r="F9" s="7">
        <f>BCEU_consumoBTU!H42*'BNE Fuel &amp; component splits'!$D$38*'BNE Fuel &amp; component splits'!$C66</f>
        <v>0</v>
      </c>
      <c r="G9" s="7">
        <f>BCEU_consumoBTU!I42*'BNE Fuel &amp; component splits'!$D$38*'BNE Fuel &amp; component splits'!$C66</f>
        <v>0</v>
      </c>
      <c r="H9" s="7">
        <f>BCEU_consumoBTU!J42*'BNE Fuel &amp; component splits'!$D$38*'BNE Fuel &amp; component splits'!$C66</f>
        <v>0</v>
      </c>
      <c r="I9" s="7">
        <f>BCEU_consumoBTU!K42*'BNE Fuel &amp; component splits'!$D$38*'BNE Fuel &amp; component splits'!$C66</f>
        <v>0</v>
      </c>
      <c r="J9" s="7">
        <f>BCEU_consumoBTU!L42*'BNE Fuel &amp; component splits'!$D$38*'BNE Fuel &amp; component splits'!$C66</f>
        <v>0</v>
      </c>
      <c r="K9" s="7">
        <f>BCEU_consumoBTU!M42*'BNE Fuel &amp; component splits'!$D$38*'BNE Fuel &amp; component splits'!$C66</f>
        <v>0</v>
      </c>
      <c r="L9" s="7">
        <f>BCEU_consumoBTU!N42*'BNE Fuel &amp; component splits'!$D$38*'BNE Fuel &amp; component splits'!$C66</f>
        <v>0</v>
      </c>
      <c r="M9" s="7">
        <f>BCEU_consumoBTU!O42*'BNE Fuel &amp; component splits'!$D$38*'BNE Fuel &amp; component splits'!$C66</f>
        <v>0</v>
      </c>
      <c r="N9" s="7">
        <f>BCEU_consumoBTU!P42*'BNE Fuel &amp; component splits'!$D$38*'BNE Fuel &amp; component splits'!$C66</f>
        <v>0</v>
      </c>
      <c r="O9" s="7">
        <f>BCEU_consumoBTU!Q42*'BNE Fuel &amp; component splits'!$D$38*'BNE Fuel &amp; component splits'!$C66</f>
        <v>0</v>
      </c>
      <c r="P9" s="7">
        <f>BCEU_consumoBTU!R42*'BNE Fuel &amp; component splits'!$D$38*'BNE Fuel &amp; component splits'!$C66</f>
        <v>0</v>
      </c>
      <c r="Q9" s="7">
        <f>BCEU_consumoBTU!S42*'BNE Fuel &amp; component splits'!$D$38*'BNE Fuel &amp; component splits'!$C66</f>
        <v>0</v>
      </c>
      <c r="R9" s="7">
        <f>BCEU_consumoBTU!T42*'BNE Fuel &amp; component splits'!$D$38*'BNE Fuel &amp; component splits'!$C66</f>
        <v>0</v>
      </c>
      <c r="S9" s="7">
        <f>BCEU_consumoBTU!U42*'BNE Fuel &amp; component splits'!$D$38*'BNE Fuel &amp; component splits'!$C66</f>
        <v>0</v>
      </c>
      <c r="T9" s="7">
        <f>BCEU_consumoBTU!V42*'BNE Fuel &amp; component splits'!$D$38*'BNE Fuel &amp; component splits'!$C66</f>
        <v>0</v>
      </c>
      <c r="U9" s="7">
        <f>BCEU_consumoBTU!W42*'BNE Fuel &amp; component splits'!$D$38*'BNE Fuel &amp; component splits'!$C66</f>
        <v>0</v>
      </c>
      <c r="V9" s="7">
        <f>BCEU_consumoBTU!X42*'BNE Fuel &amp; component splits'!$D$38*'BNE Fuel &amp; component splits'!$C66</f>
        <v>0</v>
      </c>
      <c r="W9" s="7">
        <f>BCEU_consumoBTU!Y42*'BNE Fuel &amp; component splits'!$D$38*'BNE Fuel &amp; component splits'!$C66</f>
        <v>0</v>
      </c>
      <c r="X9" s="7">
        <f>BCEU_consumoBTU!Z42*'BNE Fuel &amp; component splits'!$D$38*'BNE Fuel &amp; component splits'!$C66</f>
        <v>0</v>
      </c>
      <c r="Y9" s="7">
        <f>BCEU_consumoBTU!AA42*'BNE Fuel &amp; component splits'!$D$38*'BNE Fuel &amp; component splits'!$C66</f>
        <v>0</v>
      </c>
      <c r="Z9" s="7">
        <f>BCEU_consumoBTU!AB42*'BNE Fuel &amp; component splits'!$D$38*'BNE Fuel &amp; component splits'!$C66</f>
        <v>0</v>
      </c>
      <c r="AA9" s="7">
        <f>BCEU_consumoBTU!AC42*'BNE Fuel &amp; component splits'!$D$38*'BNE Fuel &amp; component splits'!$C66</f>
        <v>0</v>
      </c>
      <c r="AB9" s="7">
        <f>BCEU_consumoBTU!AD42*'BNE Fuel &amp; component splits'!$D$38*'BNE Fuel &amp; component splits'!$C66</f>
        <v>0</v>
      </c>
      <c r="AC9" s="7">
        <f>BCEU_consumoBTU!AE42*'BNE Fuel &amp; component splits'!$D$38*'BNE Fuel &amp; component splits'!$C66</f>
        <v>0</v>
      </c>
      <c r="AD9" s="7">
        <f>BCEU_consumoBTU!AF42*'BNE Fuel &amp; component splits'!$D$38*'BNE Fuel &amp; component splits'!$C66</f>
        <v>0</v>
      </c>
      <c r="AE9" s="7">
        <f>BCEU_consumoBTU!AG42*'BNE Fuel &amp; component splits'!$D$38*'BNE Fuel &amp; component splits'!$C66</f>
        <v>0</v>
      </c>
      <c r="AF9" s="7">
        <f>BCEU_consumoBTU!AH42*'BNE Fuel &amp; component splits'!$D$38*'BNE Fuel &amp; component splits'!$C66</f>
        <v>0</v>
      </c>
      <c r="AG9" s="7">
        <f>BCEU_consumoBTU!AI42*'BNE Fuel &amp; component splits'!$D$38*'BNE Fuel &amp; component splits'!$C66</f>
        <v>0</v>
      </c>
    </row>
    <row r="10" spans="1:35" x14ac:dyDescent="0.2">
      <c r="A10" s="1" t="s">
        <v>26</v>
      </c>
      <c r="B10" s="7">
        <f>BCEU_consumoBTU!D43*'BNE Fuel &amp; component splits'!$D$38*'BNE Fuel &amp; component splits'!$C67</f>
        <v>0</v>
      </c>
      <c r="C10" s="7">
        <f>BCEU_consumoBTU!E43*'BNE Fuel &amp; component splits'!$D$38*'BNE Fuel &amp; component splits'!$C67</f>
        <v>0</v>
      </c>
      <c r="D10" s="7">
        <f>BCEU_consumoBTU!F43*'BNE Fuel &amp; component splits'!$D$38*'BNE Fuel &amp; component splits'!$C67</f>
        <v>0</v>
      </c>
      <c r="E10" s="7">
        <f>BCEU_consumoBTU!G43*'BNE Fuel &amp; component splits'!$D$38*'BNE Fuel &amp; component splits'!$C67</f>
        <v>0</v>
      </c>
      <c r="F10" s="7">
        <f>BCEU_consumoBTU!H43*'BNE Fuel &amp; component splits'!$D$38*'BNE Fuel &amp; component splits'!$C67</f>
        <v>0</v>
      </c>
      <c r="G10" s="7">
        <f>BCEU_consumoBTU!I43*'BNE Fuel &amp; component splits'!$D$38*'BNE Fuel &amp; component splits'!$C67</f>
        <v>0</v>
      </c>
      <c r="H10" s="7">
        <f>BCEU_consumoBTU!J43*'BNE Fuel &amp; component splits'!$D$38*'BNE Fuel &amp; component splits'!$C67</f>
        <v>0</v>
      </c>
      <c r="I10" s="7">
        <f>BCEU_consumoBTU!K43*'BNE Fuel &amp; component splits'!$D$38*'BNE Fuel &amp; component splits'!$C67</f>
        <v>0</v>
      </c>
      <c r="J10" s="7">
        <f>BCEU_consumoBTU!L43*'BNE Fuel &amp; component splits'!$D$38*'BNE Fuel &amp; component splits'!$C67</f>
        <v>0</v>
      </c>
      <c r="K10" s="7">
        <f>BCEU_consumoBTU!M43*'BNE Fuel &amp; component splits'!$D$38*'BNE Fuel &amp; component splits'!$C67</f>
        <v>0</v>
      </c>
      <c r="L10" s="7">
        <f>BCEU_consumoBTU!N43*'BNE Fuel &amp; component splits'!$D$38*'BNE Fuel &amp; component splits'!$C67</f>
        <v>0</v>
      </c>
      <c r="M10" s="7">
        <f>BCEU_consumoBTU!O43*'BNE Fuel &amp; component splits'!$D$38*'BNE Fuel &amp; component splits'!$C67</f>
        <v>0</v>
      </c>
      <c r="N10" s="7">
        <f>BCEU_consumoBTU!P43*'BNE Fuel &amp; component splits'!$D$38*'BNE Fuel &amp; component splits'!$C67</f>
        <v>0</v>
      </c>
      <c r="O10" s="7">
        <f>BCEU_consumoBTU!Q43*'BNE Fuel &amp; component splits'!$D$38*'BNE Fuel &amp; component splits'!$C67</f>
        <v>0</v>
      </c>
      <c r="P10" s="7">
        <f>BCEU_consumoBTU!R43*'BNE Fuel &amp; component splits'!$D$38*'BNE Fuel &amp; component splits'!$C67</f>
        <v>0</v>
      </c>
      <c r="Q10" s="7">
        <f>BCEU_consumoBTU!S43*'BNE Fuel &amp; component splits'!$D$38*'BNE Fuel &amp; component splits'!$C67</f>
        <v>0</v>
      </c>
      <c r="R10" s="7">
        <f>BCEU_consumoBTU!T43*'BNE Fuel &amp; component splits'!$D$38*'BNE Fuel &amp; component splits'!$C67</f>
        <v>0</v>
      </c>
      <c r="S10" s="7">
        <f>BCEU_consumoBTU!U43*'BNE Fuel &amp; component splits'!$D$38*'BNE Fuel &amp; component splits'!$C67</f>
        <v>0</v>
      </c>
      <c r="T10" s="7">
        <f>BCEU_consumoBTU!V43*'BNE Fuel &amp; component splits'!$D$38*'BNE Fuel &amp; component splits'!$C67</f>
        <v>0</v>
      </c>
      <c r="U10" s="7">
        <f>BCEU_consumoBTU!W43*'BNE Fuel &amp; component splits'!$D$38*'BNE Fuel &amp; component splits'!$C67</f>
        <v>0</v>
      </c>
      <c r="V10" s="7">
        <f>BCEU_consumoBTU!X43*'BNE Fuel &amp; component splits'!$D$38*'BNE Fuel &amp; component splits'!$C67</f>
        <v>0</v>
      </c>
      <c r="W10" s="7">
        <f>BCEU_consumoBTU!Y43*'BNE Fuel &amp; component splits'!$D$38*'BNE Fuel &amp; component splits'!$C67</f>
        <v>0</v>
      </c>
      <c r="X10" s="7">
        <f>BCEU_consumoBTU!Z43*'BNE Fuel &amp; component splits'!$D$38*'BNE Fuel &amp; component splits'!$C67</f>
        <v>0</v>
      </c>
      <c r="Y10" s="7">
        <f>BCEU_consumoBTU!AA43*'BNE Fuel &amp; component splits'!$D$38*'BNE Fuel &amp; component splits'!$C67</f>
        <v>0</v>
      </c>
      <c r="Z10" s="7">
        <f>BCEU_consumoBTU!AB43*'BNE Fuel &amp; component splits'!$D$38*'BNE Fuel &amp; component splits'!$C67</f>
        <v>0</v>
      </c>
      <c r="AA10" s="7">
        <f>BCEU_consumoBTU!AC43*'BNE Fuel &amp; component splits'!$D$38*'BNE Fuel &amp; component splits'!$C67</f>
        <v>0</v>
      </c>
      <c r="AB10" s="7">
        <f>BCEU_consumoBTU!AD43*'BNE Fuel &amp; component splits'!$D$38*'BNE Fuel &amp; component splits'!$C67</f>
        <v>0</v>
      </c>
      <c r="AC10" s="7">
        <f>BCEU_consumoBTU!AE43*'BNE Fuel &amp; component splits'!$D$38*'BNE Fuel &amp; component splits'!$C67</f>
        <v>0</v>
      </c>
      <c r="AD10" s="7">
        <f>BCEU_consumoBTU!AF43*'BNE Fuel &amp; component splits'!$D$38*'BNE Fuel &amp; component splits'!$C67</f>
        <v>0</v>
      </c>
      <c r="AE10" s="7">
        <f>BCEU_consumoBTU!AG43*'BNE Fuel &amp; component splits'!$D$38*'BNE Fuel &amp; component splits'!$C67</f>
        <v>0</v>
      </c>
      <c r="AF10" s="7">
        <f>BCEU_consumoBTU!AH43*'BNE Fuel &amp; component splits'!$D$38*'BNE Fuel &amp; component splits'!$C67</f>
        <v>0</v>
      </c>
      <c r="AG10" s="7">
        <f>BCEU_consumoBTU!AI43*'BNE Fuel &amp; component splits'!$D$38*'BNE Fuel &amp; component splits'!$C67</f>
        <v>0</v>
      </c>
    </row>
    <row r="11" spans="1:35" x14ac:dyDescent="0.2">
      <c r="A11" s="1" t="s">
        <v>27</v>
      </c>
      <c r="B11" s="7">
        <f>BCEU_consumoBTU!D44*'BNE Fuel &amp; component splits'!$D$38*'BNE Fuel &amp; component splits'!$C68</f>
        <v>0</v>
      </c>
      <c r="C11" s="7">
        <f>BCEU_consumoBTU!E44*'BNE Fuel &amp; component splits'!$D$38*'BNE Fuel &amp; component splits'!$C68</f>
        <v>0</v>
      </c>
      <c r="D11" s="7">
        <f>BCEU_consumoBTU!F44*'BNE Fuel &amp; component splits'!$D$38*'BNE Fuel &amp; component splits'!$C68</f>
        <v>0</v>
      </c>
      <c r="E11" s="7">
        <f>BCEU_consumoBTU!G44*'BNE Fuel &amp; component splits'!$D$38*'BNE Fuel &amp; component splits'!$C68</f>
        <v>0</v>
      </c>
      <c r="F11" s="7">
        <f>BCEU_consumoBTU!H44*'BNE Fuel &amp; component splits'!$D$38*'BNE Fuel &amp; component splits'!$C68</f>
        <v>0</v>
      </c>
      <c r="G11" s="7">
        <f>BCEU_consumoBTU!I44*'BNE Fuel &amp; component splits'!$D$38*'BNE Fuel &amp; component splits'!$C68</f>
        <v>0</v>
      </c>
      <c r="H11" s="7">
        <f>BCEU_consumoBTU!J44*'BNE Fuel &amp; component splits'!$D$38*'BNE Fuel &amp; component splits'!$C68</f>
        <v>0</v>
      </c>
      <c r="I11" s="7">
        <f>BCEU_consumoBTU!K44*'BNE Fuel &amp; component splits'!$D$38*'BNE Fuel &amp; component splits'!$C68</f>
        <v>0</v>
      </c>
      <c r="J11" s="7">
        <f>BCEU_consumoBTU!L44*'BNE Fuel &amp; component splits'!$D$38*'BNE Fuel &amp; component splits'!$C68</f>
        <v>0</v>
      </c>
      <c r="K11" s="7">
        <f>BCEU_consumoBTU!M44*'BNE Fuel &amp; component splits'!$D$38*'BNE Fuel &amp; component splits'!$C68</f>
        <v>0</v>
      </c>
      <c r="L11" s="7">
        <f>BCEU_consumoBTU!N44*'BNE Fuel &amp; component splits'!$D$38*'BNE Fuel &amp; component splits'!$C68</f>
        <v>0</v>
      </c>
      <c r="M11" s="7">
        <f>BCEU_consumoBTU!O44*'BNE Fuel &amp; component splits'!$D$38*'BNE Fuel &amp; component splits'!$C68</f>
        <v>0</v>
      </c>
      <c r="N11" s="7">
        <f>BCEU_consumoBTU!P44*'BNE Fuel &amp; component splits'!$D$38*'BNE Fuel &amp; component splits'!$C68</f>
        <v>0</v>
      </c>
      <c r="O11" s="7">
        <f>BCEU_consumoBTU!Q44*'BNE Fuel &amp; component splits'!$D$38*'BNE Fuel &amp; component splits'!$C68</f>
        <v>0</v>
      </c>
      <c r="P11" s="7">
        <f>BCEU_consumoBTU!R44*'BNE Fuel &amp; component splits'!$D$38*'BNE Fuel &amp; component splits'!$C68</f>
        <v>0</v>
      </c>
      <c r="Q11" s="7">
        <f>BCEU_consumoBTU!S44*'BNE Fuel &amp; component splits'!$D$38*'BNE Fuel &amp; component splits'!$C68</f>
        <v>0</v>
      </c>
      <c r="R11" s="7">
        <f>BCEU_consumoBTU!T44*'BNE Fuel &amp; component splits'!$D$38*'BNE Fuel &amp; component splits'!$C68</f>
        <v>0</v>
      </c>
      <c r="S11" s="7">
        <f>BCEU_consumoBTU!U44*'BNE Fuel &amp; component splits'!$D$38*'BNE Fuel &amp; component splits'!$C68</f>
        <v>0</v>
      </c>
      <c r="T11" s="7">
        <f>BCEU_consumoBTU!V44*'BNE Fuel &amp; component splits'!$D$38*'BNE Fuel &amp; component splits'!$C68</f>
        <v>0</v>
      </c>
      <c r="U11" s="7">
        <f>BCEU_consumoBTU!W44*'BNE Fuel &amp; component splits'!$D$38*'BNE Fuel &amp; component splits'!$C68</f>
        <v>0</v>
      </c>
      <c r="V11" s="7">
        <f>BCEU_consumoBTU!X44*'BNE Fuel &amp; component splits'!$D$38*'BNE Fuel &amp; component splits'!$C68</f>
        <v>0</v>
      </c>
      <c r="W11" s="7">
        <f>BCEU_consumoBTU!Y44*'BNE Fuel &amp; component splits'!$D$38*'BNE Fuel &amp; component splits'!$C68</f>
        <v>0</v>
      </c>
      <c r="X11" s="7">
        <f>BCEU_consumoBTU!Z44*'BNE Fuel &amp; component splits'!$D$38*'BNE Fuel &amp; component splits'!$C68</f>
        <v>0</v>
      </c>
      <c r="Y11" s="7">
        <f>BCEU_consumoBTU!AA44*'BNE Fuel &amp; component splits'!$D$38*'BNE Fuel &amp; component splits'!$C68</f>
        <v>0</v>
      </c>
      <c r="Z11" s="7">
        <f>BCEU_consumoBTU!AB44*'BNE Fuel &amp; component splits'!$D$38*'BNE Fuel &amp; component splits'!$C68</f>
        <v>0</v>
      </c>
      <c r="AA11" s="7">
        <f>BCEU_consumoBTU!AC44*'BNE Fuel &amp; component splits'!$D$38*'BNE Fuel &amp; component splits'!$C68</f>
        <v>0</v>
      </c>
      <c r="AB11" s="7">
        <f>BCEU_consumoBTU!AD44*'BNE Fuel &amp; component splits'!$D$38*'BNE Fuel &amp; component splits'!$C68</f>
        <v>0</v>
      </c>
      <c r="AC11" s="7">
        <f>BCEU_consumoBTU!AE44*'BNE Fuel &amp; component splits'!$D$38*'BNE Fuel &amp; component splits'!$C68</f>
        <v>0</v>
      </c>
      <c r="AD11" s="7">
        <f>BCEU_consumoBTU!AF44*'BNE Fuel &amp; component splits'!$D$38*'BNE Fuel &amp; component splits'!$C68</f>
        <v>0</v>
      </c>
      <c r="AE11" s="7">
        <f>BCEU_consumoBTU!AG44*'BNE Fuel &amp; component splits'!$D$38*'BNE Fuel &amp; component splits'!$C68</f>
        <v>0</v>
      </c>
      <c r="AF11" s="7">
        <f>BCEU_consumoBTU!AH44*'BNE Fuel &amp; component splits'!$D$38*'BNE Fuel &amp; component splits'!$C68</f>
        <v>0</v>
      </c>
      <c r="AG11" s="7">
        <f>BCEU_consumoBTU!AI44*'BNE Fuel &amp; component splits'!$D$38*'BNE Fuel &amp; component splits'!$C68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5" bestFit="1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splits'!$D$38*'BNE Fuel &amp; component splits'!$D59</f>
        <v>36512753917829.914</v>
      </c>
      <c r="C2" s="7">
        <f>BCEU_consumoBTU!E35*'BNE Fuel &amp; component splits'!$D$38*'BNE Fuel &amp; component splits'!$D59</f>
        <v>37612951586896.844</v>
      </c>
      <c r="D2" s="7">
        <f>BCEU_consumoBTU!F35*'BNE Fuel &amp; component splits'!$D$38*'BNE Fuel &amp; component splits'!$D59</f>
        <v>38731365938546.445</v>
      </c>
      <c r="E2" s="7">
        <f>BCEU_consumoBTU!G35*'BNE Fuel &amp; component splits'!$D$38*'BNE Fuel &amp; component splits'!$D59</f>
        <v>39887900385230.156</v>
      </c>
      <c r="F2" s="7">
        <f>BCEU_consumoBTU!H35*'BNE Fuel &amp; component splits'!$D$38*'BNE Fuel &amp; component splits'!$D59</f>
        <v>41072884342367.047</v>
      </c>
      <c r="G2" s="7">
        <f>BCEU_consumoBTU!I35*'BNE Fuel &amp; component splits'!$D$38*'BNE Fuel &amp; component splits'!$D59</f>
        <v>42282382106929.992</v>
      </c>
      <c r="H2" s="7">
        <f>BCEU_consumoBTU!J35*'BNE Fuel &amp; component splits'!$D$38*'BNE Fuel &amp; component splits'!$D59</f>
        <v>43518192857445.695</v>
      </c>
      <c r="I2" s="7">
        <f>BCEU_consumoBTU!K35*'BNE Fuel &amp; component splits'!$D$38*'BNE Fuel &amp; component splits'!$D59</f>
        <v>44779754350624.562</v>
      </c>
      <c r="J2" s="7">
        <f>BCEU_consumoBTU!L35*'BNE Fuel &amp; component splits'!$D$38*'BNE Fuel &amp; component splits'!$D59</f>
        <v>46068528419019.5</v>
      </c>
      <c r="K2" s="7">
        <f>BCEU_consumoBTU!M35*'BNE Fuel &amp; component splits'!$D$38*'BNE Fuel &amp; component splits'!$D59</f>
        <v>47375069375365.445</v>
      </c>
      <c r="L2" s="7">
        <f>BCEU_consumoBTU!N35*'BNE Fuel &amp; component splits'!$D$38*'BNE Fuel &amp; component splits'!$D59</f>
        <v>48713433301902.102</v>
      </c>
      <c r="M2" s="7">
        <f>BCEU_consumoBTU!O35*'BNE Fuel &amp; component splits'!$D$38*'BNE Fuel &amp; component splits'!$D59</f>
        <v>50073499819416.875</v>
      </c>
      <c r="N2" s="7">
        <f>BCEU_consumoBTU!P35*'BNE Fuel &amp; component splits'!$D$38*'BNE Fuel &amp; component splits'!$D59</f>
        <v>51452120365488.07</v>
      </c>
      <c r="O2" s="7">
        <f>BCEU_consumoBTU!Q35*'BNE Fuel &amp; component splits'!$D$38*'BNE Fuel &amp; component splits'!$D59</f>
        <v>52223902170970.391</v>
      </c>
      <c r="P2" s="7">
        <f>BCEU_consumoBTU!R35*'BNE Fuel &amp; component splits'!$D$38*'BNE Fuel &amp; component splits'!$D59</f>
        <v>53007260703534.938</v>
      </c>
      <c r="Q2" s="7">
        <f>BCEU_consumoBTU!S35*'BNE Fuel &amp; component splits'!$D$38*'BNE Fuel &amp; component splits'!$D59</f>
        <v>53802369614087.961</v>
      </c>
      <c r="R2" s="7">
        <f>BCEU_consumoBTU!T35*'BNE Fuel &amp; component splits'!$D$38*'BNE Fuel &amp; component splits'!$D59</f>
        <v>54609405158299.281</v>
      </c>
      <c r="S2" s="7">
        <f>BCEU_consumoBTU!U35*'BNE Fuel &amp; component splits'!$D$38*'BNE Fuel &amp; component splits'!$D59</f>
        <v>55428546235673.758</v>
      </c>
      <c r="T2" s="7">
        <f>BCEU_consumoBTU!V35*'BNE Fuel &amp; component splits'!$D$38*'BNE Fuel &amp; component splits'!$D59</f>
        <v>56259974429208.859</v>
      </c>
      <c r="U2" s="7">
        <f>BCEU_consumoBTU!W35*'BNE Fuel &amp; component splits'!$D$38*'BNE Fuel &amp; component splits'!$D59</f>
        <v>57103874045647</v>
      </c>
      <c r="V2" s="7">
        <f>BCEU_consumoBTU!X35*'BNE Fuel &amp; component splits'!$D$38*'BNE Fuel &amp; component splits'!$D59</f>
        <v>57960432156331.695</v>
      </c>
      <c r="W2" s="7">
        <f>BCEU_consumoBTU!Y35*'BNE Fuel &amp; component splits'!$D$38*'BNE Fuel &amp; component splits'!$D59</f>
        <v>58829838638676.656</v>
      </c>
      <c r="X2" s="7">
        <f>BCEU_consumoBTU!Z35*'BNE Fuel &amp; component splits'!$D$38*'BNE Fuel &amp; component splits'!$D59</f>
        <v>59712286218256.82</v>
      </c>
      <c r="Y2" s="7">
        <f>BCEU_consumoBTU!AA35*'BNE Fuel &amp; component splits'!$D$38*'BNE Fuel &amp; component splits'!$D59</f>
        <v>60607970511530.656</v>
      </c>
      <c r="Z2" s="7">
        <f>BCEU_consumoBTU!AB35*'BNE Fuel &amp; component splits'!$D$38*'BNE Fuel &amp; component splits'!$D59</f>
        <v>61517090069203.602</v>
      </c>
      <c r="AA2" s="7">
        <f>BCEU_consumoBTU!AC35*'BNE Fuel &amp; component splits'!$D$38*'BNE Fuel &amp; component splits'!$D59</f>
        <v>62439846420241.656</v>
      </c>
      <c r="AB2" s="7">
        <f>BCEU_consumoBTU!AD35*'BNE Fuel &amp; component splits'!$D$38*'BNE Fuel &amp; component splits'!$D59</f>
        <v>63376444116545.273</v>
      </c>
      <c r="AC2" s="7">
        <f>BCEU_consumoBTU!AE35*'BNE Fuel &amp; component splits'!$D$38*'BNE Fuel &amp; component splits'!$D59</f>
        <v>64327090778293.43</v>
      </c>
      <c r="AD2" s="7">
        <f>BCEU_consumoBTU!AF35*'BNE Fuel &amp; component splits'!$D$38*'BNE Fuel &amp; component splits'!$D59</f>
        <v>65291997139967.836</v>
      </c>
      <c r="AE2" s="7">
        <f>BCEU_consumoBTU!AG35*'BNE Fuel &amp; component splits'!$D$38*'BNE Fuel &amp; component splits'!$D59</f>
        <v>66271377097067.352</v>
      </c>
      <c r="AF2" s="7">
        <f>BCEU_consumoBTU!AH35*'BNE Fuel &amp; component splits'!$D$38*'BNE Fuel &amp; component splits'!$D59</f>
        <v>67265447753523.336</v>
      </c>
      <c r="AG2" s="7">
        <f>BCEU_consumoBTU!AI35*'BNE Fuel &amp; component splits'!$D$38*'BNE Fuel &amp; component splits'!$D59</f>
        <v>68274429469826.188</v>
      </c>
    </row>
    <row r="3" spans="1:35" x14ac:dyDescent="0.2">
      <c r="A3" s="1" t="s">
        <v>4</v>
      </c>
      <c r="B3" s="7">
        <f>BCEU_consumoBTU!D36*'BNE Fuel &amp; component splits'!$D$38*'BNE Fuel &amp; component splits'!$D60</f>
        <v>0</v>
      </c>
      <c r="C3" s="7">
        <f>BCEU_consumoBTU!E36*'BNE Fuel &amp; component splits'!$D$38*'BNE Fuel &amp; component splits'!$D60</f>
        <v>0</v>
      </c>
      <c r="D3" s="7">
        <f>BCEU_consumoBTU!F36*'BNE Fuel &amp; component splits'!$D$38*'BNE Fuel &amp; component splits'!$D60</f>
        <v>0</v>
      </c>
      <c r="E3" s="7">
        <f>BCEU_consumoBTU!G36*'BNE Fuel &amp; component splits'!$D$38*'BNE Fuel &amp; component splits'!$D60</f>
        <v>0</v>
      </c>
      <c r="F3" s="7">
        <f>BCEU_consumoBTU!H36*'BNE Fuel &amp; component splits'!$D$38*'BNE Fuel &amp; component splits'!$D60</f>
        <v>0</v>
      </c>
      <c r="G3" s="7">
        <f>BCEU_consumoBTU!I36*'BNE Fuel &amp; component splits'!$D$38*'BNE Fuel &amp; component splits'!$D60</f>
        <v>0</v>
      </c>
      <c r="H3" s="7">
        <f>BCEU_consumoBTU!J36*'BNE Fuel &amp; component splits'!$D$38*'BNE Fuel &amp; component splits'!$D60</f>
        <v>0</v>
      </c>
      <c r="I3" s="7">
        <f>BCEU_consumoBTU!K36*'BNE Fuel &amp; component splits'!$D$38*'BNE Fuel &amp; component splits'!$D60</f>
        <v>0</v>
      </c>
      <c r="J3" s="7">
        <f>BCEU_consumoBTU!L36*'BNE Fuel &amp; component splits'!$D$38*'BNE Fuel &amp; component splits'!$D60</f>
        <v>0</v>
      </c>
      <c r="K3" s="7">
        <f>BCEU_consumoBTU!M36*'BNE Fuel &amp; component splits'!$D$38*'BNE Fuel &amp; component splits'!$D60</f>
        <v>0</v>
      </c>
      <c r="L3" s="7">
        <f>BCEU_consumoBTU!N36*'BNE Fuel &amp; component splits'!$D$38*'BNE Fuel &amp; component splits'!$D60</f>
        <v>0</v>
      </c>
      <c r="M3" s="7">
        <f>BCEU_consumoBTU!O36*'BNE Fuel &amp; component splits'!$D$38*'BNE Fuel &amp; component splits'!$D60</f>
        <v>0</v>
      </c>
      <c r="N3" s="7">
        <f>BCEU_consumoBTU!P36*'BNE Fuel &amp; component splits'!$D$38*'BNE Fuel &amp; component splits'!$D60</f>
        <v>0</v>
      </c>
      <c r="O3" s="7">
        <f>BCEU_consumoBTU!Q36*'BNE Fuel &amp; component splits'!$D$38*'BNE Fuel &amp; component splits'!$D60</f>
        <v>0</v>
      </c>
      <c r="P3" s="7">
        <f>BCEU_consumoBTU!R36*'BNE Fuel &amp; component splits'!$D$38*'BNE Fuel &amp; component splits'!$D60</f>
        <v>0</v>
      </c>
      <c r="Q3" s="7">
        <f>BCEU_consumoBTU!S36*'BNE Fuel &amp; component splits'!$D$38*'BNE Fuel &amp; component splits'!$D60</f>
        <v>0</v>
      </c>
      <c r="R3" s="7">
        <f>BCEU_consumoBTU!T36*'BNE Fuel &amp; component splits'!$D$38*'BNE Fuel &amp; component splits'!$D60</f>
        <v>0</v>
      </c>
      <c r="S3" s="7">
        <f>BCEU_consumoBTU!U36*'BNE Fuel &amp; component splits'!$D$38*'BNE Fuel &amp; component splits'!$D60</f>
        <v>0</v>
      </c>
      <c r="T3" s="7">
        <f>BCEU_consumoBTU!V36*'BNE Fuel &amp; component splits'!$D$38*'BNE Fuel &amp; component splits'!$D60</f>
        <v>0</v>
      </c>
      <c r="U3" s="7">
        <f>BCEU_consumoBTU!W36*'BNE Fuel &amp; component splits'!$D$38*'BNE Fuel &amp; component splits'!$D60</f>
        <v>0</v>
      </c>
      <c r="V3" s="7">
        <f>BCEU_consumoBTU!X36*'BNE Fuel &amp; component splits'!$D$38*'BNE Fuel &amp; component splits'!$D60</f>
        <v>0</v>
      </c>
      <c r="W3" s="7">
        <f>BCEU_consumoBTU!Y36*'BNE Fuel &amp; component splits'!$D$38*'BNE Fuel &amp; component splits'!$D60</f>
        <v>0</v>
      </c>
      <c r="X3" s="7">
        <f>BCEU_consumoBTU!Z36*'BNE Fuel &amp; component splits'!$D$38*'BNE Fuel &amp; component splits'!$D60</f>
        <v>0</v>
      </c>
      <c r="Y3" s="7">
        <f>BCEU_consumoBTU!AA36*'BNE Fuel &amp; component splits'!$D$38*'BNE Fuel &amp; component splits'!$D60</f>
        <v>0</v>
      </c>
      <c r="Z3" s="7">
        <f>BCEU_consumoBTU!AB36*'BNE Fuel &amp; component splits'!$D$38*'BNE Fuel &amp; component splits'!$D60</f>
        <v>0</v>
      </c>
      <c r="AA3" s="7">
        <f>BCEU_consumoBTU!AC36*'BNE Fuel &amp; component splits'!$D$38*'BNE Fuel &amp; component splits'!$D60</f>
        <v>0</v>
      </c>
      <c r="AB3" s="7">
        <f>BCEU_consumoBTU!AD36*'BNE Fuel &amp; component splits'!$D$38*'BNE Fuel &amp; component splits'!$D60</f>
        <v>0</v>
      </c>
      <c r="AC3" s="7">
        <f>BCEU_consumoBTU!AE36*'BNE Fuel &amp; component splits'!$D$38*'BNE Fuel &amp; component splits'!$D60</f>
        <v>0</v>
      </c>
      <c r="AD3" s="7">
        <f>BCEU_consumoBTU!AF36*'BNE Fuel &amp; component splits'!$D$38*'BNE Fuel &amp; component splits'!$D60</f>
        <v>0</v>
      </c>
      <c r="AE3" s="7">
        <f>BCEU_consumoBTU!AG36*'BNE Fuel &amp; component splits'!$D$38*'BNE Fuel &amp; component splits'!$D60</f>
        <v>0</v>
      </c>
      <c r="AF3" s="7">
        <f>BCEU_consumoBTU!AH36*'BNE Fuel &amp; component splits'!$D$38*'BNE Fuel &amp; component splits'!$D60</f>
        <v>0</v>
      </c>
      <c r="AG3" s="7">
        <f>BCEU_consumoBTU!AI36*'BNE Fuel &amp; component splits'!$D$38*'BNE Fuel &amp; component splits'!$D60</f>
        <v>0</v>
      </c>
    </row>
    <row r="4" spans="1:35" x14ac:dyDescent="0.2">
      <c r="A4" s="1" t="s">
        <v>5</v>
      </c>
      <c r="B4" s="7">
        <f>BCEU_consumoBTU!D37*'BNE Fuel &amp; component splits'!$D$38*'BNE Fuel &amp; component splits'!$D61</f>
        <v>0</v>
      </c>
      <c r="C4" s="7">
        <f>BCEU_consumoBTU!E37*'BNE Fuel &amp; component splits'!$D$38*'BNE Fuel &amp; component splits'!$D61</f>
        <v>0</v>
      </c>
      <c r="D4" s="7">
        <f>BCEU_consumoBTU!F37*'BNE Fuel &amp; component splits'!$D$38*'BNE Fuel &amp; component splits'!$D61</f>
        <v>0</v>
      </c>
      <c r="E4" s="7">
        <f>BCEU_consumoBTU!G37*'BNE Fuel &amp; component splits'!$D$38*'BNE Fuel &amp; component splits'!$D61</f>
        <v>0</v>
      </c>
      <c r="F4" s="7">
        <f>BCEU_consumoBTU!H37*'BNE Fuel &amp; component splits'!$D$38*'BNE Fuel &amp; component splits'!$D61</f>
        <v>0</v>
      </c>
      <c r="G4" s="7">
        <f>BCEU_consumoBTU!I37*'BNE Fuel &amp; component splits'!$D$38*'BNE Fuel &amp; component splits'!$D61</f>
        <v>0</v>
      </c>
      <c r="H4" s="7">
        <f>BCEU_consumoBTU!J37*'BNE Fuel &amp; component splits'!$D$38*'BNE Fuel &amp; component splits'!$D61</f>
        <v>0</v>
      </c>
      <c r="I4" s="7">
        <f>BCEU_consumoBTU!K37*'BNE Fuel &amp; component splits'!$D$38*'BNE Fuel &amp; component splits'!$D61</f>
        <v>0</v>
      </c>
      <c r="J4" s="7">
        <f>BCEU_consumoBTU!L37*'BNE Fuel &amp; component splits'!$D$38*'BNE Fuel &amp; component splits'!$D61</f>
        <v>0</v>
      </c>
      <c r="K4" s="7">
        <f>BCEU_consumoBTU!M37*'BNE Fuel &amp; component splits'!$D$38*'BNE Fuel &amp; component splits'!$D61</f>
        <v>0</v>
      </c>
      <c r="L4" s="7">
        <f>BCEU_consumoBTU!N37*'BNE Fuel &amp; component splits'!$D$38*'BNE Fuel &amp; component splits'!$D61</f>
        <v>0</v>
      </c>
      <c r="M4" s="7">
        <f>BCEU_consumoBTU!O37*'BNE Fuel &amp; component splits'!$D$38*'BNE Fuel &amp; component splits'!$D61</f>
        <v>0</v>
      </c>
      <c r="N4" s="7">
        <f>BCEU_consumoBTU!P37*'BNE Fuel &amp; component splits'!$D$38*'BNE Fuel &amp; component splits'!$D61</f>
        <v>0</v>
      </c>
      <c r="O4" s="7">
        <f>BCEU_consumoBTU!Q37*'BNE Fuel &amp; component splits'!$D$38*'BNE Fuel &amp; component splits'!$D61</f>
        <v>0</v>
      </c>
      <c r="P4" s="7">
        <f>BCEU_consumoBTU!R37*'BNE Fuel &amp; component splits'!$D$38*'BNE Fuel &amp; component splits'!$D61</f>
        <v>0</v>
      </c>
      <c r="Q4" s="7">
        <f>BCEU_consumoBTU!S37*'BNE Fuel &amp; component splits'!$D$38*'BNE Fuel &amp; component splits'!$D61</f>
        <v>0</v>
      </c>
      <c r="R4" s="7">
        <f>BCEU_consumoBTU!T37*'BNE Fuel &amp; component splits'!$D$38*'BNE Fuel &amp; component splits'!$D61</f>
        <v>0</v>
      </c>
      <c r="S4" s="7">
        <f>BCEU_consumoBTU!U37*'BNE Fuel &amp; component splits'!$D$38*'BNE Fuel &amp; component splits'!$D61</f>
        <v>0</v>
      </c>
      <c r="T4" s="7">
        <f>BCEU_consumoBTU!V37*'BNE Fuel &amp; component splits'!$D$38*'BNE Fuel &amp; component splits'!$D61</f>
        <v>0</v>
      </c>
      <c r="U4" s="7">
        <f>BCEU_consumoBTU!W37*'BNE Fuel &amp; component splits'!$D$38*'BNE Fuel &amp; component splits'!$D61</f>
        <v>0</v>
      </c>
      <c r="V4" s="7">
        <f>BCEU_consumoBTU!X37*'BNE Fuel &amp; component splits'!$D$38*'BNE Fuel &amp; component splits'!$D61</f>
        <v>0</v>
      </c>
      <c r="W4" s="7">
        <f>BCEU_consumoBTU!Y37*'BNE Fuel &amp; component splits'!$D$38*'BNE Fuel &amp; component splits'!$D61</f>
        <v>0</v>
      </c>
      <c r="X4" s="7">
        <f>BCEU_consumoBTU!Z37*'BNE Fuel &amp; component splits'!$D$38*'BNE Fuel &amp; component splits'!$D61</f>
        <v>0</v>
      </c>
      <c r="Y4" s="7">
        <f>BCEU_consumoBTU!AA37*'BNE Fuel &amp; component splits'!$D$38*'BNE Fuel &amp; component splits'!$D61</f>
        <v>0</v>
      </c>
      <c r="Z4" s="7">
        <f>BCEU_consumoBTU!AB37*'BNE Fuel &amp; component splits'!$D$38*'BNE Fuel &amp; component splits'!$D61</f>
        <v>0</v>
      </c>
      <c r="AA4" s="7">
        <f>BCEU_consumoBTU!AC37*'BNE Fuel &amp; component splits'!$D$38*'BNE Fuel &amp; component splits'!$D61</f>
        <v>0</v>
      </c>
      <c r="AB4" s="7">
        <f>BCEU_consumoBTU!AD37*'BNE Fuel &amp; component splits'!$D$38*'BNE Fuel &amp; component splits'!$D61</f>
        <v>0</v>
      </c>
      <c r="AC4" s="7">
        <f>BCEU_consumoBTU!AE37*'BNE Fuel &amp; component splits'!$D$38*'BNE Fuel &amp; component splits'!$D61</f>
        <v>0</v>
      </c>
      <c r="AD4" s="7">
        <f>BCEU_consumoBTU!AF37*'BNE Fuel &amp; component splits'!$D$38*'BNE Fuel &amp; component splits'!$D61</f>
        <v>0</v>
      </c>
      <c r="AE4" s="7">
        <f>BCEU_consumoBTU!AG37*'BNE Fuel &amp; component splits'!$D$38*'BNE Fuel &amp; component splits'!$D61</f>
        <v>0</v>
      </c>
      <c r="AF4" s="7">
        <f>BCEU_consumoBTU!AH37*'BNE Fuel &amp; component splits'!$D$38*'BNE Fuel &amp; component splits'!$D61</f>
        <v>0</v>
      </c>
      <c r="AG4" s="7">
        <f>BCEU_consumoBTU!AI37*'BNE Fuel &amp; component splits'!$D$38*'BNE Fuel &amp; component splits'!$D61</f>
        <v>0</v>
      </c>
    </row>
    <row r="5" spans="1:35" x14ac:dyDescent="0.2">
      <c r="A5" s="1" t="s">
        <v>6</v>
      </c>
      <c r="B5" s="7">
        <f>BCEU_consumoBTU!D38*'BNE Fuel &amp; component splits'!$D$38*'BNE Fuel &amp; component splits'!$D62</f>
        <v>0</v>
      </c>
      <c r="C5" s="7">
        <f>BCEU_consumoBTU!E38*'BNE Fuel &amp; component splits'!$D$38*'BNE Fuel &amp; component splits'!$D62</f>
        <v>0</v>
      </c>
      <c r="D5" s="7">
        <f>BCEU_consumoBTU!F38*'BNE Fuel &amp; component splits'!$D$38*'BNE Fuel &amp; component splits'!$D62</f>
        <v>0</v>
      </c>
      <c r="E5" s="7">
        <f>BCEU_consumoBTU!G38*'BNE Fuel &amp; component splits'!$D$38*'BNE Fuel &amp; component splits'!$D62</f>
        <v>0</v>
      </c>
      <c r="F5" s="7">
        <f>BCEU_consumoBTU!H38*'BNE Fuel &amp; component splits'!$D$38*'BNE Fuel &amp; component splits'!$D62</f>
        <v>0</v>
      </c>
      <c r="G5" s="7">
        <f>BCEU_consumoBTU!I38*'BNE Fuel &amp; component splits'!$D$38*'BNE Fuel &amp; component splits'!$D62</f>
        <v>0</v>
      </c>
      <c r="H5" s="7">
        <f>BCEU_consumoBTU!J38*'BNE Fuel &amp; component splits'!$D$38*'BNE Fuel &amp; component splits'!$D62</f>
        <v>0</v>
      </c>
      <c r="I5" s="7">
        <f>BCEU_consumoBTU!K38*'BNE Fuel &amp; component splits'!$D$38*'BNE Fuel &amp; component splits'!$D62</f>
        <v>0</v>
      </c>
      <c r="J5" s="7">
        <f>BCEU_consumoBTU!L38*'BNE Fuel &amp; component splits'!$D$38*'BNE Fuel &amp; component splits'!$D62</f>
        <v>0</v>
      </c>
      <c r="K5" s="7">
        <f>BCEU_consumoBTU!M38*'BNE Fuel &amp; component splits'!$D$38*'BNE Fuel &amp; component splits'!$D62</f>
        <v>0</v>
      </c>
      <c r="L5" s="7">
        <f>BCEU_consumoBTU!N38*'BNE Fuel &amp; component splits'!$D$38*'BNE Fuel &amp; component splits'!$D62</f>
        <v>0</v>
      </c>
      <c r="M5" s="7">
        <f>BCEU_consumoBTU!O38*'BNE Fuel &amp; component splits'!$D$38*'BNE Fuel &amp; component splits'!$D62</f>
        <v>0</v>
      </c>
      <c r="N5" s="7">
        <f>BCEU_consumoBTU!P38*'BNE Fuel &amp; component splits'!$D$38*'BNE Fuel &amp; component splits'!$D62</f>
        <v>0</v>
      </c>
      <c r="O5" s="7">
        <f>BCEU_consumoBTU!Q38*'BNE Fuel &amp; component splits'!$D$38*'BNE Fuel &amp; component splits'!$D62</f>
        <v>0</v>
      </c>
      <c r="P5" s="7">
        <f>BCEU_consumoBTU!R38*'BNE Fuel &amp; component splits'!$D$38*'BNE Fuel &amp; component splits'!$D62</f>
        <v>0</v>
      </c>
      <c r="Q5" s="7">
        <f>BCEU_consumoBTU!S38*'BNE Fuel &amp; component splits'!$D$38*'BNE Fuel &amp; component splits'!$D62</f>
        <v>0</v>
      </c>
      <c r="R5" s="7">
        <f>BCEU_consumoBTU!T38*'BNE Fuel &amp; component splits'!$D$38*'BNE Fuel &amp; component splits'!$D62</f>
        <v>0</v>
      </c>
      <c r="S5" s="7">
        <f>BCEU_consumoBTU!U38*'BNE Fuel &amp; component splits'!$D$38*'BNE Fuel &amp; component splits'!$D62</f>
        <v>0</v>
      </c>
      <c r="T5" s="7">
        <f>BCEU_consumoBTU!V38*'BNE Fuel &amp; component splits'!$D$38*'BNE Fuel &amp; component splits'!$D62</f>
        <v>0</v>
      </c>
      <c r="U5" s="7">
        <f>BCEU_consumoBTU!W38*'BNE Fuel &amp; component splits'!$D$38*'BNE Fuel &amp; component splits'!$D62</f>
        <v>0</v>
      </c>
      <c r="V5" s="7">
        <f>BCEU_consumoBTU!X38*'BNE Fuel &amp; component splits'!$D$38*'BNE Fuel &amp; component splits'!$D62</f>
        <v>0</v>
      </c>
      <c r="W5" s="7">
        <f>BCEU_consumoBTU!Y38*'BNE Fuel &amp; component splits'!$D$38*'BNE Fuel &amp; component splits'!$D62</f>
        <v>0</v>
      </c>
      <c r="X5" s="7">
        <f>BCEU_consumoBTU!Z38*'BNE Fuel &amp; component splits'!$D$38*'BNE Fuel &amp; component splits'!$D62</f>
        <v>0</v>
      </c>
      <c r="Y5" s="7">
        <f>BCEU_consumoBTU!AA38*'BNE Fuel &amp; component splits'!$D$38*'BNE Fuel &amp; component splits'!$D62</f>
        <v>0</v>
      </c>
      <c r="Z5" s="7">
        <f>BCEU_consumoBTU!AB38*'BNE Fuel &amp; component splits'!$D$38*'BNE Fuel &amp; component splits'!$D62</f>
        <v>0</v>
      </c>
      <c r="AA5" s="7">
        <f>BCEU_consumoBTU!AC38*'BNE Fuel &amp; component splits'!$D$38*'BNE Fuel &amp; component splits'!$D62</f>
        <v>0</v>
      </c>
      <c r="AB5" s="7">
        <f>BCEU_consumoBTU!AD38*'BNE Fuel &amp; component splits'!$D$38*'BNE Fuel &amp; component splits'!$D62</f>
        <v>0</v>
      </c>
      <c r="AC5" s="7">
        <f>BCEU_consumoBTU!AE38*'BNE Fuel &amp; component splits'!$D$38*'BNE Fuel &amp; component splits'!$D62</f>
        <v>0</v>
      </c>
      <c r="AD5" s="7">
        <f>BCEU_consumoBTU!AF38*'BNE Fuel &amp; component splits'!$D$38*'BNE Fuel &amp; component splits'!$D62</f>
        <v>0</v>
      </c>
      <c r="AE5" s="7">
        <f>BCEU_consumoBTU!AG38*'BNE Fuel &amp; component splits'!$D$38*'BNE Fuel &amp; component splits'!$D62</f>
        <v>0</v>
      </c>
      <c r="AF5" s="7">
        <f>BCEU_consumoBTU!AH38*'BNE Fuel &amp; component splits'!$D$38*'BNE Fuel &amp; component splits'!$D62</f>
        <v>0</v>
      </c>
      <c r="AG5" s="7">
        <f>BCEU_consumoBTU!AI38*'BNE Fuel &amp; component splits'!$D$38*'BNE Fuel &amp; component splits'!$D62</f>
        <v>0</v>
      </c>
    </row>
    <row r="6" spans="1:35" x14ac:dyDescent="0.2">
      <c r="A6" s="1" t="s">
        <v>8</v>
      </c>
      <c r="B6" s="7">
        <f>BCEU_consumoBTU!D39*'BNE Fuel &amp; component splits'!$D$38*'BNE Fuel &amp; component splits'!$D63</f>
        <v>0</v>
      </c>
      <c r="C6" s="7">
        <f>BCEU_consumoBTU!E39*'BNE Fuel &amp; component splits'!$D$38*'BNE Fuel &amp; component splits'!$D63</f>
        <v>0</v>
      </c>
      <c r="D6" s="7">
        <f>BCEU_consumoBTU!F39*'BNE Fuel &amp; component splits'!$D$38*'BNE Fuel &amp; component splits'!$D63</f>
        <v>0</v>
      </c>
      <c r="E6" s="7">
        <f>BCEU_consumoBTU!G39*'BNE Fuel &amp; component splits'!$D$38*'BNE Fuel &amp; component splits'!$D63</f>
        <v>0</v>
      </c>
      <c r="F6" s="7">
        <f>BCEU_consumoBTU!H39*'BNE Fuel &amp; component splits'!$D$38*'BNE Fuel &amp; component splits'!$D63</f>
        <v>0</v>
      </c>
      <c r="G6" s="7">
        <f>BCEU_consumoBTU!I39*'BNE Fuel &amp; component splits'!$D$38*'BNE Fuel &amp; component splits'!$D63</f>
        <v>0</v>
      </c>
      <c r="H6" s="7">
        <f>BCEU_consumoBTU!J39*'BNE Fuel &amp; component splits'!$D$38*'BNE Fuel &amp; component splits'!$D63</f>
        <v>0</v>
      </c>
      <c r="I6" s="7">
        <f>BCEU_consumoBTU!K39*'BNE Fuel &amp; component splits'!$D$38*'BNE Fuel &amp; component splits'!$D63</f>
        <v>0</v>
      </c>
      <c r="J6" s="7">
        <f>BCEU_consumoBTU!L39*'BNE Fuel &amp; component splits'!$D$38*'BNE Fuel &amp; component splits'!$D63</f>
        <v>0</v>
      </c>
      <c r="K6" s="7">
        <f>BCEU_consumoBTU!M39*'BNE Fuel &amp; component splits'!$D$38*'BNE Fuel &amp; component splits'!$D63</f>
        <v>0</v>
      </c>
      <c r="L6" s="7">
        <f>BCEU_consumoBTU!N39*'BNE Fuel &amp; component splits'!$D$38*'BNE Fuel &amp; component splits'!$D63</f>
        <v>0</v>
      </c>
      <c r="M6" s="7">
        <f>BCEU_consumoBTU!O39*'BNE Fuel &amp; component splits'!$D$38*'BNE Fuel &amp; component splits'!$D63</f>
        <v>0</v>
      </c>
      <c r="N6" s="7">
        <f>BCEU_consumoBTU!P39*'BNE Fuel &amp; component splits'!$D$38*'BNE Fuel &amp; component splits'!$D63</f>
        <v>0</v>
      </c>
      <c r="O6" s="7">
        <f>BCEU_consumoBTU!Q39*'BNE Fuel &amp; component splits'!$D$38*'BNE Fuel &amp; component splits'!$D63</f>
        <v>0</v>
      </c>
      <c r="P6" s="7">
        <f>BCEU_consumoBTU!R39*'BNE Fuel &amp; component splits'!$D$38*'BNE Fuel &amp; component splits'!$D63</f>
        <v>0</v>
      </c>
      <c r="Q6" s="7">
        <f>BCEU_consumoBTU!S39*'BNE Fuel &amp; component splits'!$D$38*'BNE Fuel &amp; component splits'!$D63</f>
        <v>0</v>
      </c>
      <c r="R6" s="7">
        <f>BCEU_consumoBTU!T39*'BNE Fuel &amp; component splits'!$D$38*'BNE Fuel &amp; component splits'!$D63</f>
        <v>0</v>
      </c>
      <c r="S6" s="7">
        <f>BCEU_consumoBTU!U39*'BNE Fuel &amp; component splits'!$D$38*'BNE Fuel &amp; component splits'!$D63</f>
        <v>0</v>
      </c>
      <c r="T6" s="7">
        <f>BCEU_consumoBTU!V39*'BNE Fuel &amp; component splits'!$D$38*'BNE Fuel &amp; component splits'!$D63</f>
        <v>0</v>
      </c>
      <c r="U6" s="7">
        <f>BCEU_consumoBTU!W39*'BNE Fuel &amp; component splits'!$D$38*'BNE Fuel &amp; component splits'!$D63</f>
        <v>0</v>
      </c>
      <c r="V6" s="7">
        <f>BCEU_consumoBTU!X39*'BNE Fuel &amp; component splits'!$D$38*'BNE Fuel &amp; component splits'!$D63</f>
        <v>0</v>
      </c>
      <c r="W6" s="7">
        <f>BCEU_consumoBTU!Y39*'BNE Fuel &amp; component splits'!$D$38*'BNE Fuel &amp; component splits'!$D63</f>
        <v>0</v>
      </c>
      <c r="X6" s="7">
        <f>BCEU_consumoBTU!Z39*'BNE Fuel &amp; component splits'!$D$38*'BNE Fuel &amp; component splits'!$D63</f>
        <v>0</v>
      </c>
      <c r="Y6" s="7">
        <f>BCEU_consumoBTU!AA39*'BNE Fuel &amp; component splits'!$D$38*'BNE Fuel &amp; component splits'!$D63</f>
        <v>0</v>
      </c>
      <c r="Z6" s="7">
        <f>BCEU_consumoBTU!AB39*'BNE Fuel &amp; component splits'!$D$38*'BNE Fuel &amp; component splits'!$D63</f>
        <v>0</v>
      </c>
      <c r="AA6" s="7">
        <f>BCEU_consumoBTU!AC39*'BNE Fuel &amp; component splits'!$D$38*'BNE Fuel &amp; component splits'!$D63</f>
        <v>0</v>
      </c>
      <c r="AB6" s="7">
        <f>BCEU_consumoBTU!AD39*'BNE Fuel &amp; component splits'!$D$38*'BNE Fuel &amp; component splits'!$D63</f>
        <v>0</v>
      </c>
      <c r="AC6" s="7">
        <f>BCEU_consumoBTU!AE39*'BNE Fuel &amp; component splits'!$D$38*'BNE Fuel &amp; component splits'!$D63</f>
        <v>0</v>
      </c>
      <c r="AD6" s="7">
        <f>BCEU_consumoBTU!AF39*'BNE Fuel &amp; component splits'!$D$38*'BNE Fuel &amp; component splits'!$D63</f>
        <v>0</v>
      </c>
      <c r="AE6" s="7">
        <f>BCEU_consumoBTU!AG39*'BNE Fuel &amp; component splits'!$D$38*'BNE Fuel &amp; component splits'!$D63</f>
        <v>0</v>
      </c>
      <c r="AF6" s="7">
        <f>BCEU_consumoBTU!AH39*'BNE Fuel &amp; component splits'!$D$38*'BNE Fuel &amp; component splits'!$D63</f>
        <v>0</v>
      </c>
      <c r="AG6" s="7">
        <f>BCEU_consumoBTU!AI39*'BNE Fuel &amp; component splits'!$D$38*'BNE Fuel &amp; component splits'!$D63</f>
        <v>0</v>
      </c>
    </row>
    <row r="7" spans="1:35" x14ac:dyDescent="0.2">
      <c r="A7" s="1" t="s">
        <v>20</v>
      </c>
      <c r="B7" s="7">
        <f>BCEU_consumoBTU!D40*'BNE Fuel &amp; component splits'!$D$38*'BNE Fuel &amp; component splits'!$D64</f>
        <v>0</v>
      </c>
      <c r="C7" s="7">
        <f>BCEU_consumoBTU!E40*'BNE Fuel &amp; component splits'!$D$38*'BNE Fuel &amp; component splits'!$D64</f>
        <v>0</v>
      </c>
      <c r="D7" s="7">
        <f>BCEU_consumoBTU!F40*'BNE Fuel &amp; component splits'!$D$38*'BNE Fuel &amp; component splits'!$D64</f>
        <v>0</v>
      </c>
      <c r="E7" s="7">
        <f>BCEU_consumoBTU!G40*'BNE Fuel &amp; component splits'!$D$38*'BNE Fuel &amp; component splits'!$D64</f>
        <v>0</v>
      </c>
      <c r="F7" s="7">
        <f>BCEU_consumoBTU!H40*'BNE Fuel &amp; component splits'!$D$38*'BNE Fuel &amp; component splits'!$D64</f>
        <v>0</v>
      </c>
      <c r="G7" s="7">
        <f>BCEU_consumoBTU!I40*'BNE Fuel &amp; component splits'!$D$38*'BNE Fuel &amp; component splits'!$D64</f>
        <v>0</v>
      </c>
      <c r="H7" s="7">
        <f>BCEU_consumoBTU!J40*'BNE Fuel &amp; component splits'!$D$38*'BNE Fuel &amp; component splits'!$D64</f>
        <v>0</v>
      </c>
      <c r="I7" s="7">
        <f>BCEU_consumoBTU!K40*'BNE Fuel &amp; component splits'!$D$38*'BNE Fuel &amp; component splits'!$D64</f>
        <v>0</v>
      </c>
      <c r="J7" s="7">
        <f>BCEU_consumoBTU!L40*'BNE Fuel &amp; component splits'!$D$38*'BNE Fuel &amp; component splits'!$D64</f>
        <v>0</v>
      </c>
      <c r="K7" s="7">
        <f>BCEU_consumoBTU!M40*'BNE Fuel &amp; component splits'!$D$38*'BNE Fuel &amp; component splits'!$D64</f>
        <v>0</v>
      </c>
      <c r="L7" s="7">
        <f>BCEU_consumoBTU!N40*'BNE Fuel &amp; component splits'!$D$38*'BNE Fuel &amp; component splits'!$D64</f>
        <v>0</v>
      </c>
      <c r="M7" s="7">
        <f>BCEU_consumoBTU!O40*'BNE Fuel &amp; component splits'!$D$38*'BNE Fuel &amp; component splits'!$D64</f>
        <v>0</v>
      </c>
      <c r="N7" s="7">
        <f>BCEU_consumoBTU!P40*'BNE Fuel &amp; component splits'!$D$38*'BNE Fuel &amp; component splits'!$D64</f>
        <v>0</v>
      </c>
      <c r="O7" s="7">
        <f>BCEU_consumoBTU!Q40*'BNE Fuel &amp; component splits'!$D$38*'BNE Fuel &amp; component splits'!$D64</f>
        <v>0</v>
      </c>
      <c r="P7" s="7">
        <f>BCEU_consumoBTU!R40*'BNE Fuel &amp; component splits'!$D$38*'BNE Fuel &amp; component splits'!$D64</f>
        <v>0</v>
      </c>
      <c r="Q7" s="7">
        <f>BCEU_consumoBTU!S40*'BNE Fuel &amp; component splits'!$D$38*'BNE Fuel &amp; component splits'!$D64</f>
        <v>0</v>
      </c>
      <c r="R7" s="7">
        <f>BCEU_consumoBTU!T40*'BNE Fuel &amp; component splits'!$D$38*'BNE Fuel &amp; component splits'!$D64</f>
        <v>0</v>
      </c>
      <c r="S7" s="7">
        <f>BCEU_consumoBTU!U40*'BNE Fuel &amp; component splits'!$D$38*'BNE Fuel &amp; component splits'!$D64</f>
        <v>0</v>
      </c>
      <c r="T7" s="7">
        <f>BCEU_consumoBTU!V40*'BNE Fuel &amp; component splits'!$D$38*'BNE Fuel &amp; component splits'!$D64</f>
        <v>0</v>
      </c>
      <c r="U7" s="7">
        <f>BCEU_consumoBTU!W40*'BNE Fuel &amp; component splits'!$D$38*'BNE Fuel &amp; component splits'!$D64</f>
        <v>0</v>
      </c>
      <c r="V7" s="7">
        <f>BCEU_consumoBTU!X40*'BNE Fuel &amp; component splits'!$D$38*'BNE Fuel &amp; component splits'!$D64</f>
        <v>0</v>
      </c>
      <c r="W7" s="7">
        <f>BCEU_consumoBTU!Y40*'BNE Fuel &amp; component splits'!$D$38*'BNE Fuel &amp; component splits'!$D64</f>
        <v>0</v>
      </c>
      <c r="X7" s="7">
        <f>BCEU_consumoBTU!Z40*'BNE Fuel &amp; component splits'!$D$38*'BNE Fuel &amp; component splits'!$D64</f>
        <v>0</v>
      </c>
      <c r="Y7" s="7">
        <f>BCEU_consumoBTU!AA40*'BNE Fuel &amp; component splits'!$D$38*'BNE Fuel &amp; component splits'!$D64</f>
        <v>0</v>
      </c>
      <c r="Z7" s="7">
        <f>BCEU_consumoBTU!AB40*'BNE Fuel &amp; component splits'!$D$38*'BNE Fuel &amp; component splits'!$D64</f>
        <v>0</v>
      </c>
      <c r="AA7" s="7">
        <f>BCEU_consumoBTU!AC40*'BNE Fuel &amp; component splits'!$D$38*'BNE Fuel &amp; component splits'!$D64</f>
        <v>0</v>
      </c>
      <c r="AB7" s="7">
        <f>BCEU_consumoBTU!AD40*'BNE Fuel &amp; component splits'!$D$38*'BNE Fuel &amp; component splits'!$D64</f>
        <v>0</v>
      </c>
      <c r="AC7" s="7">
        <f>BCEU_consumoBTU!AE40*'BNE Fuel &amp; component splits'!$D$38*'BNE Fuel &amp; component splits'!$D64</f>
        <v>0</v>
      </c>
      <c r="AD7" s="7">
        <f>BCEU_consumoBTU!AF40*'BNE Fuel &amp; component splits'!$D$38*'BNE Fuel &amp; component splits'!$D64</f>
        <v>0</v>
      </c>
      <c r="AE7" s="7">
        <f>BCEU_consumoBTU!AG40*'BNE Fuel &amp; component splits'!$D$38*'BNE Fuel &amp; component splits'!$D64</f>
        <v>0</v>
      </c>
      <c r="AF7" s="7">
        <f>BCEU_consumoBTU!AH40*'BNE Fuel &amp; component splits'!$D$38*'BNE Fuel &amp; component splits'!$D64</f>
        <v>0</v>
      </c>
      <c r="AG7" s="7">
        <f>BCEU_consumoBTU!AI40*'BNE Fuel &amp; component splits'!$D$38*'BNE Fuel &amp; component splits'!$D64</f>
        <v>0</v>
      </c>
    </row>
    <row r="8" spans="1:35" x14ac:dyDescent="0.2">
      <c r="A8" s="1" t="s">
        <v>24</v>
      </c>
      <c r="B8" s="7">
        <f>BCEU_consumoBTU!D41*'BNE Fuel &amp; component splits'!$D$38*'BNE Fuel &amp; component splits'!$D65</f>
        <v>0</v>
      </c>
      <c r="C8" s="7">
        <f>BCEU_consumoBTU!E41*'BNE Fuel &amp; component splits'!$D$38*'BNE Fuel &amp; component splits'!$D65</f>
        <v>0</v>
      </c>
      <c r="D8" s="7">
        <f>BCEU_consumoBTU!F41*'BNE Fuel &amp; component splits'!$D$38*'BNE Fuel &amp; component splits'!$D65</f>
        <v>0</v>
      </c>
      <c r="E8" s="7">
        <f>BCEU_consumoBTU!G41*'BNE Fuel &amp; component splits'!$D$38*'BNE Fuel &amp; component splits'!$D65</f>
        <v>0</v>
      </c>
      <c r="F8" s="7">
        <f>BCEU_consumoBTU!H41*'BNE Fuel &amp; component splits'!$D$38*'BNE Fuel &amp; component splits'!$D65</f>
        <v>0</v>
      </c>
      <c r="G8" s="7">
        <f>BCEU_consumoBTU!I41*'BNE Fuel &amp; component splits'!$D$38*'BNE Fuel &amp; component splits'!$D65</f>
        <v>0</v>
      </c>
      <c r="H8" s="7">
        <f>BCEU_consumoBTU!J41*'BNE Fuel &amp; component splits'!$D$38*'BNE Fuel &amp; component splits'!$D65</f>
        <v>0</v>
      </c>
      <c r="I8" s="7">
        <f>BCEU_consumoBTU!K41*'BNE Fuel &amp; component splits'!$D$38*'BNE Fuel &amp; component splits'!$D65</f>
        <v>0</v>
      </c>
      <c r="J8" s="7">
        <f>BCEU_consumoBTU!L41*'BNE Fuel &amp; component splits'!$D$38*'BNE Fuel &amp; component splits'!$D65</f>
        <v>0</v>
      </c>
      <c r="K8" s="7">
        <f>BCEU_consumoBTU!M41*'BNE Fuel &amp; component splits'!$D$38*'BNE Fuel &amp; component splits'!$D65</f>
        <v>0</v>
      </c>
      <c r="L8" s="7">
        <f>BCEU_consumoBTU!N41*'BNE Fuel &amp; component splits'!$D$38*'BNE Fuel &amp; component splits'!$D65</f>
        <v>0</v>
      </c>
      <c r="M8" s="7">
        <f>BCEU_consumoBTU!O41*'BNE Fuel &amp; component splits'!$D$38*'BNE Fuel &amp; component splits'!$D65</f>
        <v>0</v>
      </c>
      <c r="N8" s="7">
        <f>BCEU_consumoBTU!P41*'BNE Fuel &amp; component splits'!$D$38*'BNE Fuel &amp; component splits'!$D65</f>
        <v>0</v>
      </c>
      <c r="O8" s="7">
        <f>BCEU_consumoBTU!Q41*'BNE Fuel &amp; component splits'!$D$38*'BNE Fuel &amp; component splits'!$D65</f>
        <v>0</v>
      </c>
      <c r="P8" s="7">
        <f>BCEU_consumoBTU!R41*'BNE Fuel &amp; component splits'!$D$38*'BNE Fuel &amp; component splits'!$D65</f>
        <v>0</v>
      </c>
      <c r="Q8" s="7">
        <f>BCEU_consumoBTU!S41*'BNE Fuel &amp; component splits'!$D$38*'BNE Fuel &amp; component splits'!$D65</f>
        <v>0</v>
      </c>
      <c r="R8" s="7">
        <f>BCEU_consumoBTU!T41*'BNE Fuel &amp; component splits'!$D$38*'BNE Fuel &amp; component splits'!$D65</f>
        <v>0</v>
      </c>
      <c r="S8" s="7">
        <f>BCEU_consumoBTU!U41*'BNE Fuel &amp; component splits'!$D$38*'BNE Fuel &amp; component splits'!$D65</f>
        <v>0</v>
      </c>
      <c r="T8" s="7">
        <f>BCEU_consumoBTU!V41*'BNE Fuel &amp; component splits'!$D$38*'BNE Fuel &amp; component splits'!$D65</f>
        <v>0</v>
      </c>
      <c r="U8" s="7">
        <f>BCEU_consumoBTU!W41*'BNE Fuel &amp; component splits'!$D$38*'BNE Fuel &amp; component splits'!$D65</f>
        <v>0</v>
      </c>
      <c r="V8" s="7">
        <f>BCEU_consumoBTU!X41*'BNE Fuel &amp; component splits'!$D$38*'BNE Fuel &amp; component splits'!$D65</f>
        <v>0</v>
      </c>
      <c r="W8" s="7">
        <f>BCEU_consumoBTU!Y41*'BNE Fuel &amp; component splits'!$D$38*'BNE Fuel &amp; component splits'!$D65</f>
        <v>0</v>
      </c>
      <c r="X8" s="7">
        <f>BCEU_consumoBTU!Z41*'BNE Fuel &amp; component splits'!$D$38*'BNE Fuel &amp; component splits'!$D65</f>
        <v>0</v>
      </c>
      <c r="Y8" s="7">
        <f>BCEU_consumoBTU!AA41*'BNE Fuel &amp; component splits'!$D$38*'BNE Fuel &amp; component splits'!$D65</f>
        <v>0</v>
      </c>
      <c r="Z8" s="7">
        <f>BCEU_consumoBTU!AB41*'BNE Fuel &amp; component splits'!$D$38*'BNE Fuel &amp; component splits'!$D65</f>
        <v>0</v>
      </c>
      <c r="AA8" s="7">
        <f>BCEU_consumoBTU!AC41*'BNE Fuel &amp; component splits'!$D$38*'BNE Fuel &amp; component splits'!$D65</f>
        <v>0</v>
      </c>
      <c r="AB8" s="7">
        <f>BCEU_consumoBTU!AD41*'BNE Fuel &amp; component splits'!$D$38*'BNE Fuel &amp; component splits'!$D65</f>
        <v>0</v>
      </c>
      <c r="AC8" s="7">
        <f>BCEU_consumoBTU!AE41*'BNE Fuel &amp; component splits'!$D$38*'BNE Fuel &amp; component splits'!$D65</f>
        <v>0</v>
      </c>
      <c r="AD8" s="7">
        <f>BCEU_consumoBTU!AF41*'BNE Fuel &amp; component splits'!$D$38*'BNE Fuel &amp; component splits'!$D65</f>
        <v>0</v>
      </c>
      <c r="AE8" s="7">
        <f>BCEU_consumoBTU!AG41*'BNE Fuel &amp; component splits'!$D$38*'BNE Fuel &amp; component splits'!$D65</f>
        <v>0</v>
      </c>
      <c r="AF8" s="7">
        <f>BCEU_consumoBTU!AH41*'BNE Fuel &amp; component splits'!$D$38*'BNE Fuel &amp; component splits'!$D65</f>
        <v>0</v>
      </c>
      <c r="AG8" s="7">
        <f>BCEU_consumoBTU!AI41*'BNE Fuel &amp; component splits'!$D$38*'BNE Fuel &amp; component splits'!$D65</f>
        <v>0</v>
      </c>
    </row>
    <row r="9" spans="1:35" x14ac:dyDescent="0.2">
      <c r="A9" s="1" t="s">
        <v>25</v>
      </c>
      <c r="B9" s="7">
        <f>BCEU_consumoBTU!D42*'BNE Fuel &amp; component splits'!$D$38*'BNE Fuel &amp; component splits'!$D66</f>
        <v>0</v>
      </c>
      <c r="C9" s="7">
        <f>BCEU_consumoBTU!E42*'BNE Fuel &amp; component splits'!$D$38*'BNE Fuel &amp; component splits'!$D66</f>
        <v>0</v>
      </c>
      <c r="D9" s="7">
        <f>BCEU_consumoBTU!F42*'BNE Fuel &amp; component splits'!$D$38*'BNE Fuel &amp; component splits'!$D66</f>
        <v>0</v>
      </c>
      <c r="E9" s="7">
        <f>BCEU_consumoBTU!G42*'BNE Fuel &amp; component splits'!$D$38*'BNE Fuel &amp; component splits'!$D66</f>
        <v>0</v>
      </c>
      <c r="F9" s="7">
        <f>BCEU_consumoBTU!H42*'BNE Fuel &amp; component splits'!$D$38*'BNE Fuel &amp; component splits'!$D66</f>
        <v>0</v>
      </c>
      <c r="G9" s="7">
        <f>BCEU_consumoBTU!I42*'BNE Fuel &amp; component splits'!$D$38*'BNE Fuel &amp; component splits'!$D66</f>
        <v>0</v>
      </c>
      <c r="H9" s="7">
        <f>BCEU_consumoBTU!J42*'BNE Fuel &amp; component splits'!$D$38*'BNE Fuel &amp; component splits'!$D66</f>
        <v>0</v>
      </c>
      <c r="I9" s="7">
        <f>BCEU_consumoBTU!K42*'BNE Fuel &amp; component splits'!$D$38*'BNE Fuel &amp; component splits'!$D66</f>
        <v>0</v>
      </c>
      <c r="J9" s="7">
        <f>BCEU_consumoBTU!L42*'BNE Fuel &amp; component splits'!$D$38*'BNE Fuel &amp; component splits'!$D66</f>
        <v>0</v>
      </c>
      <c r="K9" s="7">
        <f>BCEU_consumoBTU!M42*'BNE Fuel &amp; component splits'!$D$38*'BNE Fuel &amp; component splits'!$D66</f>
        <v>0</v>
      </c>
      <c r="L9" s="7">
        <f>BCEU_consumoBTU!N42*'BNE Fuel &amp; component splits'!$D$38*'BNE Fuel &amp; component splits'!$D66</f>
        <v>0</v>
      </c>
      <c r="M9" s="7">
        <f>BCEU_consumoBTU!O42*'BNE Fuel &amp; component splits'!$D$38*'BNE Fuel &amp; component splits'!$D66</f>
        <v>0</v>
      </c>
      <c r="N9" s="7">
        <f>BCEU_consumoBTU!P42*'BNE Fuel &amp; component splits'!$D$38*'BNE Fuel &amp; component splits'!$D66</f>
        <v>0</v>
      </c>
      <c r="O9" s="7">
        <f>BCEU_consumoBTU!Q42*'BNE Fuel &amp; component splits'!$D$38*'BNE Fuel &amp; component splits'!$D66</f>
        <v>0</v>
      </c>
      <c r="P9" s="7">
        <f>BCEU_consumoBTU!R42*'BNE Fuel &amp; component splits'!$D$38*'BNE Fuel &amp; component splits'!$D66</f>
        <v>0</v>
      </c>
      <c r="Q9" s="7">
        <f>BCEU_consumoBTU!S42*'BNE Fuel &amp; component splits'!$D$38*'BNE Fuel &amp; component splits'!$D66</f>
        <v>0</v>
      </c>
      <c r="R9" s="7">
        <f>BCEU_consumoBTU!T42*'BNE Fuel &amp; component splits'!$D$38*'BNE Fuel &amp; component splits'!$D66</f>
        <v>0</v>
      </c>
      <c r="S9" s="7">
        <f>BCEU_consumoBTU!U42*'BNE Fuel &amp; component splits'!$D$38*'BNE Fuel &amp; component splits'!$D66</f>
        <v>0</v>
      </c>
      <c r="T9" s="7">
        <f>BCEU_consumoBTU!V42*'BNE Fuel &amp; component splits'!$D$38*'BNE Fuel &amp; component splits'!$D66</f>
        <v>0</v>
      </c>
      <c r="U9" s="7">
        <f>BCEU_consumoBTU!W42*'BNE Fuel &amp; component splits'!$D$38*'BNE Fuel &amp; component splits'!$D66</f>
        <v>0</v>
      </c>
      <c r="V9" s="7">
        <f>BCEU_consumoBTU!X42*'BNE Fuel &amp; component splits'!$D$38*'BNE Fuel &amp; component splits'!$D66</f>
        <v>0</v>
      </c>
      <c r="W9" s="7">
        <f>BCEU_consumoBTU!Y42*'BNE Fuel &amp; component splits'!$D$38*'BNE Fuel &amp; component splits'!$D66</f>
        <v>0</v>
      </c>
      <c r="X9" s="7">
        <f>BCEU_consumoBTU!Z42*'BNE Fuel &amp; component splits'!$D$38*'BNE Fuel &amp; component splits'!$D66</f>
        <v>0</v>
      </c>
      <c r="Y9" s="7">
        <f>BCEU_consumoBTU!AA42*'BNE Fuel &amp; component splits'!$D$38*'BNE Fuel &amp; component splits'!$D66</f>
        <v>0</v>
      </c>
      <c r="Z9" s="7">
        <f>BCEU_consumoBTU!AB42*'BNE Fuel &amp; component splits'!$D$38*'BNE Fuel &amp; component splits'!$D66</f>
        <v>0</v>
      </c>
      <c r="AA9" s="7">
        <f>BCEU_consumoBTU!AC42*'BNE Fuel &amp; component splits'!$D$38*'BNE Fuel &amp; component splits'!$D66</f>
        <v>0</v>
      </c>
      <c r="AB9" s="7">
        <f>BCEU_consumoBTU!AD42*'BNE Fuel &amp; component splits'!$D$38*'BNE Fuel &amp; component splits'!$D66</f>
        <v>0</v>
      </c>
      <c r="AC9" s="7">
        <f>BCEU_consumoBTU!AE42*'BNE Fuel &amp; component splits'!$D$38*'BNE Fuel &amp; component splits'!$D66</f>
        <v>0</v>
      </c>
      <c r="AD9" s="7">
        <f>BCEU_consumoBTU!AF42*'BNE Fuel &amp; component splits'!$D$38*'BNE Fuel &amp; component splits'!$D66</f>
        <v>0</v>
      </c>
      <c r="AE9" s="7">
        <f>BCEU_consumoBTU!AG42*'BNE Fuel &amp; component splits'!$D$38*'BNE Fuel &amp; component splits'!$D66</f>
        <v>0</v>
      </c>
      <c r="AF9" s="7">
        <f>BCEU_consumoBTU!AH42*'BNE Fuel &amp; component splits'!$D$38*'BNE Fuel &amp; component splits'!$D66</f>
        <v>0</v>
      </c>
      <c r="AG9" s="7">
        <f>BCEU_consumoBTU!AI42*'BNE Fuel &amp; component splits'!$D$38*'BNE Fuel &amp; component splits'!$D66</f>
        <v>0</v>
      </c>
    </row>
    <row r="10" spans="1:35" x14ac:dyDescent="0.2">
      <c r="A10" s="1" t="s">
        <v>26</v>
      </c>
      <c r="B10" s="7">
        <f>BCEU_consumoBTU!D43*'BNE Fuel &amp; component splits'!$D$38*'BNE Fuel &amp; component splits'!$D67</f>
        <v>0</v>
      </c>
      <c r="C10" s="7">
        <f>BCEU_consumoBTU!E43*'BNE Fuel &amp; component splits'!$D$38*'BNE Fuel &amp; component splits'!$D67</f>
        <v>0</v>
      </c>
      <c r="D10" s="7">
        <f>BCEU_consumoBTU!F43*'BNE Fuel &amp; component splits'!$D$38*'BNE Fuel &amp; component splits'!$D67</f>
        <v>0</v>
      </c>
      <c r="E10" s="7">
        <f>BCEU_consumoBTU!G43*'BNE Fuel &amp; component splits'!$D$38*'BNE Fuel &amp; component splits'!$D67</f>
        <v>0</v>
      </c>
      <c r="F10" s="7">
        <f>BCEU_consumoBTU!H43*'BNE Fuel &amp; component splits'!$D$38*'BNE Fuel &amp; component splits'!$D67</f>
        <v>0</v>
      </c>
      <c r="G10" s="7">
        <f>BCEU_consumoBTU!I43*'BNE Fuel &amp; component splits'!$D$38*'BNE Fuel &amp; component splits'!$D67</f>
        <v>0</v>
      </c>
      <c r="H10" s="7">
        <f>BCEU_consumoBTU!J43*'BNE Fuel &amp; component splits'!$D$38*'BNE Fuel &amp; component splits'!$D67</f>
        <v>0</v>
      </c>
      <c r="I10" s="7">
        <f>BCEU_consumoBTU!K43*'BNE Fuel &amp; component splits'!$D$38*'BNE Fuel &amp; component splits'!$D67</f>
        <v>0</v>
      </c>
      <c r="J10" s="7">
        <f>BCEU_consumoBTU!L43*'BNE Fuel &amp; component splits'!$D$38*'BNE Fuel &amp; component splits'!$D67</f>
        <v>0</v>
      </c>
      <c r="K10" s="7">
        <f>BCEU_consumoBTU!M43*'BNE Fuel &amp; component splits'!$D$38*'BNE Fuel &amp; component splits'!$D67</f>
        <v>0</v>
      </c>
      <c r="L10" s="7">
        <f>BCEU_consumoBTU!N43*'BNE Fuel &amp; component splits'!$D$38*'BNE Fuel &amp; component splits'!$D67</f>
        <v>0</v>
      </c>
      <c r="M10" s="7">
        <f>BCEU_consumoBTU!O43*'BNE Fuel &amp; component splits'!$D$38*'BNE Fuel &amp; component splits'!$D67</f>
        <v>0</v>
      </c>
      <c r="N10" s="7">
        <f>BCEU_consumoBTU!P43*'BNE Fuel &amp; component splits'!$D$38*'BNE Fuel &amp; component splits'!$D67</f>
        <v>0</v>
      </c>
      <c r="O10" s="7">
        <f>BCEU_consumoBTU!Q43*'BNE Fuel &amp; component splits'!$D$38*'BNE Fuel &amp; component splits'!$D67</f>
        <v>0</v>
      </c>
      <c r="P10" s="7">
        <f>BCEU_consumoBTU!R43*'BNE Fuel &amp; component splits'!$D$38*'BNE Fuel &amp; component splits'!$D67</f>
        <v>0</v>
      </c>
      <c r="Q10" s="7">
        <f>BCEU_consumoBTU!S43*'BNE Fuel &amp; component splits'!$D$38*'BNE Fuel &amp; component splits'!$D67</f>
        <v>0</v>
      </c>
      <c r="R10" s="7">
        <f>BCEU_consumoBTU!T43*'BNE Fuel &amp; component splits'!$D$38*'BNE Fuel &amp; component splits'!$D67</f>
        <v>0</v>
      </c>
      <c r="S10" s="7">
        <f>BCEU_consumoBTU!U43*'BNE Fuel &amp; component splits'!$D$38*'BNE Fuel &amp; component splits'!$D67</f>
        <v>0</v>
      </c>
      <c r="T10" s="7">
        <f>BCEU_consumoBTU!V43*'BNE Fuel &amp; component splits'!$D$38*'BNE Fuel &amp; component splits'!$D67</f>
        <v>0</v>
      </c>
      <c r="U10" s="7">
        <f>BCEU_consumoBTU!W43*'BNE Fuel &amp; component splits'!$D$38*'BNE Fuel &amp; component splits'!$D67</f>
        <v>0</v>
      </c>
      <c r="V10" s="7">
        <f>BCEU_consumoBTU!X43*'BNE Fuel &amp; component splits'!$D$38*'BNE Fuel &amp; component splits'!$D67</f>
        <v>0</v>
      </c>
      <c r="W10" s="7">
        <f>BCEU_consumoBTU!Y43*'BNE Fuel &amp; component splits'!$D$38*'BNE Fuel &amp; component splits'!$D67</f>
        <v>0</v>
      </c>
      <c r="X10" s="7">
        <f>BCEU_consumoBTU!Z43*'BNE Fuel &amp; component splits'!$D$38*'BNE Fuel &amp; component splits'!$D67</f>
        <v>0</v>
      </c>
      <c r="Y10" s="7">
        <f>BCEU_consumoBTU!AA43*'BNE Fuel &amp; component splits'!$D$38*'BNE Fuel &amp; component splits'!$D67</f>
        <v>0</v>
      </c>
      <c r="Z10" s="7">
        <f>BCEU_consumoBTU!AB43*'BNE Fuel &amp; component splits'!$D$38*'BNE Fuel &amp; component splits'!$D67</f>
        <v>0</v>
      </c>
      <c r="AA10" s="7">
        <f>BCEU_consumoBTU!AC43*'BNE Fuel &amp; component splits'!$D$38*'BNE Fuel &amp; component splits'!$D67</f>
        <v>0</v>
      </c>
      <c r="AB10" s="7">
        <f>BCEU_consumoBTU!AD43*'BNE Fuel &amp; component splits'!$D$38*'BNE Fuel &amp; component splits'!$D67</f>
        <v>0</v>
      </c>
      <c r="AC10" s="7">
        <f>BCEU_consumoBTU!AE43*'BNE Fuel &amp; component splits'!$D$38*'BNE Fuel &amp; component splits'!$D67</f>
        <v>0</v>
      </c>
      <c r="AD10" s="7">
        <f>BCEU_consumoBTU!AF43*'BNE Fuel &amp; component splits'!$D$38*'BNE Fuel &amp; component splits'!$D67</f>
        <v>0</v>
      </c>
      <c r="AE10" s="7">
        <f>BCEU_consumoBTU!AG43*'BNE Fuel &amp; component splits'!$D$38*'BNE Fuel &amp; component splits'!$D67</f>
        <v>0</v>
      </c>
      <c r="AF10" s="7">
        <f>BCEU_consumoBTU!AH43*'BNE Fuel &amp; component splits'!$D$38*'BNE Fuel &amp; component splits'!$D67</f>
        <v>0</v>
      </c>
      <c r="AG10" s="7">
        <f>BCEU_consumoBTU!AI43*'BNE Fuel &amp; component splits'!$D$38*'BNE Fuel &amp; component splits'!$D67</f>
        <v>0</v>
      </c>
    </row>
    <row r="11" spans="1:35" x14ac:dyDescent="0.2">
      <c r="A11" s="1" t="s">
        <v>27</v>
      </c>
      <c r="B11" s="7">
        <f>BCEU_consumoBTU!D44*'BNE Fuel &amp; component splits'!$D$38*'BNE Fuel &amp; component splits'!$D68</f>
        <v>0</v>
      </c>
      <c r="C11" s="7">
        <f>BCEU_consumoBTU!E44*'BNE Fuel &amp; component splits'!$D$38*'BNE Fuel &amp; component splits'!$D68</f>
        <v>0</v>
      </c>
      <c r="D11" s="7">
        <f>BCEU_consumoBTU!F44*'BNE Fuel &amp; component splits'!$D$38*'BNE Fuel &amp; component splits'!$D68</f>
        <v>0</v>
      </c>
      <c r="E11" s="7">
        <f>BCEU_consumoBTU!G44*'BNE Fuel &amp; component splits'!$D$38*'BNE Fuel &amp; component splits'!$D68</f>
        <v>0</v>
      </c>
      <c r="F11" s="7">
        <f>BCEU_consumoBTU!H44*'BNE Fuel &amp; component splits'!$D$38*'BNE Fuel &amp; component splits'!$D68</f>
        <v>0</v>
      </c>
      <c r="G11" s="7">
        <f>BCEU_consumoBTU!I44*'BNE Fuel &amp; component splits'!$D$38*'BNE Fuel &amp; component splits'!$D68</f>
        <v>0</v>
      </c>
      <c r="H11" s="7">
        <f>BCEU_consumoBTU!J44*'BNE Fuel &amp; component splits'!$D$38*'BNE Fuel &amp; component splits'!$D68</f>
        <v>0</v>
      </c>
      <c r="I11" s="7">
        <f>BCEU_consumoBTU!K44*'BNE Fuel &amp; component splits'!$D$38*'BNE Fuel &amp; component splits'!$D68</f>
        <v>0</v>
      </c>
      <c r="J11" s="7">
        <f>BCEU_consumoBTU!L44*'BNE Fuel &amp; component splits'!$D$38*'BNE Fuel &amp; component splits'!$D68</f>
        <v>0</v>
      </c>
      <c r="K11" s="7">
        <f>BCEU_consumoBTU!M44*'BNE Fuel &amp; component splits'!$D$38*'BNE Fuel &amp; component splits'!$D68</f>
        <v>0</v>
      </c>
      <c r="L11" s="7">
        <f>BCEU_consumoBTU!N44*'BNE Fuel &amp; component splits'!$D$38*'BNE Fuel &amp; component splits'!$D68</f>
        <v>0</v>
      </c>
      <c r="M11" s="7">
        <f>BCEU_consumoBTU!O44*'BNE Fuel &amp; component splits'!$D$38*'BNE Fuel &amp; component splits'!$D68</f>
        <v>0</v>
      </c>
      <c r="N11" s="7">
        <f>BCEU_consumoBTU!P44*'BNE Fuel &amp; component splits'!$D$38*'BNE Fuel &amp; component splits'!$D68</f>
        <v>0</v>
      </c>
      <c r="O11" s="7">
        <f>BCEU_consumoBTU!Q44*'BNE Fuel &amp; component splits'!$D$38*'BNE Fuel &amp; component splits'!$D68</f>
        <v>0</v>
      </c>
      <c r="P11" s="7">
        <f>BCEU_consumoBTU!R44*'BNE Fuel &amp; component splits'!$D$38*'BNE Fuel &amp; component splits'!$D68</f>
        <v>0</v>
      </c>
      <c r="Q11" s="7">
        <f>BCEU_consumoBTU!S44*'BNE Fuel &amp; component splits'!$D$38*'BNE Fuel &amp; component splits'!$D68</f>
        <v>0</v>
      </c>
      <c r="R11" s="7">
        <f>BCEU_consumoBTU!T44*'BNE Fuel &amp; component splits'!$D$38*'BNE Fuel &amp; component splits'!$D68</f>
        <v>0</v>
      </c>
      <c r="S11" s="7">
        <f>BCEU_consumoBTU!U44*'BNE Fuel &amp; component splits'!$D$38*'BNE Fuel &amp; component splits'!$D68</f>
        <v>0</v>
      </c>
      <c r="T11" s="7">
        <f>BCEU_consumoBTU!V44*'BNE Fuel &amp; component splits'!$D$38*'BNE Fuel &amp; component splits'!$D68</f>
        <v>0</v>
      </c>
      <c r="U11" s="7">
        <f>BCEU_consumoBTU!W44*'BNE Fuel &amp; component splits'!$D$38*'BNE Fuel &amp; component splits'!$D68</f>
        <v>0</v>
      </c>
      <c r="V11" s="7">
        <f>BCEU_consumoBTU!X44*'BNE Fuel &amp; component splits'!$D$38*'BNE Fuel &amp; component splits'!$D68</f>
        <v>0</v>
      </c>
      <c r="W11" s="7">
        <f>BCEU_consumoBTU!Y44*'BNE Fuel &amp; component splits'!$D$38*'BNE Fuel &amp; component splits'!$D68</f>
        <v>0</v>
      </c>
      <c r="X11" s="7">
        <f>BCEU_consumoBTU!Z44*'BNE Fuel &amp; component splits'!$D$38*'BNE Fuel &amp; component splits'!$D68</f>
        <v>0</v>
      </c>
      <c r="Y11" s="7">
        <f>BCEU_consumoBTU!AA44*'BNE Fuel &amp; component splits'!$D$38*'BNE Fuel &amp; component splits'!$D68</f>
        <v>0</v>
      </c>
      <c r="Z11" s="7">
        <f>BCEU_consumoBTU!AB44*'BNE Fuel &amp; component splits'!$D$38*'BNE Fuel &amp; component splits'!$D68</f>
        <v>0</v>
      </c>
      <c r="AA11" s="7">
        <f>BCEU_consumoBTU!AC44*'BNE Fuel &amp; component splits'!$D$38*'BNE Fuel &amp; component splits'!$D68</f>
        <v>0</v>
      </c>
      <c r="AB11" s="7">
        <f>BCEU_consumoBTU!AD44*'BNE Fuel &amp; component splits'!$D$38*'BNE Fuel &amp; component splits'!$D68</f>
        <v>0</v>
      </c>
      <c r="AC11" s="7">
        <f>BCEU_consumoBTU!AE44*'BNE Fuel &amp; component splits'!$D$38*'BNE Fuel &amp; component splits'!$D68</f>
        <v>0</v>
      </c>
      <c r="AD11" s="7">
        <f>BCEU_consumoBTU!AF44*'BNE Fuel &amp; component splits'!$D$38*'BNE Fuel &amp; component splits'!$D68</f>
        <v>0</v>
      </c>
      <c r="AE11" s="7">
        <f>BCEU_consumoBTU!AG44*'BNE Fuel &amp; component splits'!$D$38*'BNE Fuel &amp; component splits'!$D68</f>
        <v>0</v>
      </c>
      <c r="AF11" s="7">
        <f>BCEU_consumoBTU!AH44*'BNE Fuel &amp; component splits'!$D$38*'BNE Fuel &amp; component splits'!$D68</f>
        <v>0</v>
      </c>
      <c r="AG11" s="7">
        <f>BCEU_consumoBTU!AI44*'BNE Fuel &amp; component splits'!$D$38*'BNE Fuel &amp; component splits'!$D68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topLeftCell="B1" zoomScale="80" zoomScaleNormal="80"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10.16406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splits'!$D$40*'BNE Fuel &amp; component splits'!$E59</f>
        <v>12984854456835.443</v>
      </c>
      <c r="C2" s="7">
        <f>BCEU_consumoBTU!E35*'BNE Fuel &amp; component splits'!$D$40*'BNE Fuel &amp; component splits'!$E59</f>
        <v>13376112444078.297</v>
      </c>
      <c r="D2" s="7">
        <f>BCEU_consumoBTU!F35*'BNE Fuel &amp; component splits'!$D$40*'BNE Fuel &amp; component splits'!$E59</f>
        <v>13773848742230.117</v>
      </c>
      <c r="E2" s="7">
        <f>BCEU_consumoBTU!G35*'BNE Fuel &amp; component splits'!$D$40*'BNE Fuel &amp; component splits'!$E59</f>
        <v>14185141505802.557</v>
      </c>
      <c r="F2" s="7">
        <f>BCEU_consumoBTU!H35*'BNE Fuel &amp; component splits'!$D$40*'BNE Fuel &amp; component splits'!$E59</f>
        <v>14606551631473.57</v>
      </c>
      <c r="G2" s="7">
        <f>BCEU_consumoBTU!I35*'BNE Fuel &amp; component splits'!$D$40*'BNE Fuel &amp; component splits'!$E59</f>
        <v>15036679484170.23</v>
      </c>
      <c r="H2" s="7">
        <f>BCEU_consumoBTU!J35*'BNE Fuel &amp; component splits'!$D$40*'BNE Fuel &amp; component splits'!$E59</f>
        <v>15476164897068.734</v>
      </c>
      <c r="I2" s="7">
        <f>BCEU_consumoBTU!K35*'BNE Fuel &amp; component splits'!$D$40*'BNE Fuel &amp; component splits'!$E59</f>
        <v>15924807922301.521</v>
      </c>
      <c r="J2" s="7">
        <f>BCEU_consumoBTU!L35*'BNE Fuel &amp; component splits'!$D$40*'BNE Fuel &amp; component splits'!$E59</f>
        <v>16383128424324.248</v>
      </c>
      <c r="K2" s="7">
        <f>BCEU_consumoBTU!M35*'BNE Fuel &amp; component splits'!$D$40*'BNE Fuel &amp; component splits'!$E59</f>
        <v>16847767278961.893</v>
      </c>
      <c r="L2" s="7">
        <f>BCEU_consumoBTU!N35*'BNE Fuel &amp; component splits'!$D$40*'BNE Fuel &amp; component splits'!$E59</f>
        <v>17323723182903.475</v>
      </c>
      <c r="M2" s="7">
        <f>BCEU_consumoBTU!O35*'BNE Fuel &amp; component splits'!$D$40*'BNE Fuel &amp; component splits'!$E59</f>
        <v>17807397074532.898</v>
      </c>
      <c r="N2" s="7">
        <f>BCEU_consumoBTU!P35*'BNE Fuel &amp; component splits'!$D$40*'BNE Fuel &amp; component splits'!$E59</f>
        <v>18297669245791.832</v>
      </c>
      <c r="O2" s="7">
        <f>BCEU_consumoBTU!Q35*'BNE Fuel &amp; component splits'!$D$40*'BNE Fuel &amp; component splits'!$E59</f>
        <v>18572134284478.707</v>
      </c>
      <c r="P2" s="7">
        <f>BCEU_consumoBTU!R35*'BNE Fuel &amp; component splits'!$D$40*'BNE Fuel &amp; component splits'!$E59</f>
        <v>18850716298745.887</v>
      </c>
      <c r="Q2" s="7">
        <f>BCEU_consumoBTU!S35*'BNE Fuel &amp; component splits'!$D$40*'BNE Fuel &amp; component splits'!$E59</f>
        <v>19133477043227.074</v>
      </c>
      <c r="R2" s="7">
        <f>BCEU_consumoBTU!T35*'BNE Fuel &amp; component splits'!$D$40*'BNE Fuel &amp; component splits'!$E59</f>
        <v>19420479198875.48</v>
      </c>
      <c r="S2" s="7">
        <f>BCEU_consumoBTU!U35*'BNE Fuel &amp; component splits'!$D$40*'BNE Fuel &amp; component splits'!$E59</f>
        <v>19711786386858.609</v>
      </c>
      <c r="T2" s="7">
        <f>BCEU_consumoBTU!V35*'BNE Fuel &amp; component splits'!$D$40*'BNE Fuel &amp; component splits'!$E59</f>
        <v>20007463182661.484</v>
      </c>
      <c r="U2" s="7">
        <f>BCEU_consumoBTU!W35*'BNE Fuel &amp; component splits'!$D$40*'BNE Fuel &amp; component splits'!$E59</f>
        <v>20307575130401.41</v>
      </c>
      <c r="V2" s="7">
        <f>BCEU_consumoBTU!X35*'BNE Fuel &amp; component splits'!$D$40*'BNE Fuel &amp; component splits'!$E59</f>
        <v>20612188757357.43</v>
      </c>
      <c r="W2" s="7">
        <f>BCEU_consumoBTU!Y35*'BNE Fuel &amp; component splits'!$D$40*'BNE Fuel &amp; component splits'!$E59</f>
        <v>20921371588717.781</v>
      </c>
      <c r="X2" s="7">
        <f>BCEU_consumoBTU!Z35*'BNE Fuel &amp; component splits'!$D$40*'BNE Fuel &amp; component splits'!$E59</f>
        <v>21235192162548.555</v>
      </c>
      <c r="Y2" s="7">
        <f>BCEU_consumoBTU!AA35*'BNE Fuel &amp; component splits'!$D$40*'BNE Fuel &amp; component splits'!$E59</f>
        <v>21553720044986.777</v>
      </c>
      <c r="Z2" s="7">
        <f>BCEU_consumoBTU!AB35*'BNE Fuel &amp; component splits'!$D$40*'BNE Fuel &amp; component splits'!$E59</f>
        <v>21877025845661.574</v>
      </c>
      <c r="AA2" s="7">
        <f>BCEU_consumoBTU!AC35*'BNE Fuel &amp; component splits'!$D$40*'BNE Fuel &amp; component splits'!$E59</f>
        <v>22205181233346.5</v>
      </c>
      <c r="AB2" s="7">
        <f>BCEU_consumoBTU!AD35*'BNE Fuel &amp; component splits'!$D$40*'BNE Fuel &amp; component splits'!$E59</f>
        <v>22538258951846.691</v>
      </c>
      <c r="AC2" s="7">
        <f>BCEU_consumoBTU!AE35*'BNE Fuel &amp; component splits'!$D$40*'BNE Fuel &amp; component splits'!$E59</f>
        <v>22876332836124.387</v>
      </c>
      <c r="AD2" s="7">
        <f>BCEU_consumoBTU!AF35*'BNE Fuel &amp; component splits'!$D$40*'BNE Fuel &amp; component splits'!$E59</f>
        <v>23219477828666.25</v>
      </c>
      <c r="AE2" s="7">
        <f>BCEU_consumoBTU!AG35*'BNE Fuel &amp; component splits'!$D$40*'BNE Fuel &amp; component splits'!$E59</f>
        <v>23567769996096.242</v>
      </c>
      <c r="AF2" s="7">
        <f>BCEU_consumoBTU!AH35*'BNE Fuel &amp; component splits'!$D$40*'BNE Fuel &amp; component splits'!$E59</f>
        <v>23921286546037.68</v>
      </c>
      <c r="AG2" s="7">
        <f>BCEU_consumoBTU!AI35*'BNE Fuel &amp; component splits'!$D$40*'BNE Fuel &amp; component splits'!$E59</f>
        <v>24280105844228.246</v>
      </c>
    </row>
    <row r="3" spans="1:35" x14ac:dyDescent="0.2">
      <c r="A3" s="1" t="s">
        <v>4</v>
      </c>
      <c r="B3" s="7">
        <f>BCEU_consumoBTU!D36*'BNE Fuel &amp; component splits'!$D$40*'BNE Fuel &amp; component splits'!$E60</f>
        <v>0</v>
      </c>
      <c r="C3" s="7">
        <f>BCEU_consumoBTU!E36*'BNE Fuel &amp; component splits'!$D$40*'BNE Fuel &amp; component splits'!$E60</f>
        <v>0</v>
      </c>
      <c r="D3" s="7">
        <f>BCEU_consumoBTU!F36*'BNE Fuel &amp; component splits'!$D$40*'BNE Fuel &amp; component splits'!$E60</f>
        <v>0</v>
      </c>
      <c r="E3" s="7">
        <f>BCEU_consumoBTU!G36*'BNE Fuel &amp; component splits'!$D$40*'BNE Fuel &amp; component splits'!$E60</f>
        <v>0</v>
      </c>
      <c r="F3" s="7">
        <f>BCEU_consumoBTU!H36*'BNE Fuel &amp; component splits'!$D$40*'BNE Fuel &amp; component splits'!$E60</f>
        <v>0</v>
      </c>
      <c r="G3" s="7">
        <f>BCEU_consumoBTU!I36*'BNE Fuel &amp; component splits'!$D$40*'BNE Fuel &amp; component splits'!$E60</f>
        <v>0</v>
      </c>
      <c r="H3" s="7">
        <f>BCEU_consumoBTU!J36*'BNE Fuel &amp; component splits'!$D$40*'BNE Fuel &amp; component splits'!$E60</f>
        <v>0</v>
      </c>
      <c r="I3" s="7">
        <f>BCEU_consumoBTU!K36*'BNE Fuel &amp; component splits'!$D$40*'BNE Fuel &amp; component splits'!$E60</f>
        <v>0</v>
      </c>
      <c r="J3" s="7">
        <f>BCEU_consumoBTU!L36*'BNE Fuel &amp; component splits'!$D$40*'BNE Fuel &amp; component splits'!$E60</f>
        <v>0</v>
      </c>
      <c r="K3" s="7">
        <f>BCEU_consumoBTU!M36*'BNE Fuel &amp; component splits'!$D$40*'BNE Fuel &amp; component splits'!$E60</f>
        <v>0</v>
      </c>
      <c r="L3" s="7">
        <f>BCEU_consumoBTU!N36*'BNE Fuel &amp; component splits'!$D$40*'BNE Fuel &amp; component splits'!$E60</f>
        <v>0</v>
      </c>
      <c r="M3" s="7">
        <f>BCEU_consumoBTU!O36*'BNE Fuel &amp; component splits'!$D$40*'BNE Fuel &amp; component splits'!$E60</f>
        <v>0</v>
      </c>
      <c r="N3" s="7">
        <f>BCEU_consumoBTU!P36*'BNE Fuel &amp; component splits'!$D$40*'BNE Fuel &amp; component splits'!$E60</f>
        <v>0</v>
      </c>
      <c r="O3" s="7">
        <f>BCEU_consumoBTU!Q36*'BNE Fuel &amp; component splits'!$D$40*'BNE Fuel &amp; component splits'!$E60</f>
        <v>0</v>
      </c>
      <c r="P3" s="7">
        <f>BCEU_consumoBTU!R36*'BNE Fuel &amp; component splits'!$D$40*'BNE Fuel &amp; component splits'!$E60</f>
        <v>0</v>
      </c>
      <c r="Q3" s="7">
        <f>BCEU_consumoBTU!S36*'BNE Fuel &amp; component splits'!$D$40*'BNE Fuel &amp; component splits'!$E60</f>
        <v>0</v>
      </c>
      <c r="R3" s="7">
        <f>BCEU_consumoBTU!T36*'BNE Fuel &amp; component splits'!$D$40*'BNE Fuel &amp; component splits'!$E60</f>
        <v>0</v>
      </c>
      <c r="S3" s="7">
        <f>BCEU_consumoBTU!U36*'BNE Fuel &amp; component splits'!$D$40*'BNE Fuel &amp; component splits'!$E60</f>
        <v>0</v>
      </c>
      <c r="T3" s="7">
        <f>BCEU_consumoBTU!V36*'BNE Fuel &amp; component splits'!$D$40*'BNE Fuel &amp; component splits'!$E60</f>
        <v>0</v>
      </c>
      <c r="U3" s="7">
        <f>BCEU_consumoBTU!W36*'BNE Fuel &amp; component splits'!$D$40*'BNE Fuel &amp; component splits'!$E60</f>
        <v>0</v>
      </c>
      <c r="V3" s="7">
        <f>BCEU_consumoBTU!X36*'BNE Fuel &amp; component splits'!$D$40*'BNE Fuel &amp; component splits'!$E60</f>
        <v>0</v>
      </c>
      <c r="W3" s="7">
        <f>BCEU_consumoBTU!Y36*'BNE Fuel &amp; component splits'!$D$40*'BNE Fuel &amp; component splits'!$E60</f>
        <v>0</v>
      </c>
      <c r="X3" s="7">
        <f>BCEU_consumoBTU!Z36*'BNE Fuel &amp; component splits'!$D$40*'BNE Fuel &amp; component splits'!$E60</f>
        <v>0</v>
      </c>
      <c r="Y3" s="7">
        <f>BCEU_consumoBTU!AA36*'BNE Fuel &amp; component splits'!$D$40*'BNE Fuel &amp; component splits'!$E60</f>
        <v>0</v>
      </c>
      <c r="Z3" s="7">
        <f>BCEU_consumoBTU!AB36*'BNE Fuel &amp; component splits'!$D$40*'BNE Fuel &amp; component splits'!$E60</f>
        <v>0</v>
      </c>
      <c r="AA3" s="7">
        <f>BCEU_consumoBTU!AC36*'BNE Fuel &amp; component splits'!$D$40*'BNE Fuel &amp; component splits'!$E60</f>
        <v>0</v>
      </c>
      <c r="AB3" s="7">
        <f>BCEU_consumoBTU!AD36*'BNE Fuel &amp; component splits'!$D$40*'BNE Fuel &amp; component splits'!$E60</f>
        <v>0</v>
      </c>
      <c r="AC3" s="7">
        <f>BCEU_consumoBTU!AE36*'BNE Fuel &amp; component splits'!$D$40*'BNE Fuel &amp; component splits'!$E60</f>
        <v>0</v>
      </c>
      <c r="AD3" s="7">
        <f>BCEU_consumoBTU!AF36*'BNE Fuel &amp; component splits'!$D$40*'BNE Fuel &amp; component splits'!$E60</f>
        <v>0</v>
      </c>
      <c r="AE3" s="7">
        <f>BCEU_consumoBTU!AG36*'BNE Fuel &amp; component splits'!$D$40*'BNE Fuel &amp; component splits'!$E60</f>
        <v>0</v>
      </c>
      <c r="AF3" s="7">
        <f>BCEU_consumoBTU!AH36*'BNE Fuel &amp; component splits'!$D$40*'BNE Fuel &amp; component splits'!$E60</f>
        <v>0</v>
      </c>
      <c r="AG3" s="7">
        <f>BCEU_consumoBTU!AI36*'BNE Fuel &amp; component splits'!$D$40*'BNE Fuel &amp; component splits'!$E60</f>
        <v>0</v>
      </c>
    </row>
    <row r="4" spans="1:35" x14ac:dyDescent="0.2">
      <c r="A4" s="1" t="s">
        <v>5</v>
      </c>
      <c r="B4" s="7">
        <f>BCEU_consumoBTU!D37*'BNE Fuel &amp; component splits'!$D$40*'BNE Fuel &amp; component splits'!$E61</f>
        <v>6233982763724.75</v>
      </c>
      <c r="C4" s="7">
        <f>BCEU_consumoBTU!E37*'BNE Fuel &amp; component splits'!$D$40*'BNE Fuel &amp; component splits'!$E61</f>
        <v>6259861020258.9658</v>
      </c>
      <c r="D4" s="7">
        <f>BCEU_consumoBTU!F37*'BNE Fuel &amp; component splits'!$D$40*'BNE Fuel &amp; component splits'!$E61</f>
        <v>6288416337813.96</v>
      </c>
      <c r="E4" s="7">
        <f>BCEU_consumoBTU!G37*'BNE Fuel &amp; component splits'!$D$40*'BNE Fuel &amp; component splits'!$E61</f>
        <v>6309832825980.2061</v>
      </c>
      <c r="F4" s="7">
        <f>BCEU_consumoBTU!H37*'BNE Fuel &amp; component splits'!$D$40*'BNE Fuel &amp; component splits'!$E61</f>
        <v>6325002838431.2979</v>
      </c>
      <c r="G4" s="7">
        <f>BCEU_consumoBTU!I37*'BNE Fuel &amp; component splits'!$D$40*'BNE Fuel &amp; component splits'!$E61</f>
        <v>6342849911903.167</v>
      </c>
      <c r="H4" s="7">
        <f>BCEU_consumoBTU!J37*'BNE Fuel &amp; component splits'!$D$40*'BNE Fuel &amp; component splits'!$E61</f>
        <v>6358019924354.2578</v>
      </c>
      <c r="I4" s="7">
        <f>BCEU_consumoBTU!K37*'BNE Fuel &amp; component splits'!$D$40*'BNE Fuel &amp; component splits'!$E61</f>
        <v>6375866997826.1309</v>
      </c>
      <c r="J4" s="7">
        <f>BCEU_consumoBTU!L37*'BNE Fuel &amp; component splits'!$D$40*'BNE Fuel &amp; component splits'!$E61</f>
        <v>6392821717624.4072</v>
      </c>
      <c r="K4" s="7">
        <f>BCEU_consumoBTU!M37*'BNE Fuel &amp; component splits'!$D$40*'BNE Fuel &amp; component splits'!$E61</f>
        <v>6410668791096.2803</v>
      </c>
      <c r="L4" s="7">
        <f>BCEU_consumoBTU!N37*'BNE Fuel &amp; component splits'!$D$40*'BNE Fuel &amp; component splits'!$E61</f>
        <v>6427623510894.5576</v>
      </c>
      <c r="M4" s="7">
        <f>BCEU_consumoBTU!O37*'BNE Fuel &amp; component splits'!$D$40*'BNE Fuel &amp; component splits'!$E61</f>
        <v>6444578230692.8369</v>
      </c>
      <c r="N4" s="7">
        <f>BCEU_consumoBTU!P37*'BNE Fuel &amp; component splits'!$D$40*'BNE Fuel &amp; component splits'!$E61</f>
        <v>6442793523345.6494</v>
      </c>
      <c r="O4" s="7">
        <f>BCEU_consumoBTU!Q37*'BNE Fuel &amp; component splits'!$D$40*'BNE Fuel &amp; component splits'!$E61</f>
        <v>6539435426195.832</v>
      </c>
      <c r="P4" s="7">
        <f>BCEU_consumoBTU!R37*'BNE Fuel &amp; component splits'!$D$40*'BNE Fuel &amp; component splits'!$E61</f>
        <v>6637526957588.7686</v>
      </c>
      <c r="Q4" s="7">
        <f>BCEU_consumoBTU!S37*'BNE Fuel &amp; component splits'!$D$40*'BNE Fuel &amp; component splits'!$E61</f>
        <v>6737089861952.6006</v>
      </c>
      <c r="R4" s="7">
        <f>BCEU_consumoBTU!T37*'BNE Fuel &amp; component splits'!$D$40*'BNE Fuel &amp; component splits'!$E61</f>
        <v>6838146209881.8896</v>
      </c>
      <c r="S4" s="7">
        <f>BCEU_consumoBTU!U37*'BNE Fuel &amp; component splits'!$D$40*'BNE Fuel &amp; component splits'!$E61</f>
        <v>6940718403030.1162</v>
      </c>
      <c r="T4" s="7">
        <f>BCEU_consumoBTU!V37*'BNE Fuel &amp; component splits'!$D$40*'BNE Fuel &amp; component splits'!$E61</f>
        <v>7044829179075.5684</v>
      </c>
      <c r="U4" s="7">
        <f>BCEU_consumoBTU!W37*'BNE Fuel &amp; component splits'!$D$40*'BNE Fuel &amp; component splits'!$E61</f>
        <v>7150501616761.7012</v>
      </c>
      <c r="V4" s="7">
        <f>BCEU_consumoBTU!X37*'BNE Fuel &amp; component splits'!$D$40*'BNE Fuel &amp; component splits'!$E61</f>
        <v>7257759141013.126</v>
      </c>
      <c r="W4" s="7">
        <f>BCEU_consumoBTU!Y37*'BNE Fuel &amp; component splits'!$D$40*'BNE Fuel &amp; component splits'!$E61</f>
        <v>7366625528128.3232</v>
      </c>
      <c r="X4" s="7">
        <f>BCEU_consumoBTU!Z37*'BNE Fuel &amp; component splits'!$D$40*'BNE Fuel &amp; component splits'!$E61</f>
        <v>7477124911050.2471</v>
      </c>
      <c r="Y4" s="7">
        <f>BCEU_consumoBTU!AA37*'BNE Fuel &amp; component splits'!$D$40*'BNE Fuel &amp; component splits'!$E61</f>
        <v>7589281784715.999</v>
      </c>
      <c r="Z4" s="7">
        <f>BCEU_consumoBTU!AB37*'BNE Fuel &amp; component splits'!$D$40*'BNE Fuel &amp; component splits'!$E61</f>
        <v>7703121011486.7393</v>
      </c>
      <c r="AA4" s="7">
        <f>BCEU_consumoBTU!AC37*'BNE Fuel &amp; component splits'!$D$40*'BNE Fuel &amp; component splits'!$E61</f>
        <v>7818667826659.0391</v>
      </c>
      <c r="AB4" s="7">
        <f>BCEU_consumoBTU!AD37*'BNE Fuel &amp; component splits'!$D$40*'BNE Fuel &amp; component splits'!$E61</f>
        <v>7935947844058.9229</v>
      </c>
      <c r="AC4" s="7">
        <f>BCEU_consumoBTU!AE37*'BNE Fuel &amp; component splits'!$D$40*'BNE Fuel &amp; component splits'!$E61</f>
        <v>8054987061719.8066</v>
      </c>
      <c r="AD4" s="7">
        <f>BCEU_consumoBTU!AF37*'BNE Fuel &amp; component splits'!$D$40*'BNE Fuel &amp; component splits'!$E61</f>
        <v>8175811867645.6035</v>
      </c>
      <c r="AE4" s="7">
        <f>BCEU_consumoBTU!AG37*'BNE Fuel &amp; component splits'!$D$40*'BNE Fuel &amp; component splits'!$E61</f>
        <v>8298449045660.2861</v>
      </c>
      <c r="AF4" s="7">
        <f>BCEU_consumoBTU!AH37*'BNE Fuel &amp; component splits'!$D$40*'BNE Fuel &amp; component splits'!$E61</f>
        <v>8422925781345.1895</v>
      </c>
      <c r="AG4" s="7">
        <f>BCEU_consumoBTU!AI37*'BNE Fuel &amp; component splits'!$D$40*'BNE Fuel &amp; component splits'!$E61</f>
        <v>8549269668065.3682</v>
      </c>
    </row>
    <row r="5" spans="1:35" x14ac:dyDescent="0.2">
      <c r="A5" s="1" t="s">
        <v>6</v>
      </c>
      <c r="B5" s="7">
        <f>BCEU_consumoBTU!D38*'BNE Fuel &amp; component splits'!$D$40*'BNE Fuel &amp; component splits'!$E62</f>
        <v>0</v>
      </c>
      <c r="C5" s="7">
        <f>BCEU_consumoBTU!E38*'BNE Fuel &amp; component splits'!$D$40*'BNE Fuel &amp; component splits'!$E62</f>
        <v>0</v>
      </c>
      <c r="D5" s="7">
        <f>BCEU_consumoBTU!F38*'BNE Fuel &amp; component splits'!$D$40*'BNE Fuel &amp; component splits'!$E62</f>
        <v>0</v>
      </c>
      <c r="E5" s="7">
        <f>BCEU_consumoBTU!G38*'BNE Fuel &amp; component splits'!$D$40*'BNE Fuel &amp; component splits'!$E62</f>
        <v>0</v>
      </c>
      <c r="F5" s="7">
        <f>BCEU_consumoBTU!H38*'BNE Fuel &amp; component splits'!$D$40*'BNE Fuel &amp; component splits'!$E62</f>
        <v>0</v>
      </c>
      <c r="G5" s="7">
        <f>BCEU_consumoBTU!I38*'BNE Fuel &amp; component splits'!$D$40*'BNE Fuel &amp; component splits'!$E62</f>
        <v>0</v>
      </c>
      <c r="H5" s="7">
        <f>BCEU_consumoBTU!J38*'BNE Fuel &amp; component splits'!$D$40*'BNE Fuel &amp; component splits'!$E62</f>
        <v>0</v>
      </c>
      <c r="I5" s="7">
        <f>BCEU_consumoBTU!K38*'BNE Fuel &amp; component splits'!$D$40*'BNE Fuel &amp; component splits'!$E62</f>
        <v>0</v>
      </c>
      <c r="J5" s="7">
        <f>BCEU_consumoBTU!L38*'BNE Fuel &amp; component splits'!$D$40*'BNE Fuel &amp; component splits'!$E62</f>
        <v>0</v>
      </c>
      <c r="K5" s="7">
        <f>BCEU_consumoBTU!M38*'BNE Fuel &amp; component splits'!$D$40*'BNE Fuel &amp; component splits'!$E62</f>
        <v>0</v>
      </c>
      <c r="L5" s="7">
        <f>BCEU_consumoBTU!N38*'BNE Fuel &amp; component splits'!$D$40*'BNE Fuel &amp; component splits'!$E62</f>
        <v>0</v>
      </c>
      <c r="M5" s="7">
        <f>BCEU_consumoBTU!O38*'BNE Fuel &amp; component splits'!$D$40*'BNE Fuel &amp; component splits'!$E62</f>
        <v>0</v>
      </c>
      <c r="N5" s="7">
        <f>BCEU_consumoBTU!P38*'BNE Fuel &amp; component splits'!$D$40*'BNE Fuel &amp; component splits'!$E62</f>
        <v>0</v>
      </c>
      <c r="O5" s="7">
        <f>BCEU_consumoBTU!Q38*'BNE Fuel &amp; component splits'!$D$40*'BNE Fuel &amp; component splits'!$E62</f>
        <v>0</v>
      </c>
      <c r="P5" s="7">
        <f>BCEU_consumoBTU!R38*'BNE Fuel &amp; component splits'!$D$40*'BNE Fuel &amp; component splits'!$E62</f>
        <v>0</v>
      </c>
      <c r="Q5" s="7">
        <f>BCEU_consumoBTU!S38*'BNE Fuel &amp; component splits'!$D$40*'BNE Fuel &amp; component splits'!$E62</f>
        <v>0</v>
      </c>
      <c r="R5" s="7">
        <f>BCEU_consumoBTU!T38*'BNE Fuel &amp; component splits'!$D$40*'BNE Fuel &amp; component splits'!$E62</f>
        <v>0</v>
      </c>
      <c r="S5" s="7">
        <f>BCEU_consumoBTU!U38*'BNE Fuel &amp; component splits'!$D$40*'BNE Fuel &amp; component splits'!$E62</f>
        <v>0</v>
      </c>
      <c r="T5" s="7">
        <f>BCEU_consumoBTU!V38*'BNE Fuel &amp; component splits'!$D$40*'BNE Fuel &amp; component splits'!$E62</f>
        <v>0</v>
      </c>
      <c r="U5" s="7">
        <f>BCEU_consumoBTU!W38*'BNE Fuel &amp; component splits'!$D$40*'BNE Fuel &amp; component splits'!$E62</f>
        <v>0</v>
      </c>
      <c r="V5" s="7">
        <f>BCEU_consumoBTU!X38*'BNE Fuel &amp; component splits'!$D$40*'BNE Fuel &amp; component splits'!$E62</f>
        <v>0</v>
      </c>
      <c r="W5" s="7">
        <f>BCEU_consumoBTU!Y38*'BNE Fuel &amp; component splits'!$D$40*'BNE Fuel &amp; component splits'!$E62</f>
        <v>0</v>
      </c>
      <c r="X5" s="7">
        <f>BCEU_consumoBTU!Z38*'BNE Fuel &amp; component splits'!$D$40*'BNE Fuel &amp; component splits'!$E62</f>
        <v>0</v>
      </c>
      <c r="Y5" s="7">
        <f>BCEU_consumoBTU!AA38*'BNE Fuel &amp; component splits'!$D$40*'BNE Fuel &amp; component splits'!$E62</f>
        <v>0</v>
      </c>
      <c r="Z5" s="7">
        <f>BCEU_consumoBTU!AB38*'BNE Fuel &amp; component splits'!$D$40*'BNE Fuel &amp; component splits'!$E62</f>
        <v>0</v>
      </c>
      <c r="AA5" s="7">
        <f>BCEU_consumoBTU!AC38*'BNE Fuel &amp; component splits'!$D$40*'BNE Fuel &amp; component splits'!$E62</f>
        <v>0</v>
      </c>
      <c r="AB5" s="7">
        <f>BCEU_consumoBTU!AD38*'BNE Fuel &amp; component splits'!$D$40*'BNE Fuel &amp; component splits'!$E62</f>
        <v>0</v>
      </c>
      <c r="AC5" s="7">
        <f>BCEU_consumoBTU!AE38*'BNE Fuel &amp; component splits'!$D$40*'BNE Fuel &amp; component splits'!$E62</f>
        <v>0</v>
      </c>
      <c r="AD5" s="7">
        <f>BCEU_consumoBTU!AF38*'BNE Fuel &amp; component splits'!$D$40*'BNE Fuel &amp; component splits'!$E62</f>
        <v>0</v>
      </c>
      <c r="AE5" s="7">
        <f>BCEU_consumoBTU!AG38*'BNE Fuel &amp; component splits'!$D$40*'BNE Fuel &amp; component splits'!$E62</f>
        <v>0</v>
      </c>
      <c r="AF5" s="7">
        <f>BCEU_consumoBTU!AH38*'BNE Fuel &amp; component splits'!$D$40*'BNE Fuel &amp; component splits'!$E62</f>
        <v>0</v>
      </c>
      <c r="AG5" s="7">
        <f>BCEU_consumoBTU!AI38*'BNE Fuel &amp; component splits'!$D$40*'BNE Fuel &amp; component splits'!$E62</f>
        <v>0</v>
      </c>
    </row>
    <row r="6" spans="1:35" x14ac:dyDescent="0.2">
      <c r="A6" s="1" t="s">
        <v>8</v>
      </c>
      <c r="B6" s="7">
        <f>BCEU_consumoBTU!D39*'BNE Fuel &amp; component splits'!$D$40*'BNE Fuel &amp; component splits'!$E63</f>
        <v>0</v>
      </c>
      <c r="C6" s="7">
        <f>BCEU_consumoBTU!E39*'BNE Fuel &amp; component splits'!$D$40*'BNE Fuel &amp; component splits'!$E63</f>
        <v>0</v>
      </c>
      <c r="D6" s="7">
        <f>BCEU_consumoBTU!F39*'BNE Fuel &amp; component splits'!$D$40*'BNE Fuel &amp; component splits'!$E63</f>
        <v>0</v>
      </c>
      <c r="E6" s="7">
        <f>BCEU_consumoBTU!G39*'BNE Fuel &amp; component splits'!$D$40*'BNE Fuel &amp; component splits'!$E63</f>
        <v>0</v>
      </c>
      <c r="F6" s="7">
        <f>BCEU_consumoBTU!H39*'BNE Fuel &amp; component splits'!$D$40*'BNE Fuel &amp; component splits'!$E63</f>
        <v>0</v>
      </c>
      <c r="G6" s="7">
        <f>BCEU_consumoBTU!I39*'BNE Fuel &amp; component splits'!$D$40*'BNE Fuel &amp; component splits'!$E63</f>
        <v>0</v>
      </c>
      <c r="H6" s="7">
        <f>BCEU_consumoBTU!J39*'BNE Fuel &amp; component splits'!$D$40*'BNE Fuel &amp; component splits'!$E63</f>
        <v>0</v>
      </c>
      <c r="I6" s="7">
        <f>BCEU_consumoBTU!K39*'BNE Fuel &amp; component splits'!$D$40*'BNE Fuel &amp; component splits'!$E63</f>
        <v>0</v>
      </c>
      <c r="J6" s="7">
        <f>BCEU_consumoBTU!L39*'BNE Fuel &amp; component splits'!$D$40*'BNE Fuel &amp; component splits'!$E63</f>
        <v>0</v>
      </c>
      <c r="K6" s="7">
        <f>BCEU_consumoBTU!M39*'BNE Fuel &amp; component splits'!$D$40*'BNE Fuel &amp; component splits'!$E63</f>
        <v>0</v>
      </c>
      <c r="L6" s="7">
        <f>BCEU_consumoBTU!N39*'BNE Fuel &amp; component splits'!$D$40*'BNE Fuel &amp; component splits'!$E63</f>
        <v>0</v>
      </c>
      <c r="M6" s="7">
        <f>BCEU_consumoBTU!O39*'BNE Fuel &amp; component splits'!$D$40*'BNE Fuel &amp; component splits'!$E63</f>
        <v>0</v>
      </c>
      <c r="N6" s="7">
        <f>BCEU_consumoBTU!P39*'BNE Fuel &amp; component splits'!$D$40*'BNE Fuel &amp; component splits'!$E63</f>
        <v>0</v>
      </c>
      <c r="O6" s="7">
        <f>BCEU_consumoBTU!Q39*'BNE Fuel &amp; component splits'!$D$40*'BNE Fuel &amp; component splits'!$E63</f>
        <v>0</v>
      </c>
      <c r="P6" s="7">
        <f>BCEU_consumoBTU!R39*'BNE Fuel &amp; component splits'!$D$40*'BNE Fuel &amp; component splits'!$E63</f>
        <v>0</v>
      </c>
      <c r="Q6" s="7">
        <f>BCEU_consumoBTU!S39*'BNE Fuel &amp; component splits'!$D$40*'BNE Fuel &amp; component splits'!$E63</f>
        <v>0</v>
      </c>
      <c r="R6" s="7">
        <f>BCEU_consumoBTU!T39*'BNE Fuel &amp; component splits'!$D$40*'BNE Fuel &amp; component splits'!$E63</f>
        <v>0</v>
      </c>
      <c r="S6" s="7">
        <f>BCEU_consumoBTU!U39*'BNE Fuel &amp; component splits'!$D$40*'BNE Fuel &amp; component splits'!$E63</f>
        <v>0</v>
      </c>
      <c r="T6" s="7">
        <f>BCEU_consumoBTU!V39*'BNE Fuel &amp; component splits'!$D$40*'BNE Fuel &amp; component splits'!$E63</f>
        <v>0</v>
      </c>
      <c r="U6" s="7">
        <f>BCEU_consumoBTU!W39*'BNE Fuel &amp; component splits'!$D$40*'BNE Fuel &amp; component splits'!$E63</f>
        <v>0</v>
      </c>
      <c r="V6" s="7">
        <f>BCEU_consumoBTU!X39*'BNE Fuel &amp; component splits'!$D$40*'BNE Fuel &amp; component splits'!$E63</f>
        <v>0</v>
      </c>
      <c r="W6" s="7">
        <f>BCEU_consumoBTU!Y39*'BNE Fuel &amp; component splits'!$D$40*'BNE Fuel &amp; component splits'!$E63</f>
        <v>0</v>
      </c>
      <c r="X6" s="7">
        <f>BCEU_consumoBTU!Z39*'BNE Fuel &amp; component splits'!$D$40*'BNE Fuel &amp; component splits'!$E63</f>
        <v>0</v>
      </c>
      <c r="Y6" s="7">
        <f>BCEU_consumoBTU!AA39*'BNE Fuel &amp; component splits'!$D$40*'BNE Fuel &amp; component splits'!$E63</f>
        <v>0</v>
      </c>
      <c r="Z6" s="7">
        <f>BCEU_consumoBTU!AB39*'BNE Fuel &amp; component splits'!$D$40*'BNE Fuel &amp; component splits'!$E63</f>
        <v>0</v>
      </c>
      <c r="AA6" s="7">
        <f>BCEU_consumoBTU!AC39*'BNE Fuel &amp; component splits'!$D$40*'BNE Fuel &amp; component splits'!$E63</f>
        <v>0</v>
      </c>
      <c r="AB6" s="7">
        <f>BCEU_consumoBTU!AD39*'BNE Fuel &amp; component splits'!$D$40*'BNE Fuel &amp; component splits'!$E63</f>
        <v>0</v>
      </c>
      <c r="AC6" s="7">
        <f>BCEU_consumoBTU!AE39*'BNE Fuel &amp; component splits'!$D$40*'BNE Fuel &amp; component splits'!$E63</f>
        <v>0</v>
      </c>
      <c r="AD6" s="7">
        <f>BCEU_consumoBTU!AF39*'BNE Fuel &amp; component splits'!$D$40*'BNE Fuel &amp; component splits'!$E63</f>
        <v>0</v>
      </c>
      <c r="AE6" s="7">
        <f>BCEU_consumoBTU!AG39*'BNE Fuel &amp; component splits'!$D$40*'BNE Fuel &amp; component splits'!$E63</f>
        <v>0</v>
      </c>
      <c r="AF6" s="7">
        <f>BCEU_consumoBTU!AH39*'BNE Fuel &amp; component splits'!$D$40*'BNE Fuel &amp; component splits'!$E63</f>
        <v>0</v>
      </c>
      <c r="AG6" s="7">
        <f>BCEU_consumoBTU!AI39*'BNE Fuel &amp; component splits'!$D$40*'BNE Fuel &amp; component splits'!$E63</f>
        <v>0</v>
      </c>
    </row>
    <row r="7" spans="1:35" x14ac:dyDescent="0.2">
      <c r="A7" s="1" t="s">
        <v>20</v>
      </c>
      <c r="B7" s="7">
        <f>BCEU_consumoBTU!D40*'BNE Fuel &amp; component splits'!$D$40*'BNE Fuel &amp; component splits'!$E64</f>
        <v>0</v>
      </c>
      <c r="C7" s="7">
        <f>BCEU_consumoBTU!E40*'BNE Fuel &amp; component splits'!$D$40*'BNE Fuel &amp; component splits'!$E64</f>
        <v>0</v>
      </c>
      <c r="D7" s="7">
        <f>BCEU_consumoBTU!F40*'BNE Fuel &amp; component splits'!$D$40*'BNE Fuel &amp; component splits'!$E64</f>
        <v>0</v>
      </c>
      <c r="E7" s="7">
        <f>BCEU_consumoBTU!G40*'BNE Fuel &amp; component splits'!$D$40*'BNE Fuel &amp; component splits'!$E64</f>
        <v>0</v>
      </c>
      <c r="F7" s="7">
        <f>BCEU_consumoBTU!H40*'BNE Fuel &amp; component splits'!$D$40*'BNE Fuel &amp; component splits'!$E64</f>
        <v>0</v>
      </c>
      <c r="G7" s="7">
        <f>BCEU_consumoBTU!I40*'BNE Fuel &amp; component splits'!$D$40*'BNE Fuel &amp; component splits'!$E64</f>
        <v>0</v>
      </c>
      <c r="H7" s="7">
        <f>BCEU_consumoBTU!J40*'BNE Fuel &amp; component splits'!$D$40*'BNE Fuel &amp; component splits'!$E64</f>
        <v>0</v>
      </c>
      <c r="I7" s="7">
        <f>BCEU_consumoBTU!K40*'BNE Fuel &amp; component splits'!$D$40*'BNE Fuel &amp; component splits'!$E64</f>
        <v>0</v>
      </c>
      <c r="J7" s="7">
        <f>BCEU_consumoBTU!L40*'BNE Fuel &amp; component splits'!$D$40*'BNE Fuel &amp; component splits'!$E64</f>
        <v>0</v>
      </c>
      <c r="K7" s="7">
        <f>BCEU_consumoBTU!M40*'BNE Fuel &amp; component splits'!$D$40*'BNE Fuel &amp; component splits'!$E64</f>
        <v>0</v>
      </c>
      <c r="L7" s="7">
        <f>BCEU_consumoBTU!N40*'BNE Fuel &amp; component splits'!$D$40*'BNE Fuel &amp; component splits'!$E64</f>
        <v>0</v>
      </c>
      <c r="M7" s="7">
        <f>BCEU_consumoBTU!O40*'BNE Fuel &amp; component splits'!$D$40*'BNE Fuel &amp; component splits'!$E64</f>
        <v>0</v>
      </c>
      <c r="N7" s="7">
        <f>BCEU_consumoBTU!P40*'BNE Fuel &amp; component splits'!$D$40*'BNE Fuel &amp; component splits'!$E64</f>
        <v>0</v>
      </c>
      <c r="O7" s="7">
        <f>BCEU_consumoBTU!Q40*'BNE Fuel &amp; component splits'!$D$40*'BNE Fuel &amp; component splits'!$E64</f>
        <v>0</v>
      </c>
      <c r="P7" s="7">
        <f>BCEU_consumoBTU!R40*'BNE Fuel &amp; component splits'!$D$40*'BNE Fuel &amp; component splits'!$E64</f>
        <v>0</v>
      </c>
      <c r="Q7" s="7">
        <f>BCEU_consumoBTU!S40*'BNE Fuel &amp; component splits'!$D$40*'BNE Fuel &amp; component splits'!$E64</f>
        <v>0</v>
      </c>
      <c r="R7" s="7">
        <f>BCEU_consumoBTU!T40*'BNE Fuel &amp; component splits'!$D$40*'BNE Fuel &amp; component splits'!$E64</f>
        <v>0</v>
      </c>
      <c r="S7" s="7">
        <f>BCEU_consumoBTU!U40*'BNE Fuel &amp; component splits'!$D$40*'BNE Fuel &amp; component splits'!$E64</f>
        <v>0</v>
      </c>
      <c r="T7" s="7">
        <f>BCEU_consumoBTU!V40*'BNE Fuel &amp; component splits'!$D$40*'BNE Fuel &amp; component splits'!$E64</f>
        <v>0</v>
      </c>
      <c r="U7" s="7">
        <f>BCEU_consumoBTU!W40*'BNE Fuel &amp; component splits'!$D$40*'BNE Fuel &amp; component splits'!$E64</f>
        <v>0</v>
      </c>
      <c r="V7" s="7">
        <f>BCEU_consumoBTU!X40*'BNE Fuel &amp; component splits'!$D$40*'BNE Fuel &amp; component splits'!$E64</f>
        <v>0</v>
      </c>
      <c r="W7" s="7">
        <f>BCEU_consumoBTU!Y40*'BNE Fuel &amp; component splits'!$D$40*'BNE Fuel &amp; component splits'!$E64</f>
        <v>0</v>
      </c>
      <c r="X7" s="7">
        <f>BCEU_consumoBTU!Z40*'BNE Fuel &amp; component splits'!$D$40*'BNE Fuel &amp; component splits'!$E64</f>
        <v>0</v>
      </c>
      <c r="Y7" s="7">
        <f>BCEU_consumoBTU!AA40*'BNE Fuel &amp; component splits'!$D$40*'BNE Fuel &amp; component splits'!$E64</f>
        <v>0</v>
      </c>
      <c r="Z7" s="7">
        <f>BCEU_consumoBTU!AB40*'BNE Fuel &amp; component splits'!$D$40*'BNE Fuel &amp; component splits'!$E64</f>
        <v>0</v>
      </c>
      <c r="AA7" s="7">
        <f>BCEU_consumoBTU!AC40*'BNE Fuel &amp; component splits'!$D$40*'BNE Fuel &amp; component splits'!$E64</f>
        <v>0</v>
      </c>
      <c r="AB7" s="7">
        <f>BCEU_consumoBTU!AD40*'BNE Fuel &amp; component splits'!$D$40*'BNE Fuel &amp; component splits'!$E64</f>
        <v>0</v>
      </c>
      <c r="AC7" s="7">
        <f>BCEU_consumoBTU!AE40*'BNE Fuel &amp; component splits'!$D$40*'BNE Fuel &amp; component splits'!$E64</f>
        <v>0</v>
      </c>
      <c r="AD7" s="7">
        <f>BCEU_consumoBTU!AF40*'BNE Fuel &amp; component splits'!$D$40*'BNE Fuel &amp; component splits'!$E64</f>
        <v>0</v>
      </c>
      <c r="AE7" s="7">
        <f>BCEU_consumoBTU!AG40*'BNE Fuel &amp; component splits'!$D$40*'BNE Fuel &amp; component splits'!$E64</f>
        <v>0</v>
      </c>
      <c r="AF7" s="7">
        <f>BCEU_consumoBTU!AH40*'BNE Fuel &amp; component splits'!$D$40*'BNE Fuel &amp; component splits'!$E64</f>
        <v>0</v>
      </c>
      <c r="AG7" s="7">
        <f>BCEU_consumoBTU!AI40*'BNE Fuel &amp; component splits'!$D$40*'BNE Fuel &amp; component splits'!$E64</f>
        <v>0</v>
      </c>
    </row>
    <row r="8" spans="1:35" x14ac:dyDescent="0.2">
      <c r="A8" s="1" t="s">
        <v>24</v>
      </c>
      <c r="B8" s="7">
        <f>BCEU_consumoBTU!D41*'BNE Fuel &amp; component splits'!$D$40*'BNE Fuel &amp; component splits'!$E65</f>
        <v>0</v>
      </c>
      <c r="C8" s="7">
        <f>BCEU_consumoBTU!E41*'BNE Fuel &amp; component splits'!$D$40*'BNE Fuel &amp; component splits'!$E65</f>
        <v>0</v>
      </c>
      <c r="D8" s="7">
        <f>BCEU_consumoBTU!F41*'BNE Fuel &amp; component splits'!$D$40*'BNE Fuel &amp; component splits'!$E65</f>
        <v>0</v>
      </c>
      <c r="E8" s="7">
        <f>BCEU_consumoBTU!G41*'BNE Fuel &amp; component splits'!$D$40*'BNE Fuel &amp; component splits'!$E65</f>
        <v>0</v>
      </c>
      <c r="F8" s="7">
        <f>BCEU_consumoBTU!H41*'BNE Fuel &amp; component splits'!$D$40*'BNE Fuel &amp; component splits'!$E65</f>
        <v>0</v>
      </c>
      <c r="G8" s="7">
        <f>BCEU_consumoBTU!I41*'BNE Fuel &amp; component splits'!$D$40*'BNE Fuel &amp; component splits'!$E65</f>
        <v>0</v>
      </c>
      <c r="H8" s="7">
        <f>BCEU_consumoBTU!J41*'BNE Fuel &amp; component splits'!$D$40*'BNE Fuel &amp; component splits'!$E65</f>
        <v>0</v>
      </c>
      <c r="I8" s="7">
        <f>BCEU_consumoBTU!K41*'BNE Fuel &amp; component splits'!$D$40*'BNE Fuel &amp; component splits'!$E65</f>
        <v>0</v>
      </c>
      <c r="J8" s="7">
        <f>BCEU_consumoBTU!L41*'BNE Fuel &amp; component splits'!$D$40*'BNE Fuel &amp; component splits'!$E65</f>
        <v>0</v>
      </c>
      <c r="K8" s="7">
        <f>BCEU_consumoBTU!M41*'BNE Fuel &amp; component splits'!$D$40*'BNE Fuel &amp; component splits'!$E65</f>
        <v>0</v>
      </c>
      <c r="L8" s="7">
        <f>BCEU_consumoBTU!N41*'BNE Fuel &amp; component splits'!$D$40*'BNE Fuel &amp; component splits'!$E65</f>
        <v>0</v>
      </c>
      <c r="M8" s="7">
        <f>BCEU_consumoBTU!O41*'BNE Fuel &amp; component splits'!$D$40*'BNE Fuel &amp; component splits'!$E65</f>
        <v>0</v>
      </c>
      <c r="N8" s="7">
        <f>BCEU_consumoBTU!P41*'BNE Fuel &amp; component splits'!$D$40*'BNE Fuel &amp; component splits'!$E65</f>
        <v>0</v>
      </c>
      <c r="O8" s="7">
        <f>BCEU_consumoBTU!Q41*'BNE Fuel &amp; component splits'!$D$40*'BNE Fuel &amp; component splits'!$E65</f>
        <v>0</v>
      </c>
      <c r="P8" s="7">
        <f>BCEU_consumoBTU!R41*'BNE Fuel &amp; component splits'!$D$40*'BNE Fuel &amp; component splits'!$E65</f>
        <v>0</v>
      </c>
      <c r="Q8" s="7">
        <f>BCEU_consumoBTU!S41*'BNE Fuel &amp; component splits'!$D$40*'BNE Fuel &amp; component splits'!$E65</f>
        <v>0</v>
      </c>
      <c r="R8" s="7">
        <f>BCEU_consumoBTU!T41*'BNE Fuel &amp; component splits'!$D$40*'BNE Fuel &amp; component splits'!$E65</f>
        <v>0</v>
      </c>
      <c r="S8" s="7">
        <f>BCEU_consumoBTU!U41*'BNE Fuel &amp; component splits'!$D$40*'BNE Fuel &amp; component splits'!$E65</f>
        <v>0</v>
      </c>
      <c r="T8" s="7">
        <f>BCEU_consumoBTU!V41*'BNE Fuel &amp; component splits'!$D$40*'BNE Fuel &amp; component splits'!$E65</f>
        <v>0</v>
      </c>
      <c r="U8" s="7">
        <f>BCEU_consumoBTU!W41*'BNE Fuel &amp; component splits'!$D$40*'BNE Fuel &amp; component splits'!$E65</f>
        <v>0</v>
      </c>
      <c r="V8" s="7">
        <f>BCEU_consumoBTU!X41*'BNE Fuel &amp; component splits'!$D$40*'BNE Fuel &amp; component splits'!$E65</f>
        <v>0</v>
      </c>
      <c r="W8" s="7">
        <f>BCEU_consumoBTU!Y41*'BNE Fuel &amp; component splits'!$D$40*'BNE Fuel &amp; component splits'!$E65</f>
        <v>0</v>
      </c>
      <c r="X8" s="7">
        <f>BCEU_consumoBTU!Z41*'BNE Fuel &amp; component splits'!$D$40*'BNE Fuel &amp; component splits'!$E65</f>
        <v>0</v>
      </c>
      <c r="Y8" s="7">
        <f>BCEU_consumoBTU!AA41*'BNE Fuel &amp; component splits'!$D$40*'BNE Fuel &amp; component splits'!$E65</f>
        <v>0</v>
      </c>
      <c r="Z8" s="7">
        <f>BCEU_consumoBTU!AB41*'BNE Fuel &amp; component splits'!$D$40*'BNE Fuel &amp; component splits'!$E65</f>
        <v>0</v>
      </c>
      <c r="AA8" s="7">
        <f>BCEU_consumoBTU!AC41*'BNE Fuel &amp; component splits'!$D$40*'BNE Fuel &amp; component splits'!$E65</f>
        <v>0</v>
      </c>
      <c r="AB8" s="7">
        <f>BCEU_consumoBTU!AD41*'BNE Fuel &amp; component splits'!$D$40*'BNE Fuel &amp; component splits'!$E65</f>
        <v>0</v>
      </c>
      <c r="AC8" s="7">
        <f>BCEU_consumoBTU!AE41*'BNE Fuel &amp; component splits'!$D$40*'BNE Fuel &amp; component splits'!$E65</f>
        <v>0</v>
      </c>
      <c r="AD8" s="7">
        <f>BCEU_consumoBTU!AF41*'BNE Fuel &amp; component splits'!$D$40*'BNE Fuel &amp; component splits'!$E65</f>
        <v>0</v>
      </c>
      <c r="AE8" s="7">
        <f>BCEU_consumoBTU!AG41*'BNE Fuel &amp; component splits'!$D$40*'BNE Fuel &amp; component splits'!$E65</f>
        <v>0</v>
      </c>
      <c r="AF8" s="7">
        <f>BCEU_consumoBTU!AH41*'BNE Fuel &amp; component splits'!$D$40*'BNE Fuel &amp; component splits'!$E65</f>
        <v>0</v>
      </c>
      <c r="AG8" s="7">
        <f>BCEU_consumoBTU!AI41*'BNE Fuel &amp; component splits'!$D$40*'BNE Fuel &amp; component splits'!$E65</f>
        <v>0</v>
      </c>
    </row>
    <row r="9" spans="1:35" x14ac:dyDescent="0.2">
      <c r="A9" s="1" t="s">
        <v>25</v>
      </c>
      <c r="B9" s="7">
        <f>BCEU_consumoBTU!D42*'BNE Fuel &amp; component splits'!$D$40*'BNE Fuel &amp; component splits'!$E66</f>
        <v>0</v>
      </c>
      <c r="C9" s="7">
        <f>BCEU_consumoBTU!E42*'BNE Fuel &amp; component splits'!$D$40*'BNE Fuel &amp; component splits'!$E66</f>
        <v>0</v>
      </c>
      <c r="D9" s="7">
        <f>BCEU_consumoBTU!F42*'BNE Fuel &amp; component splits'!$D$40*'BNE Fuel &amp; component splits'!$E66</f>
        <v>0</v>
      </c>
      <c r="E9" s="7">
        <f>BCEU_consumoBTU!G42*'BNE Fuel &amp; component splits'!$D$40*'BNE Fuel &amp; component splits'!$E66</f>
        <v>0</v>
      </c>
      <c r="F9" s="7">
        <f>BCEU_consumoBTU!H42*'BNE Fuel &amp; component splits'!$D$40*'BNE Fuel &amp; component splits'!$E66</f>
        <v>0</v>
      </c>
      <c r="G9" s="7">
        <f>BCEU_consumoBTU!I42*'BNE Fuel &amp; component splits'!$D$40*'BNE Fuel &amp; component splits'!$E66</f>
        <v>0</v>
      </c>
      <c r="H9" s="7">
        <f>BCEU_consumoBTU!J42*'BNE Fuel &amp; component splits'!$D$40*'BNE Fuel &amp; component splits'!$E66</f>
        <v>0</v>
      </c>
      <c r="I9" s="7">
        <f>BCEU_consumoBTU!K42*'BNE Fuel &amp; component splits'!$D$40*'BNE Fuel &amp; component splits'!$E66</f>
        <v>0</v>
      </c>
      <c r="J9" s="7">
        <f>BCEU_consumoBTU!L42*'BNE Fuel &amp; component splits'!$D$40*'BNE Fuel &amp; component splits'!$E66</f>
        <v>0</v>
      </c>
      <c r="K9" s="7">
        <f>BCEU_consumoBTU!M42*'BNE Fuel &amp; component splits'!$D$40*'BNE Fuel &amp; component splits'!$E66</f>
        <v>0</v>
      </c>
      <c r="L9" s="7">
        <f>BCEU_consumoBTU!N42*'BNE Fuel &amp; component splits'!$D$40*'BNE Fuel &amp; component splits'!$E66</f>
        <v>0</v>
      </c>
      <c r="M9" s="7">
        <f>BCEU_consumoBTU!O42*'BNE Fuel &amp; component splits'!$D$40*'BNE Fuel &amp; component splits'!$E66</f>
        <v>0</v>
      </c>
      <c r="N9" s="7">
        <f>BCEU_consumoBTU!P42*'BNE Fuel &amp; component splits'!$D$40*'BNE Fuel &amp; component splits'!$E66</f>
        <v>0</v>
      </c>
      <c r="O9" s="7">
        <f>BCEU_consumoBTU!Q42*'BNE Fuel &amp; component splits'!$D$40*'BNE Fuel &amp; component splits'!$E66</f>
        <v>0</v>
      </c>
      <c r="P9" s="7">
        <f>BCEU_consumoBTU!R42*'BNE Fuel &amp; component splits'!$D$40*'BNE Fuel &amp; component splits'!$E66</f>
        <v>0</v>
      </c>
      <c r="Q9" s="7">
        <f>BCEU_consumoBTU!S42*'BNE Fuel &amp; component splits'!$D$40*'BNE Fuel &amp; component splits'!$E66</f>
        <v>0</v>
      </c>
      <c r="R9" s="7">
        <f>BCEU_consumoBTU!T42*'BNE Fuel &amp; component splits'!$D$40*'BNE Fuel &amp; component splits'!$E66</f>
        <v>0</v>
      </c>
      <c r="S9" s="7">
        <f>BCEU_consumoBTU!U42*'BNE Fuel &amp; component splits'!$D$40*'BNE Fuel &amp; component splits'!$E66</f>
        <v>0</v>
      </c>
      <c r="T9" s="7">
        <f>BCEU_consumoBTU!V42*'BNE Fuel &amp; component splits'!$D$40*'BNE Fuel &amp; component splits'!$E66</f>
        <v>0</v>
      </c>
      <c r="U9" s="7">
        <f>BCEU_consumoBTU!W42*'BNE Fuel &amp; component splits'!$D$40*'BNE Fuel &amp; component splits'!$E66</f>
        <v>0</v>
      </c>
      <c r="V9" s="7">
        <f>BCEU_consumoBTU!X42*'BNE Fuel &amp; component splits'!$D$40*'BNE Fuel &amp; component splits'!$E66</f>
        <v>0</v>
      </c>
      <c r="W9" s="7">
        <f>BCEU_consumoBTU!Y42*'BNE Fuel &amp; component splits'!$D$40*'BNE Fuel &amp; component splits'!$E66</f>
        <v>0</v>
      </c>
      <c r="X9" s="7">
        <f>BCEU_consumoBTU!Z42*'BNE Fuel &amp; component splits'!$D$40*'BNE Fuel &amp; component splits'!$E66</f>
        <v>0</v>
      </c>
      <c r="Y9" s="7">
        <f>BCEU_consumoBTU!AA42*'BNE Fuel &amp; component splits'!$D$40*'BNE Fuel &amp; component splits'!$E66</f>
        <v>0</v>
      </c>
      <c r="Z9" s="7">
        <f>BCEU_consumoBTU!AB42*'BNE Fuel &amp; component splits'!$D$40*'BNE Fuel &amp; component splits'!$E66</f>
        <v>0</v>
      </c>
      <c r="AA9" s="7">
        <f>BCEU_consumoBTU!AC42*'BNE Fuel &amp; component splits'!$D$40*'BNE Fuel &amp; component splits'!$E66</f>
        <v>0</v>
      </c>
      <c r="AB9" s="7">
        <f>BCEU_consumoBTU!AD42*'BNE Fuel &amp; component splits'!$D$40*'BNE Fuel &amp; component splits'!$E66</f>
        <v>0</v>
      </c>
      <c r="AC9" s="7">
        <f>BCEU_consumoBTU!AE42*'BNE Fuel &amp; component splits'!$D$40*'BNE Fuel &amp; component splits'!$E66</f>
        <v>0</v>
      </c>
      <c r="AD9" s="7">
        <f>BCEU_consumoBTU!AF42*'BNE Fuel &amp; component splits'!$D$40*'BNE Fuel &amp; component splits'!$E66</f>
        <v>0</v>
      </c>
      <c r="AE9" s="7">
        <f>BCEU_consumoBTU!AG42*'BNE Fuel &amp; component splits'!$D$40*'BNE Fuel &amp; component splits'!$E66</f>
        <v>0</v>
      </c>
      <c r="AF9" s="7">
        <f>BCEU_consumoBTU!AH42*'BNE Fuel &amp; component splits'!$D$40*'BNE Fuel &amp; component splits'!$E66</f>
        <v>0</v>
      </c>
      <c r="AG9" s="7">
        <f>BCEU_consumoBTU!AI42*'BNE Fuel &amp; component splits'!$D$40*'BNE Fuel &amp; component splits'!$E66</f>
        <v>0</v>
      </c>
    </row>
    <row r="10" spans="1:35" x14ac:dyDescent="0.2">
      <c r="A10" s="1" t="s">
        <v>26</v>
      </c>
      <c r="B10" s="7">
        <f>BCEU_consumoBTU!D43*'BNE Fuel &amp; component splits'!$D$40*'BNE Fuel &amp; component splits'!$E67</f>
        <v>35195672255442.539</v>
      </c>
      <c r="C10" s="7">
        <f>BCEU_consumoBTU!E43*'BNE Fuel &amp; component splits'!$D$40*'BNE Fuel &amp; component splits'!$E67</f>
        <v>35341775103339.453</v>
      </c>
      <c r="D10" s="7">
        <f>BCEU_consumoBTU!F43*'BNE Fuel &amp; component splits'!$D$40*'BNE Fuel &amp; component splits'!$E67</f>
        <v>35502992038949.836</v>
      </c>
      <c r="E10" s="7">
        <f>BCEU_consumoBTU!G43*'BNE Fuel &amp; component splits'!$D$40*'BNE Fuel &amp; component splits'!$E67</f>
        <v>35623904740657.633</v>
      </c>
      <c r="F10" s="7">
        <f>BCEU_consumoBTU!H43*'BNE Fuel &amp; component splits'!$D$40*'BNE Fuel &amp; component splits'!$E67</f>
        <v>35709551237700.648</v>
      </c>
      <c r="G10" s="7">
        <f>BCEU_consumoBTU!I43*'BNE Fuel &amp; component splits'!$D$40*'BNE Fuel &amp; component splits'!$E67</f>
        <v>35810311822457.133</v>
      </c>
      <c r="H10" s="7">
        <f>BCEU_consumoBTU!J43*'BNE Fuel &amp; component splits'!$D$40*'BNE Fuel &amp; component splits'!$E67</f>
        <v>35895958319500.148</v>
      </c>
      <c r="I10" s="7">
        <f>BCEU_consumoBTU!K43*'BNE Fuel &amp; component splits'!$D$40*'BNE Fuel &amp; component splits'!$E67</f>
        <v>35996718904256.648</v>
      </c>
      <c r="J10" s="7">
        <f>BCEU_consumoBTU!L43*'BNE Fuel &amp; component splits'!$D$40*'BNE Fuel &amp; component splits'!$E67</f>
        <v>36092441459775.312</v>
      </c>
      <c r="K10" s="7">
        <f>BCEU_consumoBTU!M43*'BNE Fuel &amp; component splits'!$D$40*'BNE Fuel &amp; component splits'!$E67</f>
        <v>36193202044531.812</v>
      </c>
      <c r="L10" s="7">
        <f>BCEU_consumoBTU!N43*'BNE Fuel &amp; component splits'!$D$40*'BNE Fuel &amp; component splits'!$E67</f>
        <v>36288924600050.469</v>
      </c>
      <c r="M10" s="7">
        <f>BCEU_consumoBTU!O43*'BNE Fuel &amp; component splits'!$D$40*'BNE Fuel &amp; component splits'!$E67</f>
        <v>36384647155569.141</v>
      </c>
      <c r="N10" s="7">
        <f>BCEU_consumoBTU!P43*'BNE Fuel &amp; component splits'!$D$40*'BNE Fuel &amp; component splits'!$E67</f>
        <v>36374571097093.492</v>
      </c>
      <c r="O10" s="7">
        <f>BCEU_consumoBTU!Q43*'BNE Fuel &amp; component splits'!$D$40*'BNE Fuel &amp; component splits'!$E67</f>
        <v>36920189663549.883</v>
      </c>
      <c r="P10" s="7">
        <f>BCEU_consumoBTU!R43*'BNE Fuel &amp; component splits'!$D$40*'BNE Fuel &amp; component splits'!$E67</f>
        <v>37473992508503.133</v>
      </c>
      <c r="Q10" s="7">
        <f>BCEU_consumoBTU!S43*'BNE Fuel &amp; component splits'!$D$40*'BNE Fuel &amp; component splits'!$E67</f>
        <v>38036102396130.68</v>
      </c>
      <c r="R10" s="7">
        <f>BCEU_consumoBTU!T43*'BNE Fuel &amp; component splits'!$D$40*'BNE Fuel &amp; component splits'!$E67</f>
        <v>38606643932072.641</v>
      </c>
      <c r="S10" s="7">
        <f>BCEU_consumoBTU!U43*'BNE Fuel &amp; component splits'!$D$40*'BNE Fuel &amp; component splits'!$E67</f>
        <v>39185743591053.719</v>
      </c>
      <c r="T10" s="7">
        <f>BCEU_consumoBTU!V43*'BNE Fuel &amp; component splits'!$D$40*'BNE Fuel &amp; component splits'!$E67</f>
        <v>39773529744919.523</v>
      </c>
      <c r="U10" s="7">
        <f>BCEU_consumoBTU!W43*'BNE Fuel &amp; component splits'!$D$40*'BNE Fuel &amp; component splits'!$E67</f>
        <v>40370132691093.32</v>
      </c>
      <c r="V10" s="7">
        <f>BCEU_consumoBTU!X43*'BNE Fuel &amp; component splits'!$D$40*'BNE Fuel &amp; component splits'!$E67</f>
        <v>40975684681459.711</v>
      </c>
      <c r="W10" s="7">
        <f>BCEU_consumoBTU!Y43*'BNE Fuel &amp; component splits'!$D$40*'BNE Fuel &amp; component splits'!$E67</f>
        <v>41590319951681.609</v>
      </c>
      <c r="X10" s="7">
        <f>BCEU_consumoBTU!Z43*'BNE Fuel &amp; component splits'!$D$40*'BNE Fuel &amp; component splits'!$E67</f>
        <v>42214174750956.828</v>
      </c>
      <c r="Y10" s="7">
        <f>BCEU_consumoBTU!AA43*'BNE Fuel &amp; component splits'!$D$40*'BNE Fuel &amp; component splits'!$E67</f>
        <v>42847387372221.18</v>
      </c>
      <c r="Z10" s="7">
        <f>BCEU_consumoBTU!AB43*'BNE Fuel &amp; component splits'!$D$40*'BNE Fuel &amp; component splits'!$E67</f>
        <v>43490098182804.484</v>
      </c>
      <c r="AA10" s="7">
        <f>BCEU_consumoBTU!AC43*'BNE Fuel &amp; component splits'!$D$40*'BNE Fuel &amp; component splits'!$E67</f>
        <v>44142449655546.555</v>
      </c>
      <c r="AB10" s="7">
        <f>BCEU_consumoBTU!AD43*'BNE Fuel &amp; component splits'!$D$40*'BNE Fuel &amp; component splits'!$E67</f>
        <v>44804586400379.742</v>
      </c>
      <c r="AC10" s="7">
        <f>BCEU_consumoBTU!AE43*'BNE Fuel &amp; component splits'!$D$40*'BNE Fuel &amp; component splits'!$E67</f>
        <v>45476655196385.438</v>
      </c>
      <c r="AD10" s="7">
        <f>BCEU_consumoBTU!AF43*'BNE Fuel &amp; component splits'!$D$40*'BNE Fuel &amp; component splits'!$E67</f>
        <v>46158805024331.211</v>
      </c>
      <c r="AE10" s="7">
        <f>BCEU_consumoBTU!AG43*'BNE Fuel &amp; component splits'!$D$40*'BNE Fuel &amp; component splits'!$E67</f>
        <v>46851187099696.18</v>
      </c>
      <c r="AF10" s="7">
        <f>BCEU_consumoBTU!AH43*'BNE Fuel &amp; component splits'!$D$40*'BNE Fuel &amp; component splits'!$E67</f>
        <v>47553954906191.617</v>
      </c>
      <c r="AG10" s="7">
        <f>BCEU_consumoBTU!AI43*'BNE Fuel &amp; component splits'!$D$40*'BNE Fuel &amp; component splits'!$E67</f>
        <v>48267264229784.484</v>
      </c>
    </row>
    <row r="11" spans="1:35" x14ac:dyDescent="0.2">
      <c r="A11" s="1" t="s">
        <v>27</v>
      </c>
      <c r="B11" s="7">
        <f>BCEU_consumoBTU!D44*'BNE Fuel &amp; component splits'!$D$40*'BNE Fuel &amp; component splits'!$E68</f>
        <v>0</v>
      </c>
      <c r="C11" s="7">
        <f>BCEU_consumoBTU!E44*'BNE Fuel &amp; component splits'!$D$40*'BNE Fuel &amp; component splits'!$E68</f>
        <v>0</v>
      </c>
      <c r="D11" s="7">
        <f>BCEU_consumoBTU!F44*'BNE Fuel &amp; component splits'!$D$40*'BNE Fuel &amp; component splits'!$E68</f>
        <v>0</v>
      </c>
      <c r="E11" s="7">
        <f>BCEU_consumoBTU!G44*'BNE Fuel &amp; component splits'!$D$40*'BNE Fuel &amp; component splits'!$E68</f>
        <v>0</v>
      </c>
      <c r="F11" s="7">
        <f>BCEU_consumoBTU!H44*'BNE Fuel &amp; component splits'!$D$40*'BNE Fuel &amp; component splits'!$E68</f>
        <v>0</v>
      </c>
      <c r="G11" s="7">
        <f>BCEU_consumoBTU!I44*'BNE Fuel &amp; component splits'!$D$40*'BNE Fuel &amp; component splits'!$E68</f>
        <v>0</v>
      </c>
      <c r="H11" s="7">
        <f>BCEU_consumoBTU!J44*'BNE Fuel &amp; component splits'!$D$40*'BNE Fuel &amp; component splits'!$E68</f>
        <v>0</v>
      </c>
      <c r="I11" s="7">
        <f>BCEU_consumoBTU!K44*'BNE Fuel &amp; component splits'!$D$40*'BNE Fuel &amp; component splits'!$E68</f>
        <v>0</v>
      </c>
      <c r="J11" s="7">
        <f>BCEU_consumoBTU!L44*'BNE Fuel &amp; component splits'!$D$40*'BNE Fuel &amp; component splits'!$E68</f>
        <v>0</v>
      </c>
      <c r="K11" s="7">
        <f>BCEU_consumoBTU!M44*'BNE Fuel &amp; component splits'!$D$40*'BNE Fuel &amp; component splits'!$E68</f>
        <v>0</v>
      </c>
      <c r="L11" s="7">
        <f>BCEU_consumoBTU!N44*'BNE Fuel &amp; component splits'!$D$40*'BNE Fuel &amp; component splits'!$E68</f>
        <v>0</v>
      </c>
      <c r="M11" s="7">
        <f>BCEU_consumoBTU!O44*'BNE Fuel &amp; component splits'!$D$40*'BNE Fuel &amp; component splits'!$E68</f>
        <v>0</v>
      </c>
      <c r="N11" s="7">
        <f>BCEU_consumoBTU!P44*'BNE Fuel &amp; component splits'!$D$40*'BNE Fuel &amp; component splits'!$E68</f>
        <v>0</v>
      </c>
      <c r="O11" s="7">
        <f>BCEU_consumoBTU!Q44*'BNE Fuel &amp; component splits'!$D$40*'BNE Fuel &amp; component splits'!$E68</f>
        <v>0</v>
      </c>
      <c r="P11" s="7">
        <f>BCEU_consumoBTU!R44*'BNE Fuel &amp; component splits'!$D$40*'BNE Fuel &amp; component splits'!$E68</f>
        <v>0</v>
      </c>
      <c r="Q11" s="7">
        <f>BCEU_consumoBTU!S44*'BNE Fuel &amp; component splits'!$D$40*'BNE Fuel &amp; component splits'!$E68</f>
        <v>0</v>
      </c>
      <c r="R11" s="7">
        <f>BCEU_consumoBTU!T44*'BNE Fuel &amp; component splits'!$D$40*'BNE Fuel &amp; component splits'!$E68</f>
        <v>0</v>
      </c>
      <c r="S11" s="7">
        <f>BCEU_consumoBTU!U44*'BNE Fuel &amp; component splits'!$D$40*'BNE Fuel &amp; component splits'!$E68</f>
        <v>0</v>
      </c>
      <c r="T11" s="7">
        <f>BCEU_consumoBTU!V44*'BNE Fuel &amp; component splits'!$D$40*'BNE Fuel &amp; component splits'!$E68</f>
        <v>0</v>
      </c>
      <c r="U11" s="7">
        <f>BCEU_consumoBTU!W44*'BNE Fuel &amp; component splits'!$D$40*'BNE Fuel &amp; component splits'!$E68</f>
        <v>0</v>
      </c>
      <c r="V11" s="7">
        <f>BCEU_consumoBTU!X44*'BNE Fuel &amp; component splits'!$D$40*'BNE Fuel &amp; component splits'!$E68</f>
        <v>0</v>
      </c>
      <c r="W11" s="7">
        <f>BCEU_consumoBTU!Y44*'BNE Fuel &amp; component splits'!$D$40*'BNE Fuel &amp; component splits'!$E68</f>
        <v>0</v>
      </c>
      <c r="X11" s="7">
        <f>BCEU_consumoBTU!Z44*'BNE Fuel &amp; component splits'!$D$40*'BNE Fuel &amp; component splits'!$E68</f>
        <v>0</v>
      </c>
      <c r="Y11" s="7">
        <f>BCEU_consumoBTU!AA44*'BNE Fuel &amp; component splits'!$D$40*'BNE Fuel &amp; component splits'!$E68</f>
        <v>0</v>
      </c>
      <c r="Z11" s="7">
        <f>BCEU_consumoBTU!AB44*'BNE Fuel &amp; component splits'!$D$40*'BNE Fuel &amp; component splits'!$E68</f>
        <v>0</v>
      </c>
      <c r="AA11" s="7">
        <f>BCEU_consumoBTU!AC44*'BNE Fuel &amp; component splits'!$D$40*'BNE Fuel &amp; component splits'!$E68</f>
        <v>0</v>
      </c>
      <c r="AB11" s="7">
        <f>BCEU_consumoBTU!AD44*'BNE Fuel &amp; component splits'!$D$40*'BNE Fuel &amp; component splits'!$E68</f>
        <v>0</v>
      </c>
      <c r="AC11" s="7">
        <f>BCEU_consumoBTU!AE44*'BNE Fuel &amp; component splits'!$D$40*'BNE Fuel &amp; component splits'!$E68</f>
        <v>0</v>
      </c>
      <c r="AD11" s="7">
        <f>BCEU_consumoBTU!AF44*'BNE Fuel &amp; component splits'!$D$40*'BNE Fuel &amp; component splits'!$E68</f>
        <v>0</v>
      </c>
      <c r="AE11" s="7">
        <f>BCEU_consumoBTU!AG44*'BNE Fuel &amp; component splits'!$D$40*'BNE Fuel &amp; component splits'!$E68</f>
        <v>0</v>
      </c>
      <c r="AF11" s="7">
        <f>BCEU_consumoBTU!AH44*'BNE Fuel &amp; component splits'!$D$40*'BNE Fuel &amp; component splits'!$E68</f>
        <v>0</v>
      </c>
      <c r="AG11" s="7">
        <f>BCEU_consumoBTU!AI44*'BNE Fuel &amp; component splits'!$D$40*'BNE Fuel &amp; component splits'!$E68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9.83203125" customWidth="1"/>
    <col min="2" max="33" width="9.8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7">
        <f>BCEU_consumoBTU!D35*'BNE Fuel &amp; component splits'!$D$41*'BNE Fuel &amp; component splits'!$F59</f>
        <v>12666307433720.725</v>
      </c>
      <c r="C2" s="7">
        <f>BCEU_consumoBTU!E35*'BNE Fuel &amp; component splits'!$D$41*'BNE Fuel &amp; component splits'!$F59</f>
        <v>13047967002473.762</v>
      </c>
      <c r="D2" s="7">
        <f>BCEU_consumoBTU!F35*'BNE Fuel &amp; component splits'!$D$41*'BNE Fuel &amp; component splits'!$F59</f>
        <v>13435945954928.555</v>
      </c>
      <c r="E2" s="7">
        <f>BCEU_consumoBTU!G35*'BNE Fuel &amp; component splits'!$D$41*'BNE Fuel &amp; component splits'!$F59</f>
        <v>13837148802907.396</v>
      </c>
      <c r="F2" s="7">
        <f>BCEU_consumoBTU!H35*'BNE Fuel &amp; component splits'!$D$41*'BNE Fuel &amp; component splits'!$F59</f>
        <v>14248220811852.562</v>
      </c>
      <c r="G2" s="7">
        <f>BCEU_consumoBTU!I35*'BNE Fuel &amp; component splits'!$D$41*'BNE Fuel &amp; component splits'!$F59</f>
        <v>14667796682816.139</v>
      </c>
      <c r="H2" s="7">
        <f>BCEU_consumoBTU!J35*'BNE Fuel &amp; component splits'!$D$41*'BNE Fuel &amp; component splits'!$F59</f>
        <v>15096500552460.037</v>
      </c>
      <c r="I2" s="7">
        <f>BCEU_consumoBTU!K35*'BNE Fuel &amp; component splits'!$D$41*'BNE Fuel &amp; component splits'!$F59</f>
        <v>15534137378077.404</v>
      </c>
      <c r="J2" s="7">
        <f>BCEU_consumoBTU!L35*'BNE Fuel &amp; component splits'!$D$41*'BNE Fuel &amp; component splits'!$F59</f>
        <v>15981214270706.039</v>
      </c>
      <c r="K2" s="7">
        <f>BCEU_consumoBTU!M35*'BNE Fuel &amp; component splits'!$D$41*'BNE Fuel &amp; component splits'!$F59</f>
        <v>16434454512870.955</v>
      </c>
      <c r="L2" s="7">
        <f>BCEU_consumoBTU!N35*'BNE Fuel &amp; component splits'!$D$41*'BNE Fuel &amp; component splits'!$F59</f>
        <v>16898734172243.262</v>
      </c>
      <c r="M2" s="7">
        <f>BCEU_consumoBTU!O35*'BNE Fuel &amp; component splits'!$D$41*'BNE Fuel &amp; component splits'!$F59</f>
        <v>17370542480099.758</v>
      </c>
      <c r="N2" s="7">
        <f>BCEU_consumoBTU!P35*'BNE Fuel &amp; component splits'!$D$41*'BNE Fuel &amp; component splits'!$F59</f>
        <v>17848787197282.121</v>
      </c>
      <c r="O2" s="7">
        <f>BCEU_consumoBTU!Q35*'BNE Fuel &amp; component splits'!$D$41*'BNE Fuel &amp; component splits'!$F59</f>
        <v>18116519005241.352</v>
      </c>
      <c r="P2" s="7">
        <f>BCEU_consumoBTU!R35*'BNE Fuel &amp; component splits'!$D$41*'BNE Fuel &amp; component splits'!$F59</f>
        <v>18388266790319.969</v>
      </c>
      <c r="Q2" s="7">
        <f>BCEU_consumoBTU!S35*'BNE Fuel &amp; component splits'!$D$41*'BNE Fuel &amp; component splits'!$F59</f>
        <v>18664090792174.766</v>
      </c>
      <c r="R2" s="7">
        <f>BCEU_consumoBTU!T35*'BNE Fuel &amp; component splits'!$D$41*'BNE Fuel &amp; component splits'!$F59</f>
        <v>18944052154057.391</v>
      </c>
      <c r="S2" s="7">
        <f>BCEU_consumoBTU!U35*'BNE Fuel &amp; component splits'!$D$41*'BNE Fuel &amp; component splits'!$F59</f>
        <v>19228212936368.246</v>
      </c>
      <c r="T2" s="7">
        <f>BCEU_consumoBTU!V35*'BNE Fuel &amp; component splits'!$D$41*'BNE Fuel &amp; component splits'!$F59</f>
        <v>19516636130413.77</v>
      </c>
      <c r="U2" s="7">
        <f>BCEU_consumoBTU!W35*'BNE Fuel &amp; component splits'!$D$41*'BNE Fuel &amp; component splits'!$F59</f>
        <v>19809385672369.977</v>
      </c>
      <c r="V2" s="7">
        <f>BCEU_consumoBTU!X35*'BNE Fuel &amp; component splits'!$D$41*'BNE Fuel &amp; component splits'!$F59</f>
        <v>20106526457455.523</v>
      </c>
      <c r="W2" s="7">
        <f>BCEU_consumoBTU!Y35*'BNE Fuel &amp; component splits'!$D$41*'BNE Fuel &amp; component splits'!$F59</f>
        <v>20408124354317.352</v>
      </c>
      <c r="X2" s="7">
        <f>BCEU_consumoBTU!Z35*'BNE Fuel &amp; component splits'!$D$41*'BNE Fuel &amp; component splits'!$F59</f>
        <v>20714246219632.113</v>
      </c>
      <c r="Y2" s="7">
        <f>BCEU_consumoBTU!AA35*'BNE Fuel &amp; component splits'!$D$41*'BNE Fuel &amp; component splits'!$F59</f>
        <v>21024959912926.59</v>
      </c>
      <c r="Z2" s="7">
        <f>BCEU_consumoBTU!AB35*'BNE Fuel &amp; component splits'!$D$41*'BNE Fuel &amp; component splits'!$F59</f>
        <v>21340334311620.488</v>
      </c>
      <c r="AA2" s="7">
        <f>BCEU_consumoBTU!AC35*'BNE Fuel &amp; component splits'!$D$41*'BNE Fuel &amp; component splits'!$F59</f>
        <v>21660439326294.793</v>
      </c>
      <c r="AB2" s="7">
        <f>BCEU_consumoBTU!AD35*'BNE Fuel &amp; component splits'!$D$41*'BNE Fuel &amp; component splits'!$F59</f>
        <v>21985345916189.215</v>
      </c>
      <c r="AC2" s="7">
        <f>BCEU_consumoBTU!AE35*'BNE Fuel &amp; component splits'!$D$41*'BNE Fuel &amp; component splits'!$F59</f>
        <v>22315126104932.043</v>
      </c>
      <c r="AD2" s="7">
        <f>BCEU_consumoBTU!AF35*'BNE Fuel &amp; component splits'!$D$41*'BNE Fuel &amp; component splits'!$F59</f>
        <v>22649852996506.023</v>
      </c>
      <c r="AE2" s="7">
        <f>BCEU_consumoBTU!AG35*'BNE Fuel &amp; component splits'!$D$41*'BNE Fuel &amp; component splits'!$F59</f>
        <v>22989600791453.613</v>
      </c>
      <c r="AF2" s="7">
        <f>BCEU_consumoBTU!AH35*'BNE Fuel &amp; component splits'!$D$41*'BNE Fuel &amp; component splits'!$F59</f>
        <v>23334444803325.41</v>
      </c>
      <c r="AG2" s="7">
        <f>BCEU_consumoBTU!AI35*'BNE Fuel &amp; component splits'!$D$41*'BNE Fuel &amp; component splits'!$F59</f>
        <v>23684461475375.293</v>
      </c>
    </row>
    <row r="3" spans="1:35" x14ac:dyDescent="0.2">
      <c r="A3" s="1" t="s">
        <v>4</v>
      </c>
      <c r="B3" s="7">
        <f>BCEU_consumoBTU!D36*'BNE Fuel &amp; component splits'!$D$41*'BNE Fuel &amp; component splits'!$F60</f>
        <v>0</v>
      </c>
      <c r="C3" s="7">
        <f>BCEU_consumoBTU!E36*'BNE Fuel &amp; component splits'!$D$41*'BNE Fuel &amp; component splits'!$F60</f>
        <v>0</v>
      </c>
      <c r="D3" s="7">
        <f>BCEU_consumoBTU!F36*'BNE Fuel &amp; component splits'!$D$41*'BNE Fuel &amp; component splits'!$F60</f>
        <v>0</v>
      </c>
      <c r="E3" s="7">
        <f>BCEU_consumoBTU!G36*'BNE Fuel &amp; component splits'!$D$41*'BNE Fuel &amp; component splits'!$F60</f>
        <v>0</v>
      </c>
      <c r="F3" s="7">
        <f>BCEU_consumoBTU!H36*'BNE Fuel &amp; component splits'!$D$41*'BNE Fuel &amp; component splits'!$F60</f>
        <v>0</v>
      </c>
      <c r="G3" s="7">
        <f>BCEU_consumoBTU!I36*'BNE Fuel &amp; component splits'!$D$41*'BNE Fuel &amp; component splits'!$F60</f>
        <v>0</v>
      </c>
      <c r="H3" s="7">
        <f>BCEU_consumoBTU!J36*'BNE Fuel &amp; component splits'!$D$41*'BNE Fuel &amp; component splits'!$F60</f>
        <v>0</v>
      </c>
      <c r="I3" s="7">
        <f>BCEU_consumoBTU!K36*'BNE Fuel &amp; component splits'!$D$41*'BNE Fuel &amp; component splits'!$F60</f>
        <v>0</v>
      </c>
      <c r="J3" s="7">
        <f>BCEU_consumoBTU!L36*'BNE Fuel &amp; component splits'!$D$41*'BNE Fuel &amp; component splits'!$F60</f>
        <v>0</v>
      </c>
      <c r="K3" s="7">
        <f>BCEU_consumoBTU!M36*'BNE Fuel &amp; component splits'!$D$41*'BNE Fuel &amp; component splits'!$F60</f>
        <v>0</v>
      </c>
      <c r="L3" s="7">
        <f>BCEU_consumoBTU!N36*'BNE Fuel &amp; component splits'!$D$41*'BNE Fuel &amp; component splits'!$F60</f>
        <v>0</v>
      </c>
      <c r="M3" s="7">
        <f>BCEU_consumoBTU!O36*'BNE Fuel &amp; component splits'!$D$41*'BNE Fuel &amp; component splits'!$F60</f>
        <v>0</v>
      </c>
      <c r="N3" s="7">
        <f>BCEU_consumoBTU!P36*'BNE Fuel &amp; component splits'!$D$41*'BNE Fuel &amp; component splits'!$F60</f>
        <v>0</v>
      </c>
      <c r="O3" s="7">
        <f>BCEU_consumoBTU!Q36*'BNE Fuel &amp; component splits'!$D$41*'BNE Fuel &amp; component splits'!$F60</f>
        <v>0</v>
      </c>
      <c r="P3" s="7">
        <f>BCEU_consumoBTU!R36*'BNE Fuel &amp; component splits'!$D$41*'BNE Fuel &amp; component splits'!$F60</f>
        <v>0</v>
      </c>
      <c r="Q3" s="7">
        <f>BCEU_consumoBTU!S36*'BNE Fuel &amp; component splits'!$D$41*'BNE Fuel &amp; component splits'!$F60</f>
        <v>0</v>
      </c>
      <c r="R3" s="7">
        <f>BCEU_consumoBTU!T36*'BNE Fuel &amp; component splits'!$D$41*'BNE Fuel &amp; component splits'!$F60</f>
        <v>0</v>
      </c>
      <c r="S3" s="7">
        <f>BCEU_consumoBTU!U36*'BNE Fuel &amp; component splits'!$D$41*'BNE Fuel &amp; component splits'!$F60</f>
        <v>0</v>
      </c>
      <c r="T3" s="7">
        <f>BCEU_consumoBTU!V36*'BNE Fuel &amp; component splits'!$D$41*'BNE Fuel &amp; component splits'!$F60</f>
        <v>0</v>
      </c>
      <c r="U3" s="7">
        <f>BCEU_consumoBTU!W36*'BNE Fuel &amp; component splits'!$D$41*'BNE Fuel &amp; component splits'!$F60</f>
        <v>0</v>
      </c>
      <c r="V3" s="7">
        <f>BCEU_consumoBTU!X36*'BNE Fuel &amp; component splits'!$D$41*'BNE Fuel &amp; component splits'!$F60</f>
        <v>0</v>
      </c>
      <c r="W3" s="7">
        <f>BCEU_consumoBTU!Y36*'BNE Fuel &amp; component splits'!$D$41*'BNE Fuel &amp; component splits'!$F60</f>
        <v>0</v>
      </c>
      <c r="X3" s="7">
        <f>BCEU_consumoBTU!Z36*'BNE Fuel &amp; component splits'!$D$41*'BNE Fuel &amp; component splits'!$F60</f>
        <v>0</v>
      </c>
      <c r="Y3" s="7">
        <f>BCEU_consumoBTU!AA36*'BNE Fuel &amp; component splits'!$D$41*'BNE Fuel &amp; component splits'!$F60</f>
        <v>0</v>
      </c>
      <c r="Z3" s="7">
        <f>BCEU_consumoBTU!AB36*'BNE Fuel &amp; component splits'!$D$41*'BNE Fuel &amp; component splits'!$F60</f>
        <v>0</v>
      </c>
      <c r="AA3" s="7">
        <f>BCEU_consumoBTU!AC36*'BNE Fuel &amp; component splits'!$D$41*'BNE Fuel &amp; component splits'!$F60</f>
        <v>0</v>
      </c>
      <c r="AB3" s="7">
        <f>BCEU_consumoBTU!AD36*'BNE Fuel &amp; component splits'!$D$41*'BNE Fuel &amp; component splits'!$F60</f>
        <v>0</v>
      </c>
      <c r="AC3" s="7">
        <f>BCEU_consumoBTU!AE36*'BNE Fuel &amp; component splits'!$D$41*'BNE Fuel &amp; component splits'!$F60</f>
        <v>0</v>
      </c>
      <c r="AD3" s="7">
        <f>BCEU_consumoBTU!AF36*'BNE Fuel &amp; component splits'!$D$41*'BNE Fuel &amp; component splits'!$F60</f>
        <v>0</v>
      </c>
      <c r="AE3" s="7">
        <f>BCEU_consumoBTU!AG36*'BNE Fuel &amp; component splits'!$D$41*'BNE Fuel &amp; component splits'!$F60</f>
        <v>0</v>
      </c>
      <c r="AF3" s="7">
        <f>BCEU_consumoBTU!AH36*'BNE Fuel &amp; component splits'!$D$41*'BNE Fuel &amp; component splits'!$F60</f>
        <v>0</v>
      </c>
      <c r="AG3" s="7">
        <f>BCEU_consumoBTU!AI36*'BNE Fuel &amp; component splits'!$D$41*'BNE Fuel &amp; component splits'!$F60</f>
        <v>0</v>
      </c>
    </row>
    <row r="4" spans="1:35" x14ac:dyDescent="0.2">
      <c r="A4" s="1" t="s">
        <v>5</v>
      </c>
      <c r="B4" s="7">
        <f>BCEU_consumoBTU!D37*'BNE Fuel &amp; component splits'!$D$41*'BNE Fuel &amp; component splits'!$F61</f>
        <v>0</v>
      </c>
      <c r="C4" s="7">
        <f>BCEU_consumoBTU!E37*'BNE Fuel &amp; component splits'!$D$41*'BNE Fuel &amp; component splits'!$F61</f>
        <v>0</v>
      </c>
      <c r="D4" s="7">
        <f>BCEU_consumoBTU!F37*'BNE Fuel &amp; component splits'!$D$41*'BNE Fuel &amp; component splits'!$F61</f>
        <v>0</v>
      </c>
      <c r="E4" s="7">
        <f>BCEU_consumoBTU!G37*'BNE Fuel &amp; component splits'!$D$41*'BNE Fuel &amp; component splits'!$F61</f>
        <v>0</v>
      </c>
      <c r="F4" s="7">
        <f>BCEU_consumoBTU!H37*'BNE Fuel &amp; component splits'!$D$41*'BNE Fuel &amp; component splits'!$F61</f>
        <v>0</v>
      </c>
      <c r="G4" s="7">
        <f>BCEU_consumoBTU!I37*'BNE Fuel &amp; component splits'!$D$41*'BNE Fuel &amp; component splits'!$F61</f>
        <v>0</v>
      </c>
      <c r="H4" s="7">
        <f>BCEU_consumoBTU!J37*'BNE Fuel &amp; component splits'!$D$41*'BNE Fuel &amp; component splits'!$F61</f>
        <v>0</v>
      </c>
      <c r="I4" s="7">
        <f>BCEU_consumoBTU!K37*'BNE Fuel &amp; component splits'!$D$41*'BNE Fuel &amp; component splits'!$F61</f>
        <v>0</v>
      </c>
      <c r="J4" s="7">
        <f>BCEU_consumoBTU!L37*'BNE Fuel &amp; component splits'!$D$41*'BNE Fuel &amp; component splits'!$F61</f>
        <v>0</v>
      </c>
      <c r="K4" s="7">
        <f>BCEU_consumoBTU!M37*'BNE Fuel &amp; component splits'!$D$41*'BNE Fuel &amp; component splits'!$F61</f>
        <v>0</v>
      </c>
      <c r="L4" s="7">
        <f>BCEU_consumoBTU!N37*'BNE Fuel &amp; component splits'!$D$41*'BNE Fuel &amp; component splits'!$F61</f>
        <v>0</v>
      </c>
      <c r="M4" s="7">
        <f>BCEU_consumoBTU!O37*'BNE Fuel &amp; component splits'!$D$41*'BNE Fuel &amp; component splits'!$F61</f>
        <v>0</v>
      </c>
      <c r="N4" s="7">
        <f>BCEU_consumoBTU!P37*'BNE Fuel &amp; component splits'!$D$41*'BNE Fuel &amp; component splits'!$F61</f>
        <v>0</v>
      </c>
      <c r="O4" s="7">
        <f>BCEU_consumoBTU!Q37*'BNE Fuel &amp; component splits'!$D$41*'BNE Fuel &amp; component splits'!$F61</f>
        <v>0</v>
      </c>
      <c r="P4" s="7">
        <f>BCEU_consumoBTU!R37*'BNE Fuel &amp; component splits'!$D$41*'BNE Fuel &amp; component splits'!$F61</f>
        <v>0</v>
      </c>
      <c r="Q4" s="7">
        <f>BCEU_consumoBTU!S37*'BNE Fuel &amp; component splits'!$D$41*'BNE Fuel &amp; component splits'!$F61</f>
        <v>0</v>
      </c>
      <c r="R4" s="7">
        <f>BCEU_consumoBTU!T37*'BNE Fuel &amp; component splits'!$D$41*'BNE Fuel &amp; component splits'!$F61</f>
        <v>0</v>
      </c>
      <c r="S4" s="7">
        <f>BCEU_consumoBTU!U37*'BNE Fuel &amp; component splits'!$D$41*'BNE Fuel &amp; component splits'!$F61</f>
        <v>0</v>
      </c>
      <c r="T4" s="7">
        <f>BCEU_consumoBTU!V37*'BNE Fuel &amp; component splits'!$D$41*'BNE Fuel &amp; component splits'!$F61</f>
        <v>0</v>
      </c>
      <c r="U4" s="7">
        <f>BCEU_consumoBTU!W37*'BNE Fuel &amp; component splits'!$D$41*'BNE Fuel &amp; component splits'!$F61</f>
        <v>0</v>
      </c>
      <c r="V4" s="7">
        <f>BCEU_consumoBTU!X37*'BNE Fuel &amp; component splits'!$D$41*'BNE Fuel &amp; component splits'!$F61</f>
        <v>0</v>
      </c>
      <c r="W4" s="7">
        <f>BCEU_consumoBTU!Y37*'BNE Fuel &amp; component splits'!$D$41*'BNE Fuel &amp; component splits'!$F61</f>
        <v>0</v>
      </c>
      <c r="X4" s="7">
        <f>BCEU_consumoBTU!Z37*'BNE Fuel &amp; component splits'!$D$41*'BNE Fuel &amp; component splits'!$F61</f>
        <v>0</v>
      </c>
      <c r="Y4" s="7">
        <f>BCEU_consumoBTU!AA37*'BNE Fuel &amp; component splits'!$D$41*'BNE Fuel &amp; component splits'!$F61</f>
        <v>0</v>
      </c>
      <c r="Z4" s="7">
        <f>BCEU_consumoBTU!AB37*'BNE Fuel &amp; component splits'!$D$41*'BNE Fuel &amp; component splits'!$F61</f>
        <v>0</v>
      </c>
      <c r="AA4" s="7">
        <f>BCEU_consumoBTU!AC37*'BNE Fuel &amp; component splits'!$D$41*'BNE Fuel &amp; component splits'!$F61</f>
        <v>0</v>
      </c>
      <c r="AB4" s="7">
        <f>BCEU_consumoBTU!AD37*'BNE Fuel &amp; component splits'!$D$41*'BNE Fuel &amp; component splits'!$F61</f>
        <v>0</v>
      </c>
      <c r="AC4" s="7">
        <f>BCEU_consumoBTU!AE37*'BNE Fuel &amp; component splits'!$D$41*'BNE Fuel &amp; component splits'!$F61</f>
        <v>0</v>
      </c>
      <c r="AD4" s="7">
        <f>BCEU_consumoBTU!AF37*'BNE Fuel &amp; component splits'!$D$41*'BNE Fuel &amp; component splits'!$F61</f>
        <v>0</v>
      </c>
      <c r="AE4" s="7">
        <f>BCEU_consumoBTU!AG37*'BNE Fuel &amp; component splits'!$D$41*'BNE Fuel &amp; component splits'!$F61</f>
        <v>0</v>
      </c>
      <c r="AF4" s="7">
        <f>BCEU_consumoBTU!AH37*'BNE Fuel &amp; component splits'!$D$41*'BNE Fuel &amp; component splits'!$F61</f>
        <v>0</v>
      </c>
      <c r="AG4" s="7">
        <f>BCEU_consumoBTU!AI37*'BNE Fuel &amp; component splits'!$D$41*'BNE Fuel &amp; component splits'!$F61</f>
        <v>0</v>
      </c>
    </row>
    <row r="5" spans="1:35" x14ac:dyDescent="0.2">
      <c r="A5" s="1" t="s">
        <v>6</v>
      </c>
      <c r="B5" s="7">
        <f>BCEU_consumoBTU!D38*'BNE Fuel &amp; component splits'!$D$41*'BNE Fuel &amp; component splits'!$F62</f>
        <v>0</v>
      </c>
      <c r="C5" s="7">
        <f>BCEU_consumoBTU!E38*'BNE Fuel &amp; component splits'!$D$41*'BNE Fuel &amp; component splits'!$F62</f>
        <v>0</v>
      </c>
      <c r="D5" s="7">
        <f>BCEU_consumoBTU!F38*'BNE Fuel &amp; component splits'!$D$41*'BNE Fuel &amp; component splits'!$F62</f>
        <v>0</v>
      </c>
      <c r="E5" s="7">
        <f>BCEU_consumoBTU!G38*'BNE Fuel &amp; component splits'!$D$41*'BNE Fuel &amp; component splits'!$F62</f>
        <v>0</v>
      </c>
      <c r="F5" s="7">
        <f>BCEU_consumoBTU!H38*'BNE Fuel &amp; component splits'!$D$41*'BNE Fuel &amp; component splits'!$F62</f>
        <v>0</v>
      </c>
      <c r="G5" s="7">
        <f>BCEU_consumoBTU!I38*'BNE Fuel &amp; component splits'!$D$41*'BNE Fuel &amp; component splits'!$F62</f>
        <v>0</v>
      </c>
      <c r="H5" s="7">
        <f>BCEU_consumoBTU!J38*'BNE Fuel &amp; component splits'!$D$41*'BNE Fuel &amp; component splits'!$F62</f>
        <v>0</v>
      </c>
      <c r="I5" s="7">
        <f>BCEU_consumoBTU!K38*'BNE Fuel &amp; component splits'!$D$41*'BNE Fuel &amp; component splits'!$F62</f>
        <v>0</v>
      </c>
      <c r="J5" s="7">
        <f>BCEU_consumoBTU!L38*'BNE Fuel &amp; component splits'!$D$41*'BNE Fuel &amp; component splits'!$F62</f>
        <v>0</v>
      </c>
      <c r="K5" s="7">
        <f>BCEU_consumoBTU!M38*'BNE Fuel &amp; component splits'!$D$41*'BNE Fuel &amp; component splits'!$F62</f>
        <v>0</v>
      </c>
      <c r="L5" s="7">
        <f>BCEU_consumoBTU!N38*'BNE Fuel &amp; component splits'!$D$41*'BNE Fuel &amp; component splits'!$F62</f>
        <v>0</v>
      </c>
      <c r="M5" s="7">
        <f>BCEU_consumoBTU!O38*'BNE Fuel &amp; component splits'!$D$41*'BNE Fuel &amp; component splits'!$F62</f>
        <v>0</v>
      </c>
      <c r="N5" s="7">
        <f>BCEU_consumoBTU!P38*'BNE Fuel &amp; component splits'!$D$41*'BNE Fuel &amp; component splits'!$F62</f>
        <v>0</v>
      </c>
      <c r="O5" s="7">
        <f>BCEU_consumoBTU!Q38*'BNE Fuel &amp; component splits'!$D$41*'BNE Fuel &amp; component splits'!$F62</f>
        <v>0</v>
      </c>
      <c r="P5" s="7">
        <f>BCEU_consumoBTU!R38*'BNE Fuel &amp; component splits'!$D$41*'BNE Fuel &amp; component splits'!$F62</f>
        <v>0</v>
      </c>
      <c r="Q5" s="7">
        <f>BCEU_consumoBTU!S38*'BNE Fuel &amp; component splits'!$D$41*'BNE Fuel &amp; component splits'!$F62</f>
        <v>0</v>
      </c>
      <c r="R5" s="7">
        <f>BCEU_consumoBTU!T38*'BNE Fuel &amp; component splits'!$D$41*'BNE Fuel &amp; component splits'!$F62</f>
        <v>0</v>
      </c>
      <c r="S5" s="7">
        <f>BCEU_consumoBTU!U38*'BNE Fuel &amp; component splits'!$D$41*'BNE Fuel &amp; component splits'!$F62</f>
        <v>0</v>
      </c>
      <c r="T5" s="7">
        <f>BCEU_consumoBTU!V38*'BNE Fuel &amp; component splits'!$D$41*'BNE Fuel &amp; component splits'!$F62</f>
        <v>0</v>
      </c>
      <c r="U5" s="7">
        <f>BCEU_consumoBTU!W38*'BNE Fuel &amp; component splits'!$D$41*'BNE Fuel &amp; component splits'!$F62</f>
        <v>0</v>
      </c>
      <c r="V5" s="7">
        <f>BCEU_consumoBTU!X38*'BNE Fuel &amp; component splits'!$D$41*'BNE Fuel &amp; component splits'!$F62</f>
        <v>0</v>
      </c>
      <c r="W5" s="7">
        <f>BCEU_consumoBTU!Y38*'BNE Fuel &amp; component splits'!$D$41*'BNE Fuel &amp; component splits'!$F62</f>
        <v>0</v>
      </c>
      <c r="X5" s="7">
        <f>BCEU_consumoBTU!Z38*'BNE Fuel &amp; component splits'!$D$41*'BNE Fuel &amp; component splits'!$F62</f>
        <v>0</v>
      </c>
      <c r="Y5" s="7">
        <f>BCEU_consumoBTU!AA38*'BNE Fuel &amp; component splits'!$D$41*'BNE Fuel &amp; component splits'!$F62</f>
        <v>0</v>
      </c>
      <c r="Z5" s="7">
        <f>BCEU_consumoBTU!AB38*'BNE Fuel &amp; component splits'!$D$41*'BNE Fuel &amp; component splits'!$F62</f>
        <v>0</v>
      </c>
      <c r="AA5" s="7">
        <f>BCEU_consumoBTU!AC38*'BNE Fuel &amp; component splits'!$D$41*'BNE Fuel &amp; component splits'!$F62</f>
        <v>0</v>
      </c>
      <c r="AB5" s="7">
        <f>BCEU_consumoBTU!AD38*'BNE Fuel &amp; component splits'!$D$41*'BNE Fuel &amp; component splits'!$F62</f>
        <v>0</v>
      </c>
      <c r="AC5" s="7">
        <f>BCEU_consumoBTU!AE38*'BNE Fuel &amp; component splits'!$D$41*'BNE Fuel &amp; component splits'!$F62</f>
        <v>0</v>
      </c>
      <c r="AD5" s="7">
        <f>BCEU_consumoBTU!AF38*'BNE Fuel &amp; component splits'!$D$41*'BNE Fuel &amp; component splits'!$F62</f>
        <v>0</v>
      </c>
      <c r="AE5" s="7">
        <f>BCEU_consumoBTU!AG38*'BNE Fuel &amp; component splits'!$D$41*'BNE Fuel &amp; component splits'!$F62</f>
        <v>0</v>
      </c>
      <c r="AF5" s="7">
        <f>BCEU_consumoBTU!AH38*'BNE Fuel &amp; component splits'!$D$41*'BNE Fuel &amp; component splits'!$F62</f>
        <v>0</v>
      </c>
      <c r="AG5" s="7">
        <f>BCEU_consumoBTU!AI38*'BNE Fuel &amp; component splits'!$D$41*'BNE Fuel &amp; component splits'!$F62</f>
        <v>0</v>
      </c>
    </row>
    <row r="6" spans="1:35" x14ac:dyDescent="0.2">
      <c r="A6" s="1" t="s">
        <v>8</v>
      </c>
      <c r="B6" s="7">
        <f>BCEU_consumoBTU!D39*'BNE Fuel &amp; component splits'!$D$41*'BNE Fuel &amp; component splits'!$F63</f>
        <v>0</v>
      </c>
      <c r="C6" s="7">
        <f>BCEU_consumoBTU!E39*'BNE Fuel &amp; component splits'!$D$41*'BNE Fuel &amp; component splits'!$F63</f>
        <v>0</v>
      </c>
      <c r="D6" s="7">
        <f>BCEU_consumoBTU!F39*'BNE Fuel &amp; component splits'!$D$41*'BNE Fuel &amp; component splits'!$F63</f>
        <v>0</v>
      </c>
      <c r="E6" s="7">
        <f>BCEU_consumoBTU!G39*'BNE Fuel &amp; component splits'!$D$41*'BNE Fuel &amp; component splits'!$F63</f>
        <v>0</v>
      </c>
      <c r="F6" s="7">
        <f>BCEU_consumoBTU!H39*'BNE Fuel &amp; component splits'!$D$41*'BNE Fuel &amp; component splits'!$F63</f>
        <v>0</v>
      </c>
      <c r="G6" s="7">
        <f>BCEU_consumoBTU!I39*'BNE Fuel &amp; component splits'!$D$41*'BNE Fuel &amp; component splits'!$F63</f>
        <v>0</v>
      </c>
      <c r="H6" s="7">
        <f>BCEU_consumoBTU!J39*'BNE Fuel &amp; component splits'!$D$41*'BNE Fuel &amp; component splits'!$F63</f>
        <v>0</v>
      </c>
      <c r="I6" s="7">
        <f>BCEU_consumoBTU!K39*'BNE Fuel &amp; component splits'!$D$41*'BNE Fuel &amp; component splits'!$F63</f>
        <v>0</v>
      </c>
      <c r="J6" s="7">
        <f>BCEU_consumoBTU!L39*'BNE Fuel &amp; component splits'!$D$41*'BNE Fuel &amp; component splits'!$F63</f>
        <v>0</v>
      </c>
      <c r="K6" s="7">
        <f>BCEU_consumoBTU!M39*'BNE Fuel &amp; component splits'!$D$41*'BNE Fuel &amp; component splits'!$F63</f>
        <v>0</v>
      </c>
      <c r="L6" s="7">
        <f>BCEU_consumoBTU!N39*'BNE Fuel &amp; component splits'!$D$41*'BNE Fuel &amp; component splits'!$F63</f>
        <v>0</v>
      </c>
      <c r="M6" s="7">
        <f>BCEU_consumoBTU!O39*'BNE Fuel &amp; component splits'!$D$41*'BNE Fuel &amp; component splits'!$F63</f>
        <v>0</v>
      </c>
      <c r="N6" s="7">
        <f>BCEU_consumoBTU!P39*'BNE Fuel &amp; component splits'!$D$41*'BNE Fuel &amp; component splits'!$F63</f>
        <v>0</v>
      </c>
      <c r="O6" s="7">
        <f>BCEU_consumoBTU!Q39*'BNE Fuel &amp; component splits'!$D$41*'BNE Fuel &amp; component splits'!$F63</f>
        <v>0</v>
      </c>
      <c r="P6" s="7">
        <f>BCEU_consumoBTU!R39*'BNE Fuel &amp; component splits'!$D$41*'BNE Fuel &amp; component splits'!$F63</f>
        <v>0</v>
      </c>
      <c r="Q6" s="7">
        <f>BCEU_consumoBTU!S39*'BNE Fuel &amp; component splits'!$D$41*'BNE Fuel &amp; component splits'!$F63</f>
        <v>0</v>
      </c>
      <c r="R6" s="7">
        <f>BCEU_consumoBTU!T39*'BNE Fuel &amp; component splits'!$D$41*'BNE Fuel &amp; component splits'!$F63</f>
        <v>0</v>
      </c>
      <c r="S6" s="7">
        <f>BCEU_consumoBTU!U39*'BNE Fuel &amp; component splits'!$D$41*'BNE Fuel &amp; component splits'!$F63</f>
        <v>0</v>
      </c>
      <c r="T6" s="7">
        <f>BCEU_consumoBTU!V39*'BNE Fuel &amp; component splits'!$D$41*'BNE Fuel &amp; component splits'!$F63</f>
        <v>0</v>
      </c>
      <c r="U6" s="7">
        <f>BCEU_consumoBTU!W39*'BNE Fuel &amp; component splits'!$D$41*'BNE Fuel &amp; component splits'!$F63</f>
        <v>0</v>
      </c>
      <c r="V6" s="7">
        <f>BCEU_consumoBTU!X39*'BNE Fuel &amp; component splits'!$D$41*'BNE Fuel &amp; component splits'!$F63</f>
        <v>0</v>
      </c>
      <c r="W6" s="7">
        <f>BCEU_consumoBTU!Y39*'BNE Fuel &amp; component splits'!$D$41*'BNE Fuel &amp; component splits'!$F63</f>
        <v>0</v>
      </c>
      <c r="X6" s="7">
        <f>BCEU_consumoBTU!Z39*'BNE Fuel &amp; component splits'!$D$41*'BNE Fuel &amp; component splits'!$F63</f>
        <v>0</v>
      </c>
      <c r="Y6" s="7">
        <f>BCEU_consumoBTU!AA39*'BNE Fuel &amp; component splits'!$D$41*'BNE Fuel &amp; component splits'!$F63</f>
        <v>0</v>
      </c>
      <c r="Z6" s="7">
        <f>BCEU_consumoBTU!AB39*'BNE Fuel &amp; component splits'!$D$41*'BNE Fuel &amp; component splits'!$F63</f>
        <v>0</v>
      </c>
      <c r="AA6" s="7">
        <f>BCEU_consumoBTU!AC39*'BNE Fuel &amp; component splits'!$D$41*'BNE Fuel &amp; component splits'!$F63</f>
        <v>0</v>
      </c>
      <c r="AB6" s="7">
        <f>BCEU_consumoBTU!AD39*'BNE Fuel &amp; component splits'!$D$41*'BNE Fuel &amp; component splits'!$F63</f>
        <v>0</v>
      </c>
      <c r="AC6" s="7">
        <f>BCEU_consumoBTU!AE39*'BNE Fuel &amp; component splits'!$D$41*'BNE Fuel &amp; component splits'!$F63</f>
        <v>0</v>
      </c>
      <c r="AD6" s="7">
        <f>BCEU_consumoBTU!AF39*'BNE Fuel &amp; component splits'!$D$41*'BNE Fuel &amp; component splits'!$F63</f>
        <v>0</v>
      </c>
      <c r="AE6" s="7">
        <f>BCEU_consumoBTU!AG39*'BNE Fuel &amp; component splits'!$D$41*'BNE Fuel &amp; component splits'!$F63</f>
        <v>0</v>
      </c>
      <c r="AF6" s="7">
        <f>BCEU_consumoBTU!AH39*'BNE Fuel &amp; component splits'!$D$41*'BNE Fuel &amp; component splits'!$F63</f>
        <v>0</v>
      </c>
      <c r="AG6" s="7">
        <f>BCEU_consumoBTU!AI39*'BNE Fuel &amp; component splits'!$D$41*'BNE Fuel &amp; component splits'!$F63</f>
        <v>0</v>
      </c>
    </row>
    <row r="7" spans="1:35" x14ac:dyDescent="0.2">
      <c r="A7" s="1" t="s">
        <v>20</v>
      </c>
      <c r="B7" s="7">
        <f>BCEU_consumoBTU!D40*'BNE Fuel &amp; component splits'!$D$41*'BNE Fuel &amp; component splits'!$F64</f>
        <v>0</v>
      </c>
      <c r="C7" s="7">
        <f>BCEU_consumoBTU!E40*'BNE Fuel &amp; component splits'!$D$41*'BNE Fuel &amp; component splits'!$F64</f>
        <v>0</v>
      </c>
      <c r="D7" s="7">
        <f>BCEU_consumoBTU!F40*'BNE Fuel &amp; component splits'!$D$41*'BNE Fuel &amp; component splits'!$F64</f>
        <v>0</v>
      </c>
      <c r="E7" s="7">
        <f>BCEU_consumoBTU!G40*'BNE Fuel &amp; component splits'!$D$41*'BNE Fuel &amp; component splits'!$F64</f>
        <v>0</v>
      </c>
      <c r="F7" s="7">
        <f>BCEU_consumoBTU!H40*'BNE Fuel &amp; component splits'!$D$41*'BNE Fuel &amp; component splits'!$F64</f>
        <v>0</v>
      </c>
      <c r="G7" s="7">
        <f>BCEU_consumoBTU!I40*'BNE Fuel &amp; component splits'!$D$41*'BNE Fuel &amp; component splits'!$F64</f>
        <v>0</v>
      </c>
      <c r="H7" s="7">
        <f>BCEU_consumoBTU!J40*'BNE Fuel &amp; component splits'!$D$41*'BNE Fuel &amp; component splits'!$F64</f>
        <v>0</v>
      </c>
      <c r="I7" s="7">
        <f>BCEU_consumoBTU!K40*'BNE Fuel &amp; component splits'!$D$41*'BNE Fuel &amp; component splits'!$F64</f>
        <v>0</v>
      </c>
      <c r="J7" s="7">
        <f>BCEU_consumoBTU!L40*'BNE Fuel &amp; component splits'!$D$41*'BNE Fuel &amp; component splits'!$F64</f>
        <v>0</v>
      </c>
      <c r="K7" s="7">
        <f>BCEU_consumoBTU!M40*'BNE Fuel &amp; component splits'!$D$41*'BNE Fuel &amp; component splits'!$F64</f>
        <v>0</v>
      </c>
      <c r="L7" s="7">
        <f>BCEU_consumoBTU!N40*'BNE Fuel &amp; component splits'!$D$41*'BNE Fuel &amp; component splits'!$F64</f>
        <v>0</v>
      </c>
      <c r="M7" s="7">
        <f>BCEU_consumoBTU!O40*'BNE Fuel &amp; component splits'!$D$41*'BNE Fuel &amp; component splits'!$F64</f>
        <v>0</v>
      </c>
      <c r="N7" s="7">
        <f>BCEU_consumoBTU!P40*'BNE Fuel &amp; component splits'!$D$41*'BNE Fuel &amp; component splits'!$F64</f>
        <v>0</v>
      </c>
      <c r="O7" s="7">
        <f>BCEU_consumoBTU!Q40*'BNE Fuel &amp; component splits'!$D$41*'BNE Fuel &amp; component splits'!$F64</f>
        <v>0</v>
      </c>
      <c r="P7" s="7">
        <f>BCEU_consumoBTU!R40*'BNE Fuel &amp; component splits'!$D$41*'BNE Fuel &amp; component splits'!$F64</f>
        <v>0</v>
      </c>
      <c r="Q7" s="7">
        <f>BCEU_consumoBTU!S40*'BNE Fuel &amp; component splits'!$D$41*'BNE Fuel &amp; component splits'!$F64</f>
        <v>0</v>
      </c>
      <c r="R7" s="7">
        <f>BCEU_consumoBTU!T40*'BNE Fuel &amp; component splits'!$D$41*'BNE Fuel &amp; component splits'!$F64</f>
        <v>0</v>
      </c>
      <c r="S7" s="7">
        <f>BCEU_consumoBTU!U40*'BNE Fuel &amp; component splits'!$D$41*'BNE Fuel &amp; component splits'!$F64</f>
        <v>0</v>
      </c>
      <c r="T7" s="7">
        <f>BCEU_consumoBTU!V40*'BNE Fuel &amp; component splits'!$D$41*'BNE Fuel &amp; component splits'!$F64</f>
        <v>0</v>
      </c>
      <c r="U7" s="7">
        <f>BCEU_consumoBTU!W40*'BNE Fuel &amp; component splits'!$D$41*'BNE Fuel &amp; component splits'!$F64</f>
        <v>0</v>
      </c>
      <c r="V7" s="7">
        <f>BCEU_consumoBTU!X40*'BNE Fuel &amp; component splits'!$D$41*'BNE Fuel &amp; component splits'!$F64</f>
        <v>0</v>
      </c>
      <c r="W7" s="7">
        <f>BCEU_consumoBTU!Y40*'BNE Fuel &amp; component splits'!$D$41*'BNE Fuel &amp; component splits'!$F64</f>
        <v>0</v>
      </c>
      <c r="X7" s="7">
        <f>BCEU_consumoBTU!Z40*'BNE Fuel &amp; component splits'!$D$41*'BNE Fuel &amp; component splits'!$F64</f>
        <v>0</v>
      </c>
      <c r="Y7" s="7">
        <f>BCEU_consumoBTU!AA40*'BNE Fuel &amp; component splits'!$D$41*'BNE Fuel &amp; component splits'!$F64</f>
        <v>0</v>
      </c>
      <c r="Z7" s="7">
        <f>BCEU_consumoBTU!AB40*'BNE Fuel &amp; component splits'!$D$41*'BNE Fuel &amp; component splits'!$F64</f>
        <v>0</v>
      </c>
      <c r="AA7" s="7">
        <f>BCEU_consumoBTU!AC40*'BNE Fuel &amp; component splits'!$D$41*'BNE Fuel &amp; component splits'!$F64</f>
        <v>0</v>
      </c>
      <c r="AB7" s="7">
        <f>BCEU_consumoBTU!AD40*'BNE Fuel &amp; component splits'!$D$41*'BNE Fuel &amp; component splits'!$F64</f>
        <v>0</v>
      </c>
      <c r="AC7" s="7">
        <f>BCEU_consumoBTU!AE40*'BNE Fuel &amp; component splits'!$D$41*'BNE Fuel &amp; component splits'!$F64</f>
        <v>0</v>
      </c>
      <c r="AD7" s="7">
        <f>BCEU_consumoBTU!AF40*'BNE Fuel &amp; component splits'!$D$41*'BNE Fuel &amp; component splits'!$F64</f>
        <v>0</v>
      </c>
      <c r="AE7" s="7">
        <f>BCEU_consumoBTU!AG40*'BNE Fuel &amp; component splits'!$D$41*'BNE Fuel &amp; component splits'!$F64</f>
        <v>0</v>
      </c>
      <c r="AF7" s="7">
        <f>BCEU_consumoBTU!AH40*'BNE Fuel &amp; component splits'!$D$41*'BNE Fuel &amp; component splits'!$F64</f>
        <v>0</v>
      </c>
      <c r="AG7" s="7">
        <f>BCEU_consumoBTU!AI40*'BNE Fuel &amp; component splits'!$D$41*'BNE Fuel &amp; component splits'!$F64</f>
        <v>0</v>
      </c>
    </row>
    <row r="8" spans="1:35" x14ac:dyDescent="0.2">
      <c r="A8" s="1" t="s">
        <v>24</v>
      </c>
      <c r="B8" s="7">
        <f>BCEU_consumoBTU!D41*'BNE Fuel &amp; component splits'!$D$41*'BNE Fuel &amp; component splits'!$F65</f>
        <v>0</v>
      </c>
      <c r="C8" s="7">
        <f>BCEU_consumoBTU!E41*'BNE Fuel &amp; component splits'!$D$41*'BNE Fuel &amp; component splits'!$F65</f>
        <v>0</v>
      </c>
      <c r="D8" s="7">
        <f>BCEU_consumoBTU!F41*'BNE Fuel &amp; component splits'!$D$41*'BNE Fuel &amp; component splits'!$F65</f>
        <v>0</v>
      </c>
      <c r="E8" s="7">
        <f>BCEU_consumoBTU!G41*'BNE Fuel &amp; component splits'!$D$41*'BNE Fuel &amp; component splits'!$F65</f>
        <v>0</v>
      </c>
      <c r="F8" s="7">
        <f>BCEU_consumoBTU!H41*'BNE Fuel &amp; component splits'!$D$41*'BNE Fuel &amp; component splits'!$F65</f>
        <v>0</v>
      </c>
      <c r="G8" s="7">
        <f>BCEU_consumoBTU!I41*'BNE Fuel &amp; component splits'!$D$41*'BNE Fuel &amp; component splits'!$F65</f>
        <v>0</v>
      </c>
      <c r="H8" s="7">
        <f>BCEU_consumoBTU!J41*'BNE Fuel &amp; component splits'!$D$41*'BNE Fuel &amp; component splits'!$F65</f>
        <v>0</v>
      </c>
      <c r="I8" s="7">
        <f>BCEU_consumoBTU!K41*'BNE Fuel &amp; component splits'!$D$41*'BNE Fuel &amp; component splits'!$F65</f>
        <v>0</v>
      </c>
      <c r="J8" s="7">
        <f>BCEU_consumoBTU!L41*'BNE Fuel &amp; component splits'!$D$41*'BNE Fuel &amp; component splits'!$F65</f>
        <v>0</v>
      </c>
      <c r="K8" s="7">
        <f>BCEU_consumoBTU!M41*'BNE Fuel &amp; component splits'!$D$41*'BNE Fuel &amp; component splits'!$F65</f>
        <v>0</v>
      </c>
      <c r="L8" s="7">
        <f>BCEU_consumoBTU!N41*'BNE Fuel &amp; component splits'!$D$41*'BNE Fuel &amp; component splits'!$F65</f>
        <v>0</v>
      </c>
      <c r="M8" s="7">
        <f>BCEU_consumoBTU!O41*'BNE Fuel &amp; component splits'!$D$41*'BNE Fuel &amp; component splits'!$F65</f>
        <v>0</v>
      </c>
      <c r="N8" s="7">
        <f>BCEU_consumoBTU!P41*'BNE Fuel &amp; component splits'!$D$41*'BNE Fuel &amp; component splits'!$F65</f>
        <v>0</v>
      </c>
      <c r="O8" s="7">
        <f>BCEU_consumoBTU!Q41*'BNE Fuel &amp; component splits'!$D$41*'BNE Fuel &amp; component splits'!$F65</f>
        <v>0</v>
      </c>
      <c r="P8" s="7">
        <f>BCEU_consumoBTU!R41*'BNE Fuel &amp; component splits'!$D$41*'BNE Fuel &amp; component splits'!$F65</f>
        <v>0</v>
      </c>
      <c r="Q8" s="7">
        <f>BCEU_consumoBTU!S41*'BNE Fuel &amp; component splits'!$D$41*'BNE Fuel &amp; component splits'!$F65</f>
        <v>0</v>
      </c>
      <c r="R8" s="7">
        <f>BCEU_consumoBTU!T41*'BNE Fuel &amp; component splits'!$D$41*'BNE Fuel &amp; component splits'!$F65</f>
        <v>0</v>
      </c>
      <c r="S8" s="7">
        <f>BCEU_consumoBTU!U41*'BNE Fuel &amp; component splits'!$D$41*'BNE Fuel &amp; component splits'!$F65</f>
        <v>0</v>
      </c>
      <c r="T8" s="7">
        <f>BCEU_consumoBTU!V41*'BNE Fuel &amp; component splits'!$D$41*'BNE Fuel &amp; component splits'!$F65</f>
        <v>0</v>
      </c>
      <c r="U8" s="7">
        <f>BCEU_consumoBTU!W41*'BNE Fuel &amp; component splits'!$D$41*'BNE Fuel &amp; component splits'!$F65</f>
        <v>0</v>
      </c>
      <c r="V8" s="7">
        <f>BCEU_consumoBTU!X41*'BNE Fuel &amp; component splits'!$D$41*'BNE Fuel &amp; component splits'!$F65</f>
        <v>0</v>
      </c>
      <c r="W8" s="7">
        <f>BCEU_consumoBTU!Y41*'BNE Fuel &amp; component splits'!$D$41*'BNE Fuel &amp; component splits'!$F65</f>
        <v>0</v>
      </c>
      <c r="X8" s="7">
        <f>BCEU_consumoBTU!Z41*'BNE Fuel &amp; component splits'!$D$41*'BNE Fuel &amp; component splits'!$F65</f>
        <v>0</v>
      </c>
      <c r="Y8" s="7">
        <f>BCEU_consumoBTU!AA41*'BNE Fuel &amp; component splits'!$D$41*'BNE Fuel &amp; component splits'!$F65</f>
        <v>0</v>
      </c>
      <c r="Z8" s="7">
        <f>BCEU_consumoBTU!AB41*'BNE Fuel &amp; component splits'!$D$41*'BNE Fuel &amp; component splits'!$F65</f>
        <v>0</v>
      </c>
      <c r="AA8" s="7">
        <f>BCEU_consumoBTU!AC41*'BNE Fuel &amp; component splits'!$D$41*'BNE Fuel &amp; component splits'!$F65</f>
        <v>0</v>
      </c>
      <c r="AB8" s="7">
        <f>BCEU_consumoBTU!AD41*'BNE Fuel &amp; component splits'!$D$41*'BNE Fuel &amp; component splits'!$F65</f>
        <v>0</v>
      </c>
      <c r="AC8" s="7">
        <f>BCEU_consumoBTU!AE41*'BNE Fuel &amp; component splits'!$D$41*'BNE Fuel &amp; component splits'!$F65</f>
        <v>0</v>
      </c>
      <c r="AD8" s="7">
        <f>BCEU_consumoBTU!AF41*'BNE Fuel &amp; component splits'!$D$41*'BNE Fuel &amp; component splits'!$F65</f>
        <v>0</v>
      </c>
      <c r="AE8" s="7">
        <f>BCEU_consumoBTU!AG41*'BNE Fuel &amp; component splits'!$D$41*'BNE Fuel &amp; component splits'!$F65</f>
        <v>0</v>
      </c>
      <c r="AF8" s="7">
        <f>BCEU_consumoBTU!AH41*'BNE Fuel &amp; component splits'!$D$41*'BNE Fuel &amp; component splits'!$F65</f>
        <v>0</v>
      </c>
      <c r="AG8" s="7">
        <f>BCEU_consumoBTU!AI41*'BNE Fuel &amp; component splits'!$D$41*'BNE Fuel &amp; component splits'!$F65</f>
        <v>0</v>
      </c>
    </row>
    <row r="9" spans="1:35" x14ac:dyDescent="0.2">
      <c r="A9" s="1" t="s">
        <v>25</v>
      </c>
      <c r="B9" s="7">
        <f>BCEU_consumoBTU!D42*'BNE Fuel &amp; component splits'!$D$41*'BNE Fuel &amp; component splits'!$F66</f>
        <v>0</v>
      </c>
      <c r="C9" s="7">
        <f>BCEU_consumoBTU!E42*'BNE Fuel &amp; component splits'!$D$41*'BNE Fuel &amp; component splits'!$F66</f>
        <v>0</v>
      </c>
      <c r="D9" s="7">
        <f>BCEU_consumoBTU!F42*'BNE Fuel &amp; component splits'!$D$41*'BNE Fuel &amp; component splits'!$F66</f>
        <v>0</v>
      </c>
      <c r="E9" s="7">
        <f>BCEU_consumoBTU!G42*'BNE Fuel &amp; component splits'!$D$41*'BNE Fuel &amp; component splits'!$F66</f>
        <v>0</v>
      </c>
      <c r="F9" s="7">
        <f>BCEU_consumoBTU!H42*'BNE Fuel &amp; component splits'!$D$41*'BNE Fuel &amp; component splits'!$F66</f>
        <v>0</v>
      </c>
      <c r="G9" s="7">
        <f>BCEU_consumoBTU!I42*'BNE Fuel &amp; component splits'!$D$41*'BNE Fuel &amp; component splits'!$F66</f>
        <v>0</v>
      </c>
      <c r="H9" s="7">
        <f>BCEU_consumoBTU!J42*'BNE Fuel &amp; component splits'!$D$41*'BNE Fuel &amp; component splits'!$F66</f>
        <v>0</v>
      </c>
      <c r="I9" s="7">
        <f>BCEU_consumoBTU!K42*'BNE Fuel &amp; component splits'!$D$41*'BNE Fuel &amp; component splits'!$F66</f>
        <v>0</v>
      </c>
      <c r="J9" s="7">
        <f>BCEU_consumoBTU!L42*'BNE Fuel &amp; component splits'!$D$41*'BNE Fuel &amp; component splits'!$F66</f>
        <v>0</v>
      </c>
      <c r="K9" s="7">
        <f>BCEU_consumoBTU!M42*'BNE Fuel &amp; component splits'!$D$41*'BNE Fuel &amp; component splits'!$F66</f>
        <v>0</v>
      </c>
      <c r="L9" s="7">
        <f>BCEU_consumoBTU!N42*'BNE Fuel &amp; component splits'!$D$41*'BNE Fuel &amp; component splits'!$F66</f>
        <v>0</v>
      </c>
      <c r="M9" s="7">
        <f>BCEU_consumoBTU!O42*'BNE Fuel &amp; component splits'!$D$41*'BNE Fuel &amp; component splits'!$F66</f>
        <v>0</v>
      </c>
      <c r="N9" s="7">
        <f>BCEU_consumoBTU!P42*'BNE Fuel &amp; component splits'!$D$41*'BNE Fuel &amp; component splits'!$F66</f>
        <v>0</v>
      </c>
      <c r="O9" s="7">
        <f>BCEU_consumoBTU!Q42*'BNE Fuel &amp; component splits'!$D$41*'BNE Fuel &amp; component splits'!$F66</f>
        <v>0</v>
      </c>
      <c r="P9" s="7">
        <f>BCEU_consumoBTU!R42*'BNE Fuel &amp; component splits'!$D$41*'BNE Fuel &amp; component splits'!$F66</f>
        <v>0</v>
      </c>
      <c r="Q9" s="7">
        <f>BCEU_consumoBTU!S42*'BNE Fuel &amp; component splits'!$D$41*'BNE Fuel &amp; component splits'!$F66</f>
        <v>0</v>
      </c>
      <c r="R9" s="7">
        <f>BCEU_consumoBTU!T42*'BNE Fuel &amp; component splits'!$D$41*'BNE Fuel &amp; component splits'!$F66</f>
        <v>0</v>
      </c>
      <c r="S9" s="7">
        <f>BCEU_consumoBTU!U42*'BNE Fuel &amp; component splits'!$D$41*'BNE Fuel &amp; component splits'!$F66</f>
        <v>0</v>
      </c>
      <c r="T9" s="7">
        <f>BCEU_consumoBTU!V42*'BNE Fuel &amp; component splits'!$D$41*'BNE Fuel &amp; component splits'!$F66</f>
        <v>0</v>
      </c>
      <c r="U9" s="7">
        <f>BCEU_consumoBTU!W42*'BNE Fuel &amp; component splits'!$D$41*'BNE Fuel &amp; component splits'!$F66</f>
        <v>0</v>
      </c>
      <c r="V9" s="7">
        <f>BCEU_consumoBTU!X42*'BNE Fuel &amp; component splits'!$D$41*'BNE Fuel &amp; component splits'!$F66</f>
        <v>0</v>
      </c>
      <c r="W9" s="7">
        <f>BCEU_consumoBTU!Y42*'BNE Fuel &amp; component splits'!$D$41*'BNE Fuel &amp; component splits'!$F66</f>
        <v>0</v>
      </c>
      <c r="X9" s="7">
        <f>BCEU_consumoBTU!Z42*'BNE Fuel &amp; component splits'!$D$41*'BNE Fuel &amp; component splits'!$F66</f>
        <v>0</v>
      </c>
      <c r="Y9" s="7">
        <f>BCEU_consumoBTU!AA42*'BNE Fuel &amp; component splits'!$D$41*'BNE Fuel &amp; component splits'!$F66</f>
        <v>0</v>
      </c>
      <c r="Z9" s="7">
        <f>BCEU_consumoBTU!AB42*'BNE Fuel &amp; component splits'!$D$41*'BNE Fuel &amp; component splits'!$F66</f>
        <v>0</v>
      </c>
      <c r="AA9" s="7">
        <f>BCEU_consumoBTU!AC42*'BNE Fuel &amp; component splits'!$D$41*'BNE Fuel &amp; component splits'!$F66</f>
        <v>0</v>
      </c>
      <c r="AB9" s="7">
        <f>BCEU_consumoBTU!AD42*'BNE Fuel &amp; component splits'!$D$41*'BNE Fuel &amp; component splits'!$F66</f>
        <v>0</v>
      </c>
      <c r="AC9" s="7">
        <f>BCEU_consumoBTU!AE42*'BNE Fuel &amp; component splits'!$D$41*'BNE Fuel &amp; component splits'!$F66</f>
        <v>0</v>
      </c>
      <c r="AD9" s="7">
        <f>BCEU_consumoBTU!AF42*'BNE Fuel &amp; component splits'!$D$41*'BNE Fuel &amp; component splits'!$F66</f>
        <v>0</v>
      </c>
      <c r="AE9" s="7">
        <f>BCEU_consumoBTU!AG42*'BNE Fuel &amp; component splits'!$D$41*'BNE Fuel &amp; component splits'!$F66</f>
        <v>0</v>
      </c>
      <c r="AF9" s="7">
        <f>BCEU_consumoBTU!AH42*'BNE Fuel &amp; component splits'!$D$41*'BNE Fuel &amp; component splits'!$F66</f>
        <v>0</v>
      </c>
      <c r="AG9" s="7">
        <f>BCEU_consumoBTU!AI42*'BNE Fuel &amp; component splits'!$D$41*'BNE Fuel &amp; component splits'!$F66</f>
        <v>0</v>
      </c>
    </row>
    <row r="10" spans="1:35" x14ac:dyDescent="0.2">
      <c r="A10" s="1" t="s">
        <v>26</v>
      </c>
      <c r="B10" s="7">
        <f>BCEU_consumoBTU!D43*'BNE Fuel &amp; component splits'!$D$41*'BNE Fuel &amp; component splits'!$F67</f>
        <v>0</v>
      </c>
      <c r="C10" s="7">
        <f>BCEU_consumoBTU!E43*'BNE Fuel &amp; component splits'!$D$41*'BNE Fuel &amp; component splits'!$F67</f>
        <v>0</v>
      </c>
      <c r="D10" s="7">
        <f>BCEU_consumoBTU!F43*'BNE Fuel &amp; component splits'!$D$41*'BNE Fuel &amp; component splits'!$F67</f>
        <v>0</v>
      </c>
      <c r="E10" s="7">
        <f>BCEU_consumoBTU!G43*'BNE Fuel &amp; component splits'!$D$41*'BNE Fuel &amp; component splits'!$F67</f>
        <v>0</v>
      </c>
      <c r="F10" s="7">
        <f>BCEU_consumoBTU!H43*'BNE Fuel &amp; component splits'!$D$41*'BNE Fuel &amp; component splits'!$F67</f>
        <v>0</v>
      </c>
      <c r="G10" s="7">
        <f>BCEU_consumoBTU!I43*'BNE Fuel &amp; component splits'!$D$41*'BNE Fuel &amp; component splits'!$F67</f>
        <v>0</v>
      </c>
      <c r="H10" s="7">
        <f>BCEU_consumoBTU!J43*'BNE Fuel &amp; component splits'!$D$41*'BNE Fuel &amp; component splits'!$F67</f>
        <v>0</v>
      </c>
      <c r="I10" s="7">
        <f>BCEU_consumoBTU!K43*'BNE Fuel &amp; component splits'!$D$41*'BNE Fuel &amp; component splits'!$F67</f>
        <v>0</v>
      </c>
      <c r="J10" s="7">
        <f>BCEU_consumoBTU!L43*'BNE Fuel &amp; component splits'!$D$41*'BNE Fuel &amp; component splits'!$F67</f>
        <v>0</v>
      </c>
      <c r="K10" s="7">
        <f>BCEU_consumoBTU!M43*'BNE Fuel &amp; component splits'!$D$41*'BNE Fuel &amp; component splits'!$F67</f>
        <v>0</v>
      </c>
      <c r="L10" s="7">
        <f>BCEU_consumoBTU!N43*'BNE Fuel &amp; component splits'!$D$41*'BNE Fuel &amp; component splits'!$F67</f>
        <v>0</v>
      </c>
      <c r="M10" s="7">
        <f>BCEU_consumoBTU!O43*'BNE Fuel &amp; component splits'!$D$41*'BNE Fuel &amp; component splits'!$F67</f>
        <v>0</v>
      </c>
      <c r="N10" s="7">
        <f>BCEU_consumoBTU!P43*'BNE Fuel &amp; component splits'!$D$41*'BNE Fuel &amp; component splits'!$F67</f>
        <v>0</v>
      </c>
      <c r="O10" s="7">
        <f>BCEU_consumoBTU!Q43*'BNE Fuel &amp; component splits'!$D$41*'BNE Fuel &amp; component splits'!$F67</f>
        <v>0</v>
      </c>
      <c r="P10" s="7">
        <f>BCEU_consumoBTU!R43*'BNE Fuel &amp; component splits'!$D$41*'BNE Fuel &amp; component splits'!$F67</f>
        <v>0</v>
      </c>
      <c r="Q10" s="7">
        <f>BCEU_consumoBTU!S43*'BNE Fuel &amp; component splits'!$D$41*'BNE Fuel &amp; component splits'!$F67</f>
        <v>0</v>
      </c>
      <c r="R10" s="7">
        <f>BCEU_consumoBTU!T43*'BNE Fuel &amp; component splits'!$D$41*'BNE Fuel &amp; component splits'!$F67</f>
        <v>0</v>
      </c>
      <c r="S10" s="7">
        <f>BCEU_consumoBTU!U43*'BNE Fuel &amp; component splits'!$D$41*'BNE Fuel &amp; component splits'!$F67</f>
        <v>0</v>
      </c>
      <c r="T10" s="7">
        <f>BCEU_consumoBTU!V43*'BNE Fuel &amp; component splits'!$D$41*'BNE Fuel &amp; component splits'!$F67</f>
        <v>0</v>
      </c>
      <c r="U10" s="7">
        <f>BCEU_consumoBTU!W43*'BNE Fuel &amp; component splits'!$D$41*'BNE Fuel &amp; component splits'!$F67</f>
        <v>0</v>
      </c>
      <c r="V10" s="7">
        <f>BCEU_consumoBTU!X43*'BNE Fuel &amp; component splits'!$D$41*'BNE Fuel &amp; component splits'!$F67</f>
        <v>0</v>
      </c>
      <c r="W10" s="7">
        <f>BCEU_consumoBTU!Y43*'BNE Fuel &amp; component splits'!$D$41*'BNE Fuel &amp; component splits'!$F67</f>
        <v>0</v>
      </c>
      <c r="X10" s="7">
        <f>BCEU_consumoBTU!Z43*'BNE Fuel &amp; component splits'!$D$41*'BNE Fuel &amp; component splits'!$F67</f>
        <v>0</v>
      </c>
      <c r="Y10" s="7">
        <f>BCEU_consumoBTU!AA43*'BNE Fuel &amp; component splits'!$D$41*'BNE Fuel &amp; component splits'!$F67</f>
        <v>0</v>
      </c>
      <c r="Z10" s="7">
        <f>BCEU_consumoBTU!AB43*'BNE Fuel &amp; component splits'!$D$41*'BNE Fuel &amp; component splits'!$F67</f>
        <v>0</v>
      </c>
      <c r="AA10" s="7">
        <f>BCEU_consumoBTU!AC43*'BNE Fuel &amp; component splits'!$D$41*'BNE Fuel &amp; component splits'!$F67</f>
        <v>0</v>
      </c>
      <c r="AB10" s="7">
        <f>BCEU_consumoBTU!AD43*'BNE Fuel &amp; component splits'!$D$41*'BNE Fuel &amp; component splits'!$F67</f>
        <v>0</v>
      </c>
      <c r="AC10" s="7">
        <f>BCEU_consumoBTU!AE43*'BNE Fuel &amp; component splits'!$D$41*'BNE Fuel &amp; component splits'!$F67</f>
        <v>0</v>
      </c>
      <c r="AD10" s="7">
        <f>BCEU_consumoBTU!AF43*'BNE Fuel &amp; component splits'!$D$41*'BNE Fuel &amp; component splits'!$F67</f>
        <v>0</v>
      </c>
      <c r="AE10" s="7">
        <f>BCEU_consumoBTU!AG43*'BNE Fuel &amp; component splits'!$D$41*'BNE Fuel &amp; component splits'!$F67</f>
        <v>0</v>
      </c>
      <c r="AF10" s="7">
        <f>BCEU_consumoBTU!AH43*'BNE Fuel &amp; component splits'!$D$41*'BNE Fuel &amp; component splits'!$F67</f>
        <v>0</v>
      </c>
      <c r="AG10" s="7">
        <f>BCEU_consumoBTU!AI43*'BNE Fuel &amp; component splits'!$D$41*'BNE Fuel &amp; component splits'!$F67</f>
        <v>0</v>
      </c>
    </row>
    <row r="11" spans="1:35" x14ac:dyDescent="0.2">
      <c r="A11" s="1" t="s">
        <v>27</v>
      </c>
      <c r="B11" s="7">
        <f>BCEU_consumoBTU!D44*'BNE Fuel &amp; component splits'!$D$41*'BNE Fuel &amp; component splits'!$F68</f>
        <v>0</v>
      </c>
      <c r="C11" s="7">
        <f>BCEU_consumoBTU!E44*'BNE Fuel &amp; component splits'!$D$41*'BNE Fuel &amp; component splits'!$F68</f>
        <v>0</v>
      </c>
      <c r="D11" s="7">
        <f>BCEU_consumoBTU!F44*'BNE Fuel &amp; component splits'!$D$41*'BNE Fuel &amp; component splits'!$F68</f>
        <v>0</v>
      </c>
      <c r="E11" s="7">
        <f>BCEU_consumoBTU!G44*'BNE Fuel &amp; component splits'!$D$41*'BNE Fuel &amp; component splits'!$F68</f>
        <v>0</v>
      </c>
      <c r="F11" s="7">
        <f>BCEU_consumoBTU!H44*'BNE Fuel &amp; component splits'!$D$41*'BNE Fuel &amp; component splits'!$F68</f>
        <v>0</v>
      </c>
      <c r="G11" s="7">
        <f>BCEU_consumoBTU!I44*'BNE Fuel &amp; component splits'!$D$41*'BNE Fuel &amp; component splits'!$F68</f>
        <v>0</v>
      </c>
      <c r="H11" s="7">
        <f>BCEU_consumoBTU!J44*'BNE Fuel &amp; component splits'!$D$41*'BNE Fuel &amp; component splits'!$F68</f>
        <v>0</v>
      </c>
      <c r="I11" s="7">
        <f>BCEU_consumoBTU!K44*'BNE Fuel &amp; component splits'!$D$41*'BNE Fuel &amp; component splits'!$F68</f>
        <v>0</v>
      </c>
      <c r="J11" s="7">
        <f>BCEU_consumoBTU!L44*'BNE Fuel &amp; component splits'!$D$41*'BNE Fuel &amp; component splits'!$F68</f>
        <v>0</v>
      </c>
      <c r="K11" s="7">
        <f>BCEU_consumoBTU!M44*'BNE Fuel &amp; component splits'!$D$41*'BNE Fuel &amp; component splits'!$F68</f>
        <v>0</v>
      </c>
      <c r="L11" s="7">
        <f>BCEU_consumoBTU!N44*'BNE Fuel &amp; component splits'!$D$41*'BNE Fuel &amp; component splits'!$F68</f>
        <v>0</v>
      </c>
      <c r="M11" s="7">
        <f>BCEU_consumoBTU!O44*'BNE Fuel &amp; component splits'!$D$41*'BNE Fuel &amp; component splits'!$F68</f>
        <v>0</v>
      </c>
      <c r="N11" s="7">
        <f>BCEU_consumoBTU!P44*'BNE Fuel &amp; component splits'!$D$41*'BNE Fuel &amp; component splits'!$F68</f>
        <v>0</v>
      </c>
      <c r="O11" s="7">
        <f>BCEU_consumoBTU!Q44*'BNE Fuel &amp; component splits'!$D$41*'BNE Fuel &amp; component splits'!$F68</f>
        <v>0</v>
      </c>
      <c r="P11" s="7">
        <f>BCEU_consumoBTU!R44*'BNE Fuel &amp; component splits'!$D$41*'BNE Fuel &amp; component splits'!$F68</f>
        <v>0</v>
      </c>
      <c r="Q11" s="7">
        <f>BCEU_consumoBTU!S44*'BNE Fuel &amp; component splits'!$D$41*'BNE Fuel &amp; component splits'!$F68</f>
        <v>0</v>
      </c>
      <c r="R11" s="7">
        <f>BCEU_consumoBTU!T44*'BNE Fuel &amp; component splits'!$D$41*'BNE Fuel &amp; component splits'!$F68</f>
        <v>0</v>
      </c>
      <c r="S11" s="7">
        <f>BCEU_consumoBTU!U44*'BNE Fuel &amp; component splits'!$D$41*'BNE Fuel &amp; component splits'!$F68</f>
        <v>0</v>
      </c>
      <c r="T11" s="7">
        <f>BCEU_consumoBTU!V44*'BNE Fuel &amp; component splits'!$D$41*'BNE Fuel &amp; component splits'!$F68</f>
        <v>0</v>
      </c>
      <c r="U11" s="7">
        <f>BCEU_consumoBTU!W44*'BNE Fuel &amp; component splits'!$D$41*'BNE Fuel &amp; component splits'!$F68</f>
        <v>0</v>
      </c>
      <c r="V11" s="7">
        <f>BCEU_consumoBTU!X44*'BNE Fuel &amp; component splits'!$D$41*'BNE Fuel &amp; component splits'!$F68</f>
        <v>0</v>
      </c>
      <c r="W11" s="7">
        <f>BCEU_consumoBTU!Y44*'BNE Fuel &amp; component splits'!$D$41*'BNE Fuel &amp; component splits'!$F68</f>
        <v>0</v>
      </c>
      <c r="X11" s="7">
        <f>BCEU_consumoBTU!Z44*'BNE Fuel &amp; component splits'!$D$41*'BNE Fuel &amp; component splits'!$F68</f>
        <v>0</v>
      </c>
      <c r="Y11" s="7">
        <f>BCEU_consumoBTU!AA44*'BNE Fuel &amp; component splits'!$D$41*'BNE Fuel &amp; component splits'!$F68</f>
        <v>0</v>
      </c>
      <c r="Z11" s="7">
        <f>BCEU_consumoBTU!AB44*'BNE Fuel &amp; component splits'!$D$41*'BNE Fuel &amp; component splits'!$F68</f>
        <v>0</v>
      </c>
      <c r="AA11" s="7">
        <f>BCEU_consumoBTU!AC44*'BNE Fuel &amp; component splits'!$D$41*'BNE Fuel &amp; component splits'!$F68</f>
        <v>0</v>
      </c>
      <c r="AB11" s="7">
        <f>BCEU_consumoBTU!AD44*'BNE Fuel &amp; component splits'!$D$41*'BNE Fuel &amp; component splits'!$F68</f>
        <v>0</v>
      </c>
      <c r="AC11" s="7">
        <f>BCEU_consumoBTU!AE44*'BNE Fuel &amp; component splits'!$D$41*'BNE Fuel &amp; component splits'!$F68</f>
        <v>0</v>
      </c>
      <c r="AD11" s="7">
        <f>BCEU_consumoBTU!AF44*'BNE Fuel &amp; component splits'!$D$41*'BNE Fuel &amp; component splits'!$F68</f>
        <v>0</v>
      </c>
      <c r="AE11" s="7">
        <f>BCEU_consumoBTU!AG44*'BNE Fuel &amp; component splits'!$D$41*'BNE Fuel &amp; component splits'!$F68</f>
        <v>0</v>
      </c>
      <c r="AF11" s="7">
        <f>BCEU_consumoBTU!AH44*'BNE Fuel &amp; component splits'!$D$41*'BNE Fuel &amp; component splits'!$F68</f>
        <v>0</v>
      </c>
      <c r="AG11" s="7">
        <f>BCEU_consumoBTU!AI44*'BNE Fuel &amp; component splits'!$D$41*'BNE Fuel &amp; component splits'!$F68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9B-F9CD-4E65-A74E-F6E3167B281E}">
  <sheetPr>
    <tabColor theme="3"/>
  </sheetPr>
  <dimension ref="A1:AI11"/>
  <sheetViews>
    <sheetView workbookViewId="0">
      <selection activeCell="B2" sqref="B2:AG11"/>
    </sheetView>
  </sheetViews>
  <sheetFormatPr baseColWidth="10" defaultColWidth="8.83203125" defaultRowHeight="15" x14ac:dyDescent="0.2"/>
  <cols>
    <col min="1" max="1" width="29.83203125" customWidth="1"/>
    <col min="2" max="33" width="9.83203125" customWidth="1"/>
  </cols>
  <sheetData>
    <row r="1" spans="1:35" x14ac:dyDescent="0.2">
      <c r="A1" s="1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</row>
    <row r="3" spans="1:35" x14ac:dyDescent="0.2">
      <c r="A3" s="1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</row>
    <row r="4" spans="1:35" x14ac:dyDescent="0.2">
      <c r="A4" s="1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</row>
    <row r="5" spans="1:35" x14ac:dyDescent="0.2">
      <c r="A5" s="1" t="s">
        <v>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</row>
    <row r="6" spans="1:35" x14ac:dyDescent="0.2">
      <c r="A6" s="1" t="s">
        <v>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</row>
    <row r="7" spans="1:35" x14ac:dyDescent="0.2">
      <c r="A7" s="1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</row>
    <row r="8" spans="1:35" x14ac:dyDescent="0.2">
      <c r="A8" s="1" t="s">
        <v>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</row>
    <row r="9" spans="1:35" x14ac:dyDescent="0.2">
      <c r="A9" s="1" t="s">
        <v>25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</row>
    <row r="10" spans="1:35" x14ac:dyDescent="0.2">
      <c r="A10" s="1" t="s">
        <v>26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</row>
    <row r="11" spans="1:35" x14ac:dyDescent="0.2">
      <c r="A11" s="1" t="s">
        <v>27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4C1D-E131-394C-ADF2-9734646065C7}">
  <sheetPr>
    <tabColor theme="6"/>
  </sheetPr>
  <dimension ref="A3:AI48"/>
  <sheetViews>
    <sheetView workbookViewId="0">
      <selection activeCell="A5" sqref="A5"/>
    </sheetView>
  </sheetViews>
  <sheetFormatPr baseColWidth="10" defaultRowHeight="16" x14ac:dyDescent="0.2"/>
  <cols>
    <col min="1" max="1" width="29.83203125" style="95" customWidth="1"/>
    <col min="2" max="4" width="9" style="95" customWidth="1"/>
    <col min="5" max="5" width="7.6640625" style="95" customWidth="1"/>
    <col min="6" max="35" width="5.83203125" style="95" customWidth="1"/>
    <col min="36" max="16384" width="10.83203125" style="95"/>
  </cols>
  <sheetData>
    <row r="3" spans="1:35" x14ac:dyDescent="0.2">
      <c r="A3" s="95" t="s">
        <v>242</v>
      </c>
      <c r="B3" s="105" t="s">
        <v>251</v>
      </c>
    </row>
    <row r="4" spans="1:35" x14ac:dyDescent="0.2">
      <c r="A4" s="96" t="s">
        <v>2</v>
      </c>
      <c r="B4" s="107">
        <v>2017</v>
      </c>
      <c r="C4" s="107">
        <v>2018</v>
      </c>
      <c r="D4" s="107">
        <v>2019</v>
      </c>
      <c r="E4" s="96">
        <v>2020</v>
      </c>
      <c r="F4" s="96">
        <v>2021</v>
      </c>
      <c r="G4" s="96">
        <v>2022</v>
      </c>
      <c r="H4" s="96">
        <v>2023</v>
      </c>
      <c r="I4" s="96">
        <v>2024</v>
      </c>
      <c r="J4" s="96">
        <v>2025</v>
      </c>
      <c r="K4" s="96">
        <v>2026</v>
      </c>
      <c r="L4" s="96">
        <v>2027</v>
      </c>
      <c r="M4" s="96">
        <v>2028</v>
      </c>
      <c r="N4" s="96">
        <v>2029</v>
      </c>
      <c r="O4" s="96">
        <v>2030</v>
      </c>
      <c r="P4" s="96">
        <v>2031</v>
      </c>
      <c r="Q4" s="96">
        <v>2032</v>
      </c>
      <c r="R4" s="96">
        <v>2033</v>
      </c>
      <c r="S4" s="96">
        <v>2034</v>
      </c>
      <c r="T4" s="96">
        <v>2035</v>
      </c>
      <c r="U4" s="96">
        <v>2036</v>
      </c>
      <c r="V4" s="96">
        <v>2037</v>
      </c>
      <c r="W4" s="96">
        <v>2038</v>
      </c>
      <c r="X4" s="96">
        <v>2039</v>
      </c>
      <c r="Y4" s="96">
        <v>2040</v>
      </c>
      <c r="Z4" s="96">
        <v>2041</v>
      </c>
      <c r="AA4" s="96">
        <v>2042</v>
      </c>
      <c r="AB4" s="96">
        <v>2043</v>
      </c>
      <c r="AC4" s="96">
        <v>2044</v>
      </c>
      <c r="AD4" s="96">
        <v>2045</v>
      </c>
      <c r="AE4" s="96">
        <v>2046</v>
      </c>
      <c r="AF4" s="96">
        <v>2047</v>
      </c>
      <c r="AG4" s="96">
        <v>2048</v>
      </c>
      <c r="AH4" s="96">
        <v>2049</v>
      </c>
      <c r="AI4" s="96">
        <v>2050</v>
      </c>
    </row>
    <row r="5" spans="1:35" x14ac:dyDescent="0.2">
      <c r="A5" s="96" t="s">
        <v>3</v>
      </c>
      <c r="B5" s="108">
        <v>163.69510651865158</v>
      </c>
      <c r="C5" s="108">
        <v>175.29076645037034</v>
      </c>
      <c r="D5" s="108">
        <v>179.11356921110956</v>
      </c>
      <c r="E5" s="103">
        <f>$D5*'Electricity GR'!G$31</f>
        <v>184.51059655634339</v>
      </c>
      <c r="F5" s="103">
        <f>$D5*'Electricity GR'!H$31</f>
        <v>189.99698596514304</v>
      </c>
      <c r="G5" s="103">
        <f>$D5*'Electricity GR'!I$31</f>
        <v>195.67037376621926</v>
      </c>
      <c r="H5" s="103">
        <f>$D5*'Electricity GR'!J$31</f>
        <v>201.48332083940755</v>
      </c>
      <c r="I5" s="103">
        <f>$D5*'Electricity GR'!K$31</f>
        <v>207.41652056603621</v>
      </c>
      <c r="J5" s="103">
        <f>$D5*'Electricity GR'!L$31</f>
        <v>213.47879882892664</v>
      </c>
      <c r="K5" s="103">
        <f>$D5*'Electricity GR'!M$31</f>
        <v>219.66739753969713</v>
      </c>
      <c r="L5" s="103">
        <f>$D5*'Electricity GR'!N$31</f>
        <v>225.98948772814001</v>
      </c>
      <c r="M5" s="103">
        <f>$D5*'Electricity GR'!O$31</f>
        <v>232.39873350944333</v>
      </c>
      <c r="N5" s="103">
        <f>$D5*'Electricity GR'!P$31</f>
        <v>238.96408709314869</v>
      </c>
      <c r="O5" s="103">
        <f>$D5*'Electricity GR'!Q$31</f>
        <v>245.63590288838608</v>
      </c>
      <c r="P5" s="103">
        <f>$D5*'Electricity GR'!R$31</f>
        <v>252.39873560021834</v>
      </c>
      <c r="Q5" s="103">
        <f>$D5*'Electricity GR'!S$31</f>
        <v>256.18471663422162</v>
      </c>
      <c r="R5" s="103">
        <f>$D5*'Electricity GR'!T$31</f>
        <v>260.02748738373492</v>
      </c>
      <c r="S5" s="103">
        <f>$D5*'Electricity GR'!U$31</f>
        <v>263.92789969449092</v>
      </c>
      <c r="T5" s="103">
        <f>$D5*'Electricity GR'!V$31</f>
        <v>267.8868181899083</v>
      </c>
      <c r="U5" s="103">
        <f>$D5*'Electricity GR'!W$31</f>
        <v>271.90512046275688</v>
      </c>
      <c r="V5" s="103">
        <f>$D5*'Electricity GR'!X$31</f>
        <v>275.98369726969821</v>
      </c>
      <c r="W5" s="103">
        <f>$D5*'Electricity GR'!Y$31</f>
        <v>280.12345272874364</v>
      </c>
      <c r="X5" s="103">
        <f>$D5*'Electricity GR'!Z$31</f>
        <v>284.32530451967477</v>
      </c>
      <c r="Y5" s="103">
        <f>$D5*'Electricity GR'!AA$31</f>
        <v>288.59018408746988</v>
      </c>
      <c r="Z5" s="103">
        <f>$D5*'Electricity GR'!AB$31</f>
        <v>292.91903684878196</v>
      </c>
      <c r="AA5" s="103">
        <f>$D5*'Electricity GR'!AC$31</f>
        <v>297.31282240151359</v>
      </c>
      <c r="AB5" s="103">
        <f>$D5*'Electricity GR'!AD$31</f>
        <v>301.77251473753626</v>
      </c>
      <c r="AC5" s="103">
        <f>$D5*'Electricity GR'!AE$31</f>
        <v>306.29910245859924</v>
      </c>
      <c r="AD5" s="103">
        <f>$D5*'Electricity GR'!AF$31</f>
        <v>310.89358899547824</v>
      </c>
      <c r="AE5" s="103">
        <f>$D5*'Electricity GR'!AG$31</f>
        <v>315.55699283041037</v>
      </c>
      <c r="AF5" s="103">
        <f>$D5*'Electricity GR'!AH$31</f>
        <v>320.2903477228665</v>
      </c>
      <c r="AG5" s="103">
        <f>$D5*'Electricity GR'!AI$31</f>
        <v>325.09470293870942</v>
      </c>
      <c r="AH5" s="103">
        <f>$D5*'Electricity GR'!AJ$31</f>
        <v>329.97112348279001</v>
      </c>
      <c r="AI5" s="103">
        <f>$D5*'Electricity GR'!AK$31</f>
        <v>334.92069033503179</v>
      </c>
    </row>
    <row r="6" spans="1:35" x14ac:dyDescent="0.2">
      <c r="A6" s="96" t="s">
        <v>4</v>
      </c>
      <c r="B6" s="108"/>
      <c r="C6" s="108"/>
      <c r="D6" s="108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>
        <v>0</v>
      </c>
    </row>
    <row r="7" spans="1:35" x14ac:dyDescent="0.2">
      <c r="A7" s="96" t="s">
        <v>5</v>
      </c>
      <c r="B7" s="108">
        <v>26.476030489180538</v>
      </c>
      <c r="C7" s="108">
        <v>22.503272078003572</v>
      </c>
      <c r="D7" s="108">
        <v>22.341345824035116</v>
      </c>
      <c r="E7" s="103">
        <f>$D7*'NG &amp; Biomass GR'!G$29</f>
        <v>22.43408831314148</v>
      </c>
      <c r="F7" s="103">
        <f>$D7*'NG &amp; Biomass GR'!H$29</f>
        <v>22.536424852845045</v>
      </c>
      <c r="G7" s="103">
        <f>$D7*'NG &amp; Biomass GR'!I$29</f>
        <v>22.613177257622723</v>
      </c>
      <c r="H7" s="103">
        <f>$D7*'NG &amp; Biomass GR'!J$29</f>
        <v>22.667543544340244</v>
      </c>
      <c r="I7" s="103">
        <f>$D7*'NG &amp; Biomass GR'!K$29</f>
        <v>22.731503881654969</v>
      </c>
      <c r="J7" s="103">
        <f>$D7*'NG &amp; Biomass GR'!L$29</f>
        <v>22.78587016837249</v>
      </c>
      <c r="K7" s="103">
        <f>$D7*'NG &amp; Biomass GR'!M$29</f>
        <v>22.849830505687223</v>
      </c>
      <c r="L7" s="103">
        <f>$D7*'NG &amp; Biomass GR'!N$29</f>
        <v>22.910592826136213</v>
      </c>
      <c r="M7" s="103">
        <f>$D7*'NG &amp; Biomass GR'!O$29</f>
        <v>22.974553163450945</v>
      </c>
      <c r="N7" s="103">
        <f>$D7*'NG &amp; Biomass GR'!P$29</f>
        <v>23.035315483899932</v>
      </c>
      <c r="O7" s="103">
        <f>$D7*'NG &amp; Biomass GR'!Q$29</f>
        <v>23.096077804348933</v>
      </c>
      <c r="P7" s="103">
        <f>$D7*'NG &amp; Biomass GR'!R$29</f>
        <v>23.08968177061746</v>
      </c>
      <c r="Q7" s="103">
        <f>$D7*'NG &amp; Biomass GR'!S$29</f>
        <v>23.436026997176715</v>
      </c>
      <c r="R7" s="103">
        <f>$D7*'NG &amp; Biomass GR'!T$29</f>
        <v>23.787567402134364</v>
      </c>
      <c r="S7" s="103">
        <f>$D7*'NG &amp; Biomass GR'!U$29</f>
        <v>24.14438091316638</v>
      </c>
      <c r="T7" s="103">
        <f>$D7*'NG &amp; Biomass GR'!V$29</f>
        <v>24.506546626863877</v>
      </c>
      <c r="U7" s="103">
        <f>$D7*'NG &amp; Biomass GR'!W$29</f>
        <v>24.874144826266829</v>
      </c>
      <c r="V7" s="103">
        <f>$D7*'NG &amp; Biomass GR'!X$29</f>
        <v>25.247256998660827</v>
      </c>
      <c r="W7" s="103">
        <f>$D7*'NG &amp; Biomass GR'!Y$29</f>
        <v>25.625965853640743</v>
      </c>
      <c r="X7" s="103">
        <f>$D7*'NG &amp; Biomass GR'!Z$29</f>
        <v>26.010355341445347</v>
      </c>
      <c r="Y7" s="103">
        <f>$D7*'NG &amp; Biomass GR'!AA$29</f>
        <v>26.400510671567027</v>
      </c>
      <c r="Z7" s="103">
        <f>$D7*'NG &amp; Biomass GR'!AB$29</f>
        <v>26.796518331640531</v>
      </c>
      <c r="AA7" s="103">
        <f>$D7*'NG &amp; Biomass GR'!AC$29</f>
        <v>27.198466106615136</v>
      </c>
      <c r="AB7" s="103">
        <f>$D7*'NG &amp; Biomass GR'!AD$29</f>
        <v>27.60644309821436</v>
      </c>
      <c r="AC7" s="103">
        <f>$D7*'NG &amp; Biomass GR'!AE$29</f>
        <v>28.020539744687575</v>
      </c>
      <c r="AD7" s="103">
        <f>$D7*'NG &amp; Biomass GR'!AF$29</f>
        <v>28.440847840857884</v>
      </c>
      <c r="AE7" s="103">
        <f>$D7*'NG &amp; Biomass GR'!AG$29</f>
        <v>28.86746055847075</v>
      </c>
      <c r="AF7" s="103">
        <f>$D7*'NG &amp; Biomass GR'!AH$29</f>
        <v>29.300472466847808</v>
      </c>
      <c r="AG7" s="103">
        <f>$D7*'NG &amp; Biomass GR'!AI$29</f>
        <v>29.739979553850521</v>
      </c>
      <c r="AH7" s="103">
        <f>$D7*'NG &amp; Biomass GR'!AJ$29</f>
        <v>30.186079247158276</v>
      </c>
      <c r="AI7" s="103">
        <f>$D7*'NG &amp; Biomass GR'!AK$29</f>
        <v>30.638870435865652</v>
      </c>
    </row>
    <row r="8" spans="1:35" x14ac:dyDescent="0.2">
      <c r="A8" s="96" t="s">
        <v>6</v>
      </c>
      <c r="B8" s="109"/>
      <c r="C8" s="108"/>
      <c r="D8" s="108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>
        <v>0</v>
      </c>
    </row>
    <row r="9" spans="1:35" x14ac:dyDescent="0.2">
      <c r="A9" s="96" t="s">
        <v>8</v>
      </c>
      <c r="B9" s="108"/>
      <c r="C9" s="108"/>
      <c r="D9" s="108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>
        <v>0</v>
      </c>
    </row>
    <row r="10" spans="1:35" x14ac:dyDescent="0.2">
      <c r="A10" s="96" t="s">
        <v>20</v>
      </c>
      <c r="B10" s="108">
        <v>186.78078405235146</v>
      </c>
      <c r="C10" s="108">
        <v>185.86746102985845</v>
      </c>
      <c r="D10" s="108">
        <v>184.9981334451891</v>
      </c>
      <c r="E10" s="103">
        <f>$D10*'NG &amp; Biomass GR'!G$31</f>
        <v>181.99957314269483</v>
      </c>
      <c r="F10" s="103">
        <f>$D10*'NG &amp; Biomass GR'!H$31</f>
        <v>180.13090512809697</v>
      </c>
      <c r="G10" s="103">
        <f>$D10*'NG &amp; Biomass GR'!I$31</f>
        <v>177.34963180404435</v>
      </c>
      <c r="H10" s="103">
        <f>$D10*'NG &amp; Biomass GR'!J$31</f>
        <v>175.08984722825156</v>
      </c>
      <c r="I10" s="103">
        <f>$D10*'NG &amp; Biomass GR'!K$31</f>
        <v>172.09128692575729</v>
      </c>
      <c r="J10" s="103">
        <f>$D10*'NG &amp; Biomass GR'!L$31</f>
        <v>170.22261891115943</v>
      </c>
      <c r="K10" s="103">
        <f>$D10*'NG &amp; Biomass GR'!M$31</f>
        <v>167.74554735692504</v>
      </c>
      <c r="L10" s="103">
        <f>$D10*'NG &amp; Biomass GR'!N$31</f>
        <v>165.44230538544394</v>
      </c>
      <c r="M10" s="103">
        <f>$D10*'NG &amp; Biomass GR'!O$31</f>
        <v>162.61757466570299</v>
      </c>
      <c r="N10" s="103">
        <f>$D10*'NG &amp; Biomass GR'!P$31</f>
        <v>160.96619362954672</v>
      </c>
      <c r="O10" s="103">
        <f>$D10*'NG &amp; Biomass GR'!Q$31</f>
        <v>157.8372611399875</v>
      </c>
      <c r="P10" s="103">
        <f>$D10*'NG &amp; Biomass GR'!R$31</f>
        <v>155.70784875125969</v>
      </c>
      <c r="Q10" s="103">
        <f>$D10*'NG &amp; Biomass GR'!S$31</f>
        <v>154.9293095075034</v>
      </c>
      <c r="R10" s="103">
        <f>$D10*'NG &amp; Biomass GR'!T$31</f>
        <v>154.15466295996592</v>
      </c>
      <c r="S10" s="103">
        <f>$D10*'NG &amp; Biomass GR'!U$31</f>
        <v>153.38388964516608</v>
      </c>
      <c r="T10" s="103">
        <f>$D10*'NG &amp; Biomass GR'!V$31</f>
        <v>152.61697019694023</v>
      </c>
      <c r="U10" s="103">
        <f>$D10*'NG &amp; Biomass GR'!W$31</f>
        <v>151.85388534595555</v>
      </c>
      <c r="V10" s="103">
        <f>$D10*'NG &amp; Biomass GR'!X$31</f>
        <v>151.09461591922576</v>
      </c>
      <c r="W10" s="103">
        <f>$D10*'NG &amp; Biomass GR'!Y$31</f>
        <v>150.33914283962963</v>
      </c>
      <c r="X10" s="103">
        <f>$D10*'NG &amp; Biomass GR'!Z$31</f>
        <v>149.58744712543148</v>
      </c>
      <c r="Y10" s="103">
        <f>$D10*'NG &amp; Biomass GR'!AA$31</f>
        <v>148.83950988980433</v>
      </c>
      <c r="Z10" s="103">
        <f>$D10*'NG &amp; Biomass GR'!AB$31</f>
        <v>148.09531234035529</v>
      </c>
      <c r="AA10" s="103">
        <f>$D10*'NG &amp; Biomass GR'!AC$31</f>
        <v>147.35483577865352</v>
      </c>
      <c r="AB10" s="103">
        <f>$D10*'NG &amp; Biomass GR'!AD$31</f>
        <v>146.61806159976027</v>
      </c>
      <c r="AC10" s="103">
        <f>$D10*'NG &amp; Biomass GR'!AE$31</f>
        <v>145.88497129176145</v>
      </c>
      <c r="AD10" s="103">
        <f>$D10*'NG &amp; Biomass GR'!AF$31</f>
        <v>145.15554643530263</v>
      </c>
      <c r="AE10" s="103">
        <f>$D10*'NG &amp; Biomass GR'!AG$31</f>
        <v>144.42976870312611</v>
      </c>
      <c r="AF10" s="103">
        <f>$D10*'NG &amp; Biomass GR'!AH$31</f>
        <v>143.7076198596105</v>
      </c>
      <c r="AG10" s="103">
        <f>$D10*'NG &amp; Biomass GR'!AI$31</f>
        <v>142.98908176031244</v>
      </c>
      <c r="AH10" s="103">
        <f>$D10*'NG &amp; Biomass GR'!AJ$31</f>
        <v>142.27413635151089</v>
      </c>
      <c r="AI10" s="103">
        <f>$D10*'NG &amp; Biomass GR'!AK$31</f>
        <v>141.56276566975333</v>
      </c>
    </row>
    <row r="11" spans="1:35" x14ac:dyDescent="0.2">
      <c r="A11" s="96" t="s">
        <v>24</v>
      </c>
      <c r="B11" s="108">
        <v>0</v>
      </c>
      <c r="C11" s="108">
        <v>0</v>
      </c>
      <c r="D11" s="108">
        <v>0</v>
      </c>
      <c r="E11" s="103">
        <f>D11*(1+'Diesel GR'!$Y$34)</f>
        <v>0</v>
      </c>
      <c r="F11" s="103">
        <f>E11*(1+'Diesel GR'!$Y$34)</f>
        <v>0</v>
      </c>
      <c r="G11" s="103">
        <f>F11*(1+'Diesel GR'!$Y$34)</f>
        <v>0</v>
      </c>
      <c r="H11" s="103">
        <f>G11*(1+'Diesel GR'!$Y$34)</f>
        <v>0</v>
      </c>
      <c r="I11" s="103">
        <f>H11*(1+'Diesel GR'!$Y$34)</f>
        <v>0</v>
      </c>
      <c r="J11" s="103">
        <f>I11*(1+'Diesel GR'!$Y$34)</f>
        <v>0</v>
      </c>
      <c r="K11" s="103">
        <f>J11*(1+'Diesel GR'!$Y$34)</f>
        <v>0</v>
      </c>
      <c r="L11" s="103">
        <f>K11*(1+'Diesel GR'!$Y$34)</f>
        <v>0</v>
      </c>
      <c r="M11" s="103">
        <f>L11*(1+'Diesel GR'!$Y$34)</f>
        <v>0</v>
      </c>
      <c r="N11" s="103">
        <f>M11*(1+'Diesel GR'!$Y$34)</f>
        <v>0</v>
      </c>
      <c r="O11" s="103">
        <f>N11*(1+'Diesel GR'!$Y$34)</f>
        <v>0</v>
      </c>
      <c r="P11" s="103">
        <f>O11*(1+'Diesel GR'!$Y$34)</f>
        <v>0</v>
      </c>
      <c r="Q11" s="103">
        <f>P11*(1+'Diesel GR'!$Y$34)</f>
        <v>0</v>
      </c>
      <c r="R11" s="103">
        <f>Q11*(1+'Diesel GR'!$Y$34)</f>
        <v>0</v>
      </c>
      <c r="S11" s="103">
        <f>R11*(1+'Diesel GR'!$Y$34)</f>
        <v>0</v>
      </c>
      <c r="T11" s="103">
        <f>S11*(1+'Diesel GR'!$Y$34)</f>
        <v>0</v>
      </c>
      <c r="U11" s="103">
        <f>T11*(1+'Diesel GR'!$Y$34)</f>
        <v>0</v>
      </c>
      <c r="V11" s="103">
        <f>U11*(1+'Diesel GR'!$Y$34)</f>
        <v>0</v>
      </c>
      <c r="W11" s="103">
        <f>V11*(1+'Diesel GR'!$Y$34)</f>
        <v>0</v>
      </c>
      <c r="X11" s="103">
        <f>W11*(1+'Diesel GR'!$Y$34)</f>
        <v>0</v>
      </c>
      <c r="Y11" s="103">
        <f>X11*(1+'Diesel GR'!$Y$34)</f>
        <v>0</v>
      </c>
      <c r="Z11" s="103">
        <f>Y11*(1+'Diesel GR'!$Y$34)</f>
        <v>0</v>
      </c>
      <c r="AA11" s="103">
        <f>Z11*(1+'Diesel GR'!$Y$34)</f>
        <v>0</v>
      </c>
      <c r="AB11" s="103">
        <f>AA11*(1+'Diesel GR'!$Y$34)</f>
        <v>0</v>
      </c>
      <c r="AC11" s="103">
        <f>AB11*(1+'Diesel GR'!$Y$34)</f>
        <v>0</v>
      </c>
      <c r="AD11" s="103">
        <f>AC11*(1+'Diesel GR'!$Y$34)</f>
        <v>0</v>
      </c>
      <c r="AE11" s="103">
        <f>AD11*(1+'Diesel GR'!$Y$34)</f>
        <v>0</v>
      </c>
      <c r="AF11" s="103">
        <f>AE11*(1+'Diesel GR'!$Y$34)</f>
        <v>0</v>
      </c>
      <c r="AG11" s="103">
        <f>AF11*(1+'Diesel GR'!$Y$34)</f>
        <v>0</v>
      </c>
      <c r="AH11" s="103">
        <f>AG11*(1+'Diesel GR'!$Y$34)</f>
        <v>0</v>
      </c>
      <c r="AI11" s="103">
        <f>AH11*(1+'Diesel GR'!$Y$34)</f>
        <v>0</v>
      </c>
    </row>
    <row r="12" spans="1:35" x14ac:dyDescent="0.2">
      <c r="A12" s="96" t="s">
        <v>25</v>
      </c>
      <c r="B12" s="108"/>
      <c r="C12" s="108"/>
      <c r="D12" s="108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>
        <v>0</v>
      </c>
    </row>
    <row r="13" spans="1:35" x14ac:dyDescent="0.2">
      <c r="A13" s="96" t="s">
        <v>26</v>
      </c>
      <c r="B13" s="108">
        <v>183.90211507459537</v>
      </c>
      <c r="C13" s="108">
        <v>183.9019598641768</v>
      </c>
      <c r="D13" s="108">
        <v>172.40519583241633</v>
      </c>
      <c r="E13" s="103">
        <f>$D13*'NG &amp; Biomass GR'!G$33</f>
        <v>172.17292207582165</v>
      </c>
      <c r="F13" s="103">
        <f>$D13*'NG &amp; Biomass GR'!H$33</f>
        <v>172.11485363667296</v>
      </c>
      <c r="G13" s="103">
        <f>$D13*'NG &amp; Biomass GR'!I$33</f>
        <v>171.91161409965261</v>
      </c>
      <c r="H13" s="103">
        <f>$D13*'NG &amp; Biomass GR'!J$33</f>
        <v>171.62127190390925</v>
      </c>
      <c r="I13" s="103">
        <f>$D13*'NG &amp; Biomass GR'!K$33</f>
        <v>171.44706658646319</v>
      </c>
      <c r="J13" s="103">
        <f>$D13*'NG &amp; Biomass GR'!L$33</f>
        <v>171.27286126901717</v>
      </c>
      <c r="K13" s="103">
        <f>$D13*'NG &amp; Biomass GR'!M$33</f>
        <v>171.21479282986851</v>
      </c>
      <c r="L13" s="103">
        <f>$D13*'NG &amp; Biomass GR'!N$33</f>
        <v>171.18575861029416</v>
      </c>
      <c r="M13" s="103">
        <f>$D13*'NG &amp; Biomass GR'!O$33</f>
        <v>171.21479282986851</v>
      </c>
      <c r="N13" s="103">
        <f>$D13*'NG &amp; Biomass GR'!P$33</f>
        <v>171.27286126901717</v>
      </c>
      <c r="O13" s="103">
        <f>$D13*'NG &amp; Biomass GR'!Q$33</f>
        <v>171.35996392774021</v>
      </c>
      <c r="P13" s="103">
        <f>$D13*'NG &amp; Biomass GR'!R$33</f>
        <v>171.06962173199685</v>
      </c>
      <c r="Q13" s="103">
        <f>$D13*'NG &amp; Biomass GR'!S$33</f>
        <v>170.21427362333685</v>
      </c>
      <c r="R13" s="103">
        <f>$D13*'NG &amp; Biomass GR'!T$33</f>
        <v>169.36320225522013</v>
      </c>
      <c r="S13" s="103">
        <f>$D13*'NG &amp; Biomass GR'!U$33</f>
        <v>168.51638624394403</v>
      </c>
      <c r="T13" s="103">
        <f>$D13*'NG &amp; Biomass GR'!V$33</f>
        <v>167.67380431272431</v>
      </c>
      <c r="U13" s="103">
        <f>$D13*'NG &amp; Biomass GR'!W$33</f>
        <v>166.83543529116068</v>
      </c>
      <c r="V13" s="103">
        <f>$D13*'NG &amp; Biomass GR'!X$33</f>
        <v>166.00125811470485</v>
      </c>
      <c r="W13" s="103">
        <f>$D13*'NG &amp; Biomass GR'!Y$33</f>
        <v>165.17125182413133</v>
      </c>
      <c r="X13" s="103">
        <f>$D13*'NG &amp; Biomass GR'!Z$33</f>
        <v>164.34539556501068</v>
      </c>
      <c r="Y13" s="103">
        <f>$D13*'NG &amp; Biomass GR'!AA$33</f>
        <v>163.52366858718563</v>
      </c>
      <c r="Z13" s="103">
        <f>$D13*'NG &amp; Biomass GR'!AB$33</f>
        <v>162.7060502442497</v>
      </c>
      <c r="AA13" s="103">
        <f>$D13*'NG &amp; Biomass GR'!AC$33</f>
        <v>161.89251999302846</v>
      </c>
      <c r="AB13" s="103">
        <f>$D13*'NG &amp; Biomass GR'!AD$33</f>
        <v>161.08305739306334</v>
      </c>
      <c r="AC13" s="103">
        <f>$D13*'NG &amp; Biomass GR'!AE$33</f>
        <v>160.277642106098</v>
      </c>
      <c r="AD13" s="103">
        <f>$D13*'NG &amp; Biomass GR'!AF$33</f>
        <v>159.47625389556751</v>
      </c>
      <c r="AE13" s="103">
        <f>$D13*'NG &amp; Biomass GR'!AG$33</f>
        <v>158.67887262608966</v>
      </c>
      <c r="AF13" s="103">
        <f>$D13*'NG &amp; Biomass GR'!AH$33</f>
        <v>157.88547826295923</v>
      </c>
      <c r="AG13" s="103">
        <f>$D13*'NG &amp; Biomass GR'!AI$33</f>
        <v>157.09605087164442</v>
      </c>
      <c r="AH13" s="103">
        <f>$D13*'NG &amp; Biomass GR'!AJ$33</f>
        <v>156.3105706172862</v>
      </c>
      <c r="AI13" s="103">
        <f>$D13*'NG &amp; Biomass GR'!AK$33</f>
        <v>155.52901776419975</v>
      </c>
    </row>
    <row r="14" spans="1:35" x14ac:dyDescent="0.2">
      <c r="A14" s="96" t="s">
        <v>27</v>
      </c>
      <c r="B14" s="108"/>
      <c r="C14" s="108"/>
      <c r="D14" s="108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>
        <v>0</v>
      </c>
    </row>
    <row r="15" spans="1:35" x14ac:dyDescent="0.2">
      <c r="B15" s="106"/>
      <c r="C15" s="106"/>
      <c r="D15" s="106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</row>
    <row r="16" spans="1:35" x14ac:dyDescent="0.2">
      <c r="B16" s="106"/>
      <c r="C16" s="106"/>
      <c r="D16" s="106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</row>
    <row r="17" spans="1:35" x14ac:dyDescent="0.2">
      <c r="B17" s="106"/>
      <c r="C17" s="106"/>
      <c r="D17" s="106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</row>
    <row r="18" spans="1:35" x14ac:dyDescent="0.2">
      <c r="A18" s="95" t="s">
        <v>243</v>
      </c>
      <c r="B18" s="105" t="s">
        <v>251</v>
      </c>
      <c r="C18" s="106"/>
      <c r="D18" s="106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</row>
    <row r="19" spans="1:35" x14ac:dyDescent="0.2">
      <c r="A19" s="96" t="s">
        <v>2</v>
      </c>
      <c r="B19" s="107">
        <v>2017</v>
      </c>
      <c r="C19" s="107">
        <v>2018</v>
      </c>
      <c r="D19" s="107">
        <v>2019</v>
      </c>
      <c r="E19" s="96">
        <v>2020</v>
      </c>
      <c r="F19" s="96">
        <v>2021</v>
      </c>
      <c r="G19" s="96">
        <v>2022</v>
      </c>
      <c r="H19" s="96">
        <v>2023</v>
      </c>
      <c r="I19" s="96">
        <v>2024</v>
      </c>
      <c r="J19" s="96">
        <v>2025</v>
      </c>
      <c r="K19" s="96">
        <v>2026</v>
      </c>
      <c r="L19" s="96">
        <v>2027</v>
      </c>
      <c r="M19" s="96">
        <v>2028</v>
      </c>
      <c r="N19" s="96">
        <v>2029</v>
      </c>
      <c r="O19" s="96">
        <v>2030</v>
      </c>
      <c r="P19" s="96">
        <v>2031</v>
      </c>
      <c r="Q19" s="96">
        <v>2032</v>
      </c>
      <c r="R19" s="96">
        <v>2033</v>
      </c>
      <c r="S19" s="96">
        <v>2034</v>
      </c>
      <c r="T19" s="96">
        <v>2035</v>
      </c>
      <c r="U19" s="96">
        <v>2036</v>
      </c>
      <c r="V19" s="96">
        <v>2037</v>
      </c>
      <c r="W19" s="96">
        <v>2038</v>
      </c>
      <c r="X19" s="96">
        <v>2039</v>
      </c>
      <c r="Y19" s="96">
        <v>2040</v>
      </c>
      <c r="Z19" s="96">
        <v>2041</v>
      </c>
      <c r="AA19" s="96">
        <v>2042</v>
      </c>
      <c r="AB19" s="96">
        <v>2043</v>
      </c>
      <c r="AC19" s="96">
        <v>2044</v>
      </c>
      <c r="AD19" s="96">
        <v>2045</v>
      </c>
      <c r="AE19" s="96">
        <v>2046</v>
      </c>
      <c r="AF19" s="96">
        <v>2047</v>
      </c>
      <c r="AG19" s="96">
        <v>2048</v>
      </c>
      <c r="AH19" s="96">
        <v>2049</v>
      </c>
      <c r="AI19" s="96">
        <v>2050</v>
      </c>
    </row>
    <row r="20" spans="1:35" x14ac:dyDescent="0.2">
      <c r="A20" s="96" t="s">
        <v>3</v>
      </c>
      <c r="B20" s="108">
        <v>55.675361481348375</v>
      </c>
      <c r="C20" s="108">
        <v>59.619233549629598</v>
      </c>
      <c r="D20" s="108">
        <v>60.919430788890395</v>
      </c>
      <c r="E20" s="103">
        <f>$D20*'Electricity GR'!G$31</f>
        <v>62.755047349220369</v>
      </c>
      <c r="F20" s="103">
        <f>$D20*'Electricity GR'!H$31</f>
        <v>64.621057397160058</v>
      </c>
      <c r="G20" s="103">
        <f>$D20*'Electricity GR'!I$31</f>
        <v>66.550668632134872</v>
      </c>
      <c r="H20" s="103">
        <f>$D20*'Electricity GR'!J$31</f>
        <v>68.527746239734768</v>
      </c>
      <c r="I20" s="103">
        <f>$D20*'Electricity GR'!K$31</f>
        <v>70.545723725723022</v>
      </c>
      <c r="J20" s="103">
        <f>$D20*'Electricity GR'!L$31</f>
        <v>72.607602916036427</v>
      </c>
      <c r="K20" s="103">
        <f>$D20*'Electricity GR'!M$31</f>
        <v>74.712445740069754</v>
      </c>
      <c r="L20" s="103">
        <f>$D20*'Electricity GR'!N$31</f>
        <v>76.862691181396599</v>
      </c>
      <c r="M20" s="103">
        <f>$D20*'Electricity GR'!O$31</f>
        <v>79.042579653848961</v>
      </c>
      <c r="N20" s="103">
        <f>$D20*'Electricity GR'!P$31</f>
        <v>81.27556292255781</v>
      </c>
      <c r="O20" s="103">
        <f>$D20*'Electricity GR'!Q$31</f>
        <v>83.544755716628828</v>
      </c>
      <c r="P20" s="103">
        <f>$D20*'Electricity GR'!R$31</f>
        <v>85.844904840672726</v>
      </c>
      <c r="Q20" s="103">
        <f>$D20*'Electricity GR'!S$31</f>
        <v>87.132578413282815</v>
      </c>
      <c r="R20" s="103">
        <f>$D20*'Electricity GR'!T$31</f>
        <v>88.43956708948204</v>
      </c>
      <c r="S20" s="103">
        <f>$D20*'Electricity GR'!U$31</f>
        <v>89.76616059582426</v>
      </c>
      <c r="T20" s="103">
        <f>$D20*'Electricity GR'!V$31</f>
        <v>91.112653004761626</v>
      </c>
      <c r="U20" s="103">
        <f>$D20*'Electricity GR'!W$31</f>
        <v>92.479342799833034</v>
      </c>
      <c r="V20" s="103">
        <f>$D20*'Electricity GR'!X$31</f>
        <v>93.866532941830528</v>
      </c>
      <c r="W20" s="103">
        <f>$D20*'Electricity GR'!Y$31</f>
        <v>95.274530935957984</v>
      </c>
      <c r="X20" s="103">
        <f>$D20*'Electricity GR'!Z$31</f>
        <v>96.703648899997347</v>
      </c>
      <c r="Y20" s="103">
        <f>$D20*'Electricity GR'!AA$31</f>
        <v>98.154203633497289</v>
      </c>
      <c r="Z20" s="103">
        <f>$D20*'Electricity GR'!AB$31</f>
        <v>99.626516687999754</v>
      </c>
      <c r="AA20" s="103">
        <f>$D20*'Electricity GR'!AC$31</f>
        <v>101.12091443831973</v>
      </c>
      <c r="AB20" s="103">
        <f>$D20*'Electricity GR'!AD$31</f>
        <v>102.63772815489452</v>
      </c>
      <c r="AC20" s="103">
        <f>$D20*'Electricity GR'!AE$31</f>
        <v>104.17729407721791</v>
      </c>
      <c r="AD20" s="103">
        <f>$D20*'Electricity GR'!AF$31</f>
        <v>105.73995348837617</v>
      </c>
      <c r="AE20" s="103">
        <f>$D20*'Electricity GR'!AG$31</f>
        <v>107.32605279070181</v>
      </c>
      <c r="AF20" s="103">
        <f>$D20*'Electricity GR'!AH$31</f>
        <v>108.93594358256232</v>
      </c>
      <c r="AG20" s="103">
        <f>$D20*'Electricity GR'!AI$31</f>
        <v>110.56998273630074</v>
      </c>
      <c r="AH20" s="103">
        <f>$D20*'Electricity GR'!AJ$31</f>
        <v>112.22853247734523</v>
      </c>
      <c r="AI20" s="103">
        <f>$D20*'Electricity GR'!AK$31</f>
        <v>113.91196046450538</v>
      </c>
    </row>
    <row r="21" spans="1:35" x14ac:dyDescent="0.2">
      <c r="A21" s="96" t="s">
        <v>4</v>
      </c>
      <c r="B21" s="108"/>
      <c r="C21" s="108"/>
      <c r="D21" s="108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>
        <v>0</v>
      </c>
    </row>
    <row r="22" spans="1:35" x14ac:dyDescent="0.2">
      <c r="A22" s="96" t="s">
        <v>5</v>
      </c>
      <c r="B22" s="108">
        <v>9.0049275108194582</v>
      </c>
      <c r="C22" s="108">
        <v>7.653727921996424</v>
      </c>
      <c r="D22" s="108">
        <v>7.5986541759648816</v>
      </c>
      <c r="E22" s="103">
        <f>$D22*'NG &amp; Biomass GR'!G$29</f>
        <v>7.6301974011442395</v>
      </c>
      <c r="F22" s="103">
        <f>$D22*'NG &amp; Biomass GR'!H$29</f>
        <v>7.6650037185835282</v>
      </c>
      <c r="G22" s="103">
        <f>$D22*'NG &amp; Biomass GR'!I$29</f>
        <v>7.6911084566629961</v>
      </c>
      <c r="H22" s="103">
        <f>$D22*'NG &amp; Biomass GR'!J$29</f>
        <v>7.7095993128026183</v>
      </c>
      <c r="I22" s="103">
        <f>$D22*'NG &amp; Biomass GR'!K$29</f>
        <v>7.7313532612021723</v>
      </c>
      <c r="J22" s="103">
        <f>$D22*'NG &amp; Biomass GR'!L$29</f>
        <v>7.7498441173417953</v>
      </c>
      <c r="K22" s="103">
        <f>$D22*'NG &amp; Biomass GR'!M$29</f>
        <v>7.7715980657413528</v>
      </c>
      <c r="L22" s="103">
        <f>$D22*'NG &amp; Biomass GR'!N$29</f>
        <v>7.7922643167209289</v>
      </c>
      <c r="M22" s="103">
        <f>$D22*'NG &amp; Biomass GR'!O$29</f>
        <v>7.8140182651204864</v>
      </c>
      <c r="N22" s="103">
        <f>$D22*'NG &amp; Biomass GR'!P$29</f>
        <v>7.8346845161000633</v>
      </c>
      <c r="O22" s="103">
        <f>$D22*'NG &amp; Biomass GR'!Q$29</f>
        <v>7.855350767079643</v>
      </c>
      <c r="P22" s="103">
        <f>$D22*'NG &amp; Biomass GR'!R$29</f>
        <v>7.8531753722396873</v>
      </c>
      <c r="Q22" s="103">
        <f>$D22*'NG &amp; Biomass GR'!S$29</f>
        <v>7.970973002823281</v>
      </c>
      <c r="R22" s="103">
        <f>$D22*'NG &amp; Biomass GR'!T$29</f>
        <v>8.0905375978656302</v>
      </c>
      <c r="S22" s="103">
        <f>$D22*'NG &amp; Biomass GR'!U$29</f>
        <v>8.2118956618336139</v>
      </c>
      <c r="T22" s="103">
        <f>$D22*'NG &amp; Biomass GR'!V$29</f>
        <v>8.335074096761117</v>
      </c>
      <c r="U22" s="103">
        <f>$D22*'NG &amp; Biomass GR'!W$29</f>
        <v>8.4601002082125323</v>
      </c>
      <c r="V22" s="103">
        <f>$D22*'NG &amp; Biomass GR'!X$29</f>
        <v>8.58700171133572</v>
      </c>
      <c r="W22" s="103">
        <f>$D22*'NG &amp; Biomass GR'!Y$29</f>
        <v>8.7158067370057566</v>
      </c>
      <c r="X22" s="103">
        <f>$D22*'NG &amp; Biomass GR'!Z$29</f>
        <v>8.8465438380608408</v>
      </c>
      <c r="Y22" s="103">
        <f>$D22*'NG &amp; Biomass GR'!AA$29</f>
        <v>8.9792419956317531</v>
      </c>
      <c r="Z22" s="103">
        <f>$D22*'NG &amp; Biomass GR'!AB$29</f>
        <v>9.1139306255662298</v>
      </c>
      <c r="AA22" s="103">
        <f>$D22*'NG &amp; Biomass GR'!AC$29</f>
        <v>9.250639584949722</v>
      </c>
      <c r="AB22" s="103">
        <f>$D22*'NG &amp; Biomass GR'!AD$29</f>
        <v>9.3893991787239663</v>
      </c>
      <c r="AC22" s="103">
        <f>$D22*'NG &amp; Biomass GR'!AE$29</f>
        <v>9.5302401664048251</v>
      </c>
      <c r="AD22" s="103">
        <f>$D22*'NG &amp; Biomass GR'!AF$29</f>
        <v>9.6731937689008962</v>
      </c>
      <c r="AE22" s="103">
        <f>$D22*'NG &amp; Biomass GR'!AG$29</f>
        <v>9.8182916754344092</v>
      </c>
      <c r="AF22" s="103">
        <f>$D22*'NG &amp; Biomass GR'!AH$29</f>
        <v>9.9655660505659238</v>
      </c>
      <c r="AG22" s="103">
        <f>$D22*'NG &amp; Biomass GR'!AI$29</f>
        <v>10.115049541324412</v>
      </c>
      <c r="AH22" s="103">
        <f>$D22*'NG &amp; Biomass GR'!AJ$29</f>
        <v>10.266775284444277</v>
      </c>
      <c r="AI22" s="103">
        <f>$D22*'NG &amp; Biomass GR'!AK$29</f>
        <v>10.420776913710942</v>
      </c>
    </row>
    <row r="23" spans="1:35" x14ac:dyDescent="0.2">
      <c r="A23" s="96" t="s">
        <v>6</v>
      </c>
      <c r="B23" s="109"/>
      <c r="C23" s="108"/>
      <c r="D23" s="108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>
        <v>0</v>
      </c>
    </row>
    <row r="24" spans="1:35" x14ac:dyDescent="0.2">
      <c r="A24" s="96" t="s">
        <v>8</v>
      </c>
      <c r="B24" s="108"/>
      <c r="C24" s="108"/>
      <c r="D24" s="108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>
        <v>0</v>
      </c>
    </row>
    <row r="25" spans="1:35" x14ac:dyDescent="0.2">
      <c r="A25" s="96" t="s">
        <v>20</v>
      </c>
      <c r="B25" s="108">
        <v>63.527174947648511</v>
      </c>
      <c r="C25" s="108">
        <v>63.216538970141499</v>
      </c>
      <c r="D25" s="108">
        <v>62.920866554810871</v>
      </c>
      <c r="E25" s="103">
        <f>$D25*'NG &amp; Biomass GR'!G$31</f>
        <v>61.901007547932331</v>
      </c>
      <c r="F25" s="103">
        <f>$D25*'NG &amp; Biomass GR'!H$31</f>
        <v>61.26544323929788</v>
      </c>
      <c r="G25" s="103">
        <f>$D25*'NG &amp; Biomass GR'!I$31</f>
        <v>60.319487059004743</v>
      </c>
      <c r="H25" s="103">
        <f>$D25*'NG &amp; Biomass GR'!J$31</f>
        <v>59.550897662516562</v>
      </c>
      <c r="I25" s="103">
        <f>$D25*'NG &amp; Biomass GR'!K$31</f>
        <v>58.531038655638021</v>
      </c>
      <c r="J25" s="103">
        <f>$D25*'NG &amp; Biomass GR'!L$31</f>
        <v>57.895474347003571</v>
      </c>
      <c r="K25" s="103">
        <f>$D25*'NG &amp; Biomass GR'!M$31</f>
        <v>57.052982123929993</v>
      </c>
      <c r="L25" s="103">
        <f>$D25*'NG &amp; Biomass GR'!N$31</f>
        <v>56.269612162124737</v>
      </c>
      <c r="M25" s="103">
        <f>$D25*'NG &amp; Biomass GR'!O$31</f>
        <v>55.308875416514518</v>
      </c>
      <c r="N25" s="103">
        <f>$D25*'NG &amp; Biomass GR'!P$31</f>
        <v>54.747213934465456</v>
      </c>
      <c r="O25" s="103">
        <f>$D25*'NG &amp; Biomass GR'!Q$31</f>
        <v>53.683013231635677</v>
      </c>
      <c r="P25" s="103">
        <f>$D25*'NG &amp; Biomass GR'!R$31</f>
        <v>52.958765531098742</v>
      </c>
      <c r="Q25" s="103">
        <f>$D25*'NG &amp; Biomass GR'!S$31</f>
        <v>52.693971703443253</v>
      </c>
      <c r="R25" s="103">
        <f>$D25*'NG &amp; Biomass GR'!T$31</f>
        <v>52.430501844926042</v>
      </c>
      <c r="S25" s="103">
        <f>$D25*'NG &amp; Biomass GR'!U$31</f>
        <v>52.168349335701414</v>
      </c>
      <c r="T25" s="103">
        <f>$D25*'NG &amp; Biomass GR'!V$31</f>
        <v>51.907507589022899</v>
      </c>
      <c r="U25" s="103">
        <f>$D25*'NG &amp; Biomass GR'!W$31</f>
        <v>51.647970051077792</v>
      </c>
      <c r="V25" s="103">
        <f>$D25*'NG &amp; Biomass GR'!X$31</f>
        <v>51.389730200822399</v>
      </c>
      <c r="W25" s="103">
        <f>$D25*'NG &amp; Biomass GR'!Y$31</f>
        <v>51.13278154981829</v>
      </c>
      <c r="X25" s="103">
        <f>$D25*'NG &amp; Biomass GR'!Z$31</f>
        <v>50.877117642069194</v>
      </c>
      <c r="Y25" s="103">
        <f>$D25*'NG &amp; Biomass GR'!AA$31</f>
        <v>50.622732053858847</v>
      </c>
      <c r="Z25" s="103">
        <f>$D25*'NG &amp; Biomass GR'!AB$31</f>
        <v>50.369618393589555</v>
      </c>
      <c r="AA25" s="103">
        <f>$D25*'NG &amp; Biomass GR'!AC$31</f>
        <v>50.117770301621604</v>
      </c>
      <c r="AB25" s="103">
        <f>$D25*'NG &amp; Biomass GR'!AD$31</f>
        <v>49.867181450113499</v>
      </c>
      <c r="AC25" s="103">
        <f>$D25*'NG &amp; Biomass GR'!AE$31</f>
        <v>49.617845542862923</v>
      </c>
      <c r="AD25" s="103">
        <f>$D25*'NG &amp; Biomass GR'!AF$31</f>
        <v>49.369756315148614</v>
      </c>
      <c r="AE25" s="103">
        <f>$D25*'NG &amp; Biomass GR'!AG$31</f>
        <v>49.122907533572864</v>
      </c>
      <c r="AF25" s="103">
        <f>$D25*'NG &amp; Biomass GR'!AH$31</f>
        <v>48.877292995905002</v>
      </c>
      <c r="AG25" s="103">
        <f>$D25*'NG &amp; Biomass GR'!AI$31</f>
        <v>48.632906530925489</v>
      </c>
      <c r="AH25" s="103">
        <f>$D25*'NG &amp; Biomass GR'!AJ$31</f>
        <v>48.389741998270857</v>
      </c>
      <c r="AI25" s="103">
        <f>$D25*'NG &amp; Biomass GR'!AK$31</f>
        <v>48.147793288279509</v>
      </c>
    </row>
    <row r="26" spans="1:35" x14ac:dyDescent="0.2">
      <c r="A26" s="96" t="s">
        <v>24</v>
      </c>
      <c r="B26" s="108">
        <v>0</v>
      </c>
      <c r="C26" s="108">
        <v>0</v>
      </c>
      <c r="D26" s="108">
        <v>0</v>
      </c>
      <c r="E26" s="103">
        <f>D26*(1+'Diesel GR'!$Y$34)</f>
        <v>0</v>
      </c>
      <c r="F26" s="103">
        <f>E26*(1+'Diesel GR'!$Y$34)</f>
        <v>0</v>
      </c>
      <c r="G26" s="103">
        <f>F26*(1+'Diesel GR'!$Y$34)</f>
        <v>0</v>
      </c>
      <c r="H26" s="103">
        <f>G26*(1+'Diesel GR'!$Y$34)</f>
        <v>0</v>
      </c>
      <c r="I26" s="103">
        <f>H26*(1+'Diesel GR'!$Y$34)</f>
        <v>0</v>
      </c>
      <c r="J26" s="103">
        <f>I26*(1+'Diesel GR'!$Y$34)</f>
        <v>0</v>
      </c>
      <c r="K26" s="103">
        <f>J26*(1+'Diesel GR'!$Y$34)</f>
        <v>0</v>
      </c>
      <c r="L26" s="103">
        <f>K26*(1+'Diesel GR'!$Y$34)</f>
        <v>0</v>
      </c>
      <c r="M26" s="103">
        <f>L26*(1+'Diesel GR'!$Y$34)</f>
        <v>0</v>
      </c>
      <c r="N26" s="103">
        <f>M26*(1+'Diesel GR'!$Y$34)</f>
        <v>0</v>
      </c>
      <c r="O26" s="103">
        <f>N26*(1+'Diesel GR'!$Y$34)</f>
        <v>0</v>
      </c>
      <c r="P26" s="103">
        <f>O26*(1+'Diesel GR'!$Y$34)</f>
        <v>0</v>
      </c>
      <c r="Q26" s="103">
        <f>P26*(1+'Diesel GR'!$Y$34)</f>
        <v>0</v>
      </c>
      <c r="R26" s="103">
        <f>Q26*(1+'Diesel GR'!$Y$34)</f>
        <v>0</v>
      </c>
      <c r="S26" s="103">
        <f>R26*(1+'Diesel GR'!$Y$34)</f>
        <v>0</v>
      </c>
      <c r="T26" s="103">
        <f>S26*(1+'Diesel GR'!$Y$34)</f>
        <v>0</v>
      </c>
      <c r="U26" s="103">
        <f>T26*(1+'Diesel GR'!$Y$34)</f>
        <v>0</v>
      </c>
      <c r="V26" s="103">
        <f>U26*(1+'Diesel GR'!$Y$34)</f>
        <v>0</v>
      </c>
      <c r="W26" s="103">
        <f>V26*(1+'Diesel GR'!$Y$34)</f>
        <v>0</v>
      </c>
      <c r="X26" s="103">
        <f>W26*(1+'Diesel GR'!$Y$34)</f>
        <v>0</v>
      </c>
      <c r="Y26" s="103">
        <f>X26*(1+'Diesel GR'!$Y$34)</f>
        <v>0</v>
      </c>
      <c r="Z26" s="103">
        <f>Y26*(1+'Diesel GR'!$Y$34)</f>
        <v>0</v>
      </c>
      <c r="AA26" s="103">
        <f>Z26*(1+'Diesel GR'!$Y$34)</f>
        <v>0</v>
      </c>
      <c r="AB26" s="103">
        <f>AA26*(1+'Diesel GR'!$Y$34)</f>
        <v>0</v>
      </c>
      <c r="AC26" s="103">
        <f>AB26*(1+'Diesel GR'!$Y$34)</f>
        <v>0</v>
      </c>
      <c r="AD26" s="103">
        <f>AC26*(1+'Diesel GR'!$Y$34)</f>
        <v>0</v>
      </c>
      <c r="AE26" s="103">
        <f>AD26*(1+'Diesel GR'!$Y$34)</f>
        <v>0</v>
      </c>
      <c r="AF26" s="103">
        <f>AE26*(1+'Diesel GR'!$Y$34)</f>
        <v>0</v>
      </c>
      <c r="AG26" s="103">
        <f>AF26*(1+'Diesel GR'!$Y$34)</f>
        <v>0</v>
      </c>
      <c r="AH26" s="103">
        <f>AG26*(1+'Diesel GR'!$Y$34)</f>
        <v>0</v>
      </c>
      <c r="AI26" s="103">
        <f>AH26*(1+'Diesel GR'!$Y$34)</f>
        <v>0</v>
      </c>
    </row>
    <row r="27" spans="1:35" x14ac:dyDescent="0.2">
      <c r="A27" s="96" t="s">
        <v>25</v>
      </c>
      <c r="B27" s="108"/>
      <c r="C27" s="108"/>
      <c r="D27" s="108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>
        <v>0</v>
      </c>
    </row>
    <row r="28" spans="1:35" x14ac:dyDescent="0.2">
      <c r="A28" s="96" t="s">
        <v>26</v>
      </c>
      <c r="B28" s="108">
        <v>62.548092925404596</v>
      </c>
      <c r="C28" s="108">
        <v>62.548040135823143</v>
      </c>
      <c r="D28" s="108">
        <v>58.637804167583639</v>
      </c>
      <c r="E28" s="103">
        <f>$D28*'NG &amp; Biomass GR'!G$29</f>
        <v>58.88121904317196</v>
      </c>
      <c r="F28" s="103">
        <f>$D28*'NG &amp; Biomass GR'!H$29</f>
        <v>59.14981476795905</v>
      </c>
      <c r="G28" s="103">
        <f>$D28*'NG &amp; Biomass GR'!I$29</f>
        <v>59.351261561549386</v>
      </c>
      <c r="H28" s="103">
        <f>$D28*'NG &amp; Biomass GR'!J$29</f>
        <v>59.493953040342532</v>
      </c>
      <c r="I28" s="103">
        <f>$D28*'NG &amp; Biomass GR'!K$29</f>
        <v>59.661825368334455</v>
      </c>
      <c r="J28" s="103">
        <f>$D28*'NG &amp; Biomass GR'!L$29</f>
        <v>59.804516847127601</v>
      </c>
      <c r="K28" s="103">
        <f>$D28*'NG &amp; Biomass GR'!M$29</f>
        <v>59.972389175119552</v>
      </c>
      <c r="L28" s="103">
        <f>$D28*'NG &amp; Biomass GR'!N$29</f>
        <v>60.131867886711881</v>
      </c>
      <c r="M28" s="103">
        <f>$D28*'NG &amp; Biomass GR'!O$29</f>
        <v>60.299740214703831</v>
      </c>
      <c r="N28" s="103">
        <f>$D28*'NG &amp; Biomass GR'!P$29</f>
        <v>60.459218926296153</v>
      </c>
      <c r="O28" s="103">
        <f>$D28*'NG &amp; Biomass GR'!Q$29</f>
        <v>60.618697637888509</v>
      </c>
      <c r="P28" s="103">
        <f>$D28*'NG &amp; Biomass GR'!R$29</f>
        <v>60.60191040508932</v>
      </c>
      <c r="Q28" s="103">
        <f>$D28*'NG &amp; Biomass GR'!S$29</f>
        <v>61.510939061165644</v>
      </c>
      <c r="R28" s="103">
        <f>$D28*'NG &amp; Biomass GR'!T$29</f>
        <v>62.433603147083119</v>
      </c>
      <c r="S28" s="103">
        <f>$D28*'NG &amp; Biomass GR'!U$29</f>
        <v>63.370107194289361</v>
      </c>
      <c r="T28" s="103">
        <f>$D28*'NG &amp; Biomass GR'!V$29</f>
        <v>64.32065880220371</v>
      </c>
      <c r="U28" s="103">
        <f>$D28*'NG &amp; Biomass GR'!W$29</f>
        <v>65.285468684236747</v>
      </c>
      <c r="V28" s="103">
        <f>$D28*'NG &amp; Biomass GR'!X$29</f>
        <v>66.264750714500295</v>
      </c>
      <c r="W28" s="103">
        <f>$D28*'NG &amp; Biomass GR'!Y$29</f>
        <v>67.258721975217796</v>
      </c>
      <c r="X28" s="103">
        <f>$D28*'NG &amp; Biomass GR'!Z$29</f>
        <v>68.267602804846049</v>
      </c>
      <c r="Y28" s="103">
        <f>$D28*'NG &amp; Biomass GR'!AA$29</f>
        <v>69.291616846918743</v>
      </c>
      <c r="Z28" s="103">
        <f>$D28*'NG &amp; Biomass GR'!AB$29</f>
        <v>70.330991099622523</v>
      </c>
      <c r="AA28" s="103">
        <f>$D28*'NG &amp; Biomass GR'!AC$29</f>
        <v>71.385955966116853</v>
      </c>
      <c r="AB28" s="103">
        <f>$D28*'NG &amp; Biomass GR'!AD$29</f>
        <v>72.456745305608592</v>
      </c>
      <c r="AC28" s="103">
        <f>$D28*'NG &amp; Biomass GR'!AE$29</f>
        <v>73.543596485192722</v>
      </c>
      <c r="AD28" s="103">
        <f>$D28*'NG &amp; Biomass GR'!AF$29</f>
        <v>74.646750432470597</v>
      </c>
      <c r="AE28" s="103">
        <f>$D28*'NG &amp; Biomass GR'!AG$29</f>
        <v>75.766451688957645</v>
      </c>
      <c r="AF28" s="103">
        <f>$D28*'NG &amp; Biomass GR'!AH$29</f>
        <v>76.90294846429201</v>
      </c>
      <c r="AG28" s="103">
        <f>$D28*'NG &amp; Biomass GR'!AI$29</f>
        <v>78.056492691256381</v>
      </c>
      <c r="AH28" s="103">
        <f>$D28*'NG &amp; Biomass GR'!AJ$29</f>
        <v>79.227340081625215</v>
      </c>
      <c r="AI28" s="103">
        <f>$D28*'NG &amp; Biomass GR'!AK$29</f>
        <v>80.415750182849592</v>
      </c>
    </row>
    <row r="29" spans="1:35" x14ac:dyDescent="0.2">
      <c r="A29" s="96" t="s">
        <v>27</v>
      </c>
      <c r="B29" s="108"/>
      <c r="C29" s="108"/>
      <c r="D29" s="108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>
        <v>0</v>
      </c>
    </row>
    <row r="30" spans="1:35" x14ac:dyDescent="0.2">
      <c r="A30" s="96"/>
      <c r="B30" s="106"/>
      <c r="C30" s="106"/>
      <c r="D30" s="106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</row>
    <row r="31" spans="1:35" x14ac:dyDescent="0.2">
      <c r="A31" s="96"/>
      <c r="B31" s="106"/>
      <c r="C31" s="106"/>
      <c r="D31" s="106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</row>
    <row r="32" spans="1:35" x14ac:dyDescent="0.2">
      <c r="B32" s="106"/>
      <c r="C32" s="106"/>
      <c r="D32" s="106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</row>
    <row r="33" spans="1:35" x14ac:dyDescent="0.2">
      <c r="A33" s="95" t="s">
        <v>216</v>
      </c>
      <c r="B33" s="105" t="s">
        <v>251</v>
      </c>
      <c r="C33" s="106"/>
      <c r="D33" s="106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</row>
    <row r="34" spans="1:35" x14ac:dyDescent="0.2">
      <c r="A34" s="96" t="s">
        <v>2</v>
      </c>
      <c r="B34" s="107">
        <v>2017</v>
      </c>
      <c r="C34" s="107">
        <v>2018</v>
      </c>
      <c r="D34" s="107">
        <v>2019</v>
      </c>
      <c r="E34" s="96">
        <v>2020</v>
      </c>
      <c r="F34" s="96">
        <v>2021</v>
      </c>
      <c r="G34" s="96">
        <v>2022</v>
      </c>
      <c r="H34" s="96">
        <v>2023</v>
      </c>
      <c r="I34" s="96">
        <v>2024</v>
      </c>
      <c r="J34" s="96">
        <v>2025</v>
      </c>
      <c r="K34" s="96">
        <v>2026</v>
      </c>
      <c r="L34" s="96">
        <v>2027</v>
      </c>
      <c r="M34" s="96">
        <v>2028</v>
      </c>
      <c r="N34" s="96">
        <v>2029</v>
      </c>
      <c r="O34" s="96">
        <v>2030</v>
      </c>
      <c r="P34" s="96">
        <v>2031</v>
      </c>
      <c r="Q34" s="96">
        <v>2032</v>
      </c>
      <c r="R34" s="96">
        <v>2033</v>
      </c>
      <c r="S34" s="96">
        <v>2034</v>
      </c>
      <c r="T34" s="96">
        <v>2035</v>
      </c>
      <c r="U34" s="96">
        <v>2036</v>
      </c>
      <c r="V34" s="96">
        <v>2037</v>
      </c>
      <c r="W34" s="96">
        <v>2038</v>
      </c>
      <c r="X34" s="96">
        <v>2039</v>
      </c>
      <c r="Y34" s="96">
        <v>2040</v>
      </c>
      <c r="Z34" s="96">
        <v>2041</v>
      </c>
      <c r="AA34" s="96">
        <v>2042</v>
      </c>
      <c r="AB34" s="96">
        <v>2043</v>
      </c>
      <c r="AC34" s="96">
        <v>2044</v>
      </c>
      <c r="AD34" s="96">
        <v>2045</v>
      </c>
      <c r="AE34" s="96">
        <v>2046</v>
      </c>
      <c r="AF34" s="96">
        <v>2047</v>
      </c>
      <c r="AG34" s="96">
        <v>2048</v>
      </c>
      <c r="AH34" s="96">
        <v>2049</v>
      </c>
      <c r="AI34" s="96">
        <v>2050</v>
      </c>
    </row>
    <row r="35" spans="1:35" x14ac:dyDescent="0.2">
      <c r="A35" s="96" t="s">
        <v>3</v>
      </c>
      <c r="B35" s="108">
        <v>85.359908000000004</v>
      </c>
      <c r="C35" s="108">
        <v>91.926000000000002</v>
      </c>
      <c r="D35" s="108">
        <v>97.85</v>
      </c>
      <c r="E35" s="103">
        <f>$D35*'Electricity GR'!G$31</f>
        <v>100.79840378681023</v>
      </c>
      <c r="F35" s="103">
        <f>$D35*'Electricity GR'!H$31</f>
        <v>103.79562619723687</v>
      </c>
      <c r="G35" s="103">
        <f>$D35*'Electricity GR'!I$31</f>
        <v>106.89500609782387</v>
      </c>
      <c r="H35" s="103">
        <f>$D35*'Electricity GR'!J$31</f>
        <v>110.07062742912049</v>
      </c>
      <c r="I35" s="103">
        <f>$D35*'Electricity GR'!K$31</f>
        <v>113.31194295762934</v>
      </c>
      <c r="J35" s="103">
        <f>$D35*'Electricity GR'!L$31</f>
        <v>116.62377427580641</v>
      </c>
      <c r="K35" s="103">
        <f>$D35*'Electricity GR'!M$31</f>
        <v>120.00461463600918</v>
      </c>
      <c r="L35" s="103">
        <f>$D35*'Electricity GR'!N$31</f>
        <v>123.45838158210812</v>
      </c>
      <c r="M35" s="103">
        <f>$D35*'Electricity GR'!O$31</f>
        <v>126.95976175370951</v>
      </c>
      <c r="N35" s="103">
        <f>$D35*'Electricity GR'!P$31</f>
        <v>130.54642384187542</v>
      </c>
      <c r="O35" s="103">
        <f>$D35*'Electricity GR'!Q$31</f>
        <v>134.19124638904114</v>
      </c>
      <c r="P35" s="103">
        <f>$D35*'Electricity GR'!R$31</f>
        <v>137.88579160840882</v>
      </c>
      <c r="Q35" s="103">
        <f>$D35*'Electricity GR'!S$31</f>
        <v>139.95407848253495</v>
      </c>
      <c r="R35" s="103">
        <f>$D35*'Electricity GR'!T$31</f>
        <v>142.05338965977296</v>
      </c>
      <c r="S35" s="103">
        <f>$D35*'Electricity GR'!U$31</f>
        <v>144.18419050466954</v>
      </c>
      <c r="T35" s="103">
        <f>$D35*'Electricity GR'!V$31</f>
        <v>146.34695336223959</v>
      </c>
      <c r="U35" s="103">
        <f>$D35*'Electricity GR'!W$31</f>
        <v>148.54215766267316</v>
      </c>
      <c r="V35" s="103">
        <f>$D35*'Electricity GR'!X$31</f>
        <v>150.77029002761324</v>
      </c>
      <c r="W35" s="103">
        <f>$D35*'Electricity GR'!Y$31</f>
        <v>153.03184437802744</v>
      </c>
      <c r="X35" s="103">
        <f>$D35*'Electricity GR'!Z$31</f>
        <v>155.32732204369785</v>
      </c>
      <c r="Y35" s="103">
        <f>$D35*'Electricity GR'!AA$31</f>
        <v>157.65723187435327</v>
      </c>
      <c r="Z35" s="103">
        <f>$D35*'Electricity GR'!AB$31</f>
        <v>160.02209035246858</v>
      </c>
      <c r="AA35" s="103">
        <f>$D35*'Electricity GR'!AC$31</f>
        <v>162.42242170775557</v>
      </c>
      <c r="AB35" s="103">
        <f>$D35*'Electricity GR'!AD$31</f>
        <v>164.85875803337188</v>
      </c>
      <c r="AC35" s="103">
        <f>$D35*'Electricity GR'!AE$31</f>
        <v>167.33163940387246</v>
      </c>
      <c r="AD35" s="103">
        <f>$D35*'Electricity GR'!AF$31</f>
        <v>169.84161399493053</v>
      </c>
      <c r="AE35" s="103">
        <f>$D35*'Electricity GR'!AG$31</f>
        <v>172.38923820485445</v>
      </c>
      <c r="AF35" s="103">
        <f>$D35*'Electricity GR'!AH$31</f>
        <v>174.97507677792726</v>
      </c>
      <c r="AG35" s="103">
        <f>$D35*'Electricity GR'!AI$31</f>
        <v>177.59970292959613</v>
      </c>
      <c r="AH35" s="103">
        <f>$D35*'Electricity GR'!AJ$31</f>
        <v>180.26369847354005</v>
      </c>
      <c r="AI35" s="103">
        <f>$D35*'Electricity GR'!AK$31</f>
        <v>182.96765395064313</v>
      </c>
    </row>
    <row r="36" spans="1:35" x14ac:dyDescent="0.2">
      <c r="A36" s="96" t="s">
        <v>4</v>
      </c>
      <c r="B36" s="108"/>
      <c r="C36" s="108"/>
      <c r="D36" s="108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>
        <v>0</v>
      </c>
    </row>
    <row r="37" spans="1:35" x14ac:dyDescent="0.2">
      <c r="A37" s="96" t="s">
        <v>5</v>
      </c>
      <c r="B37" s="108">
        <v>13.773277999999999</v>
      </c>
      <c r="C37" s="108">
        <v>12.224</v>
      </c>
      <c r="D37" s="108">
        <v>10.962</v>
      </c>
      <c r="E37" s="103">
        <f>$D37*'NG &amp; Biomass GR'!G$29</f>
        <v>11.007505010020042</v>
      </c>
      <c r="F37" s="103">
        <f>$D37*'NG &amp; Biomass GR'!H$29</f>
        <v>11.05771743486974</v>
      </c>
      <c r="G37" s="103">
        <f>$D37*'NG &amp; Biomass GR'!I$29</f>
        <v>11.095376753507017</v>
      </c>
      <c r="H37" s="103">
        <f>$D37*'NG &amp; Biomass GR'!J$29</f>
        <v>11.12205210420842</v>
      </c>
      <c r="I37" s="103">
        <f>$D37*'NG &amp; Biomass GR'!K$29</f>
        <v>11.153434869739479</v>
      </c>
      <c r="J37" s="103">
        <f>$D37*'NG &amp; Biomass GR'!L$29</f>
        <v>11.180110220440882</v>
      </c>
      <c r="K37" s="103">
        <f>$D37*'NG &amp; Biomass GR'!M$29</f>
        <v>11.211492985971946</v>
      </c>
      <c r="L37" s="103">
        <f>$D37*'NG &amp; Biomass GR'!N$29</f>
        <v>11.241306613226453</v>
      </c>
      <c r="M37" s="103">
        <f>$D37*'NG &amp; Biomass GR'!O$29</f>
        <v>11.272689378757518</v>
      </c>
      <c r="N37" s="103">
        <f>$D37*'NG &amp; Biomass GR'!P$29</f>
        <v>11.302503006012024</v>
      </c>
      <c r="O37" s="103">
        <f>$D37*'NG &amp; Biomass GR'!Q$29</f>
        <v>11.332316633266535</v>
      </c>
      <c r="P37" s="103">
        <f>$D37*'NG &amp; Biomass GR'!R$29</f>
        <v>11.329178356713429</v>
      </c>
      <c r="Q37" s="103">
        <f>$D37*'NG &amp; Biomass GR'!S$29</f>
        <v>11.499116032064128</v>
      </c>
      <c r="R37" s="103">
        <f>$D37*'NG &amp; Biomass GR'!T$29</f>
        <v>11.671602772545089</v>
      </c>
      <c r="S37" s="103">
        <f>$D37*'NG &amp; Biomass GR'!U$29</f>
        <v>11.846676814133264</v>
      </c>
      <c r="T37" s="103">
        <f>$D37*'NG &amp; Biomass GR'!V$29</f>
        <v>12.024376966345264</v>
      </c>
      <c r="U37" s="103">
        <f>$D37*'NG &amp; Biomass GR'!W$29</f>
        <v>12.20474262084044</v>
      </c>
      <c r="V37" s="103">
        <f>$D37*'NG &amp; Biomass GR'!X$29</f>
        <v>12.387813760153046</v>
      </c>
      <c r="W37" s="103">
        <f>$D37*'NG &amp; Biomass GR'!Y$29</f>
        <v>12.573630966555342</v>
      </c>
      <c r="X37" s="103">
        <f>$D37*'NG &amp; Biomass GR'!Z$29</f>
        <v>12.76223543105367</v>
      </c>
      <c r="Y37" s="103">
        <f>$D37*'NG &amp; Biomass GR'!AA$29</f>
        <v>12.953668962519474</v>
      </c>
      <c r="Z37" s="103">
        <f>$D37*'NG &amp; Biomass GR'!AB$29</f>
        <v>13.147973996957266</v>
      </c>
      <c r="AA37" s="103">
        <f>$D37*'NG &amp; Biomass GR'!AC$29</f>
        <v>13.345193606911623</v>
      </c>
      <c r="AB37" s="103">
        <f>$D37*'NG &amp; Biomass GR'!AD$29</f>
        <v>13.545371511015297</v>
      </c>
      <c r="AC37" s="103">
        <f>$D37*'NG &amp; Biomass GR'!AE$29</f>
        <v>13.748552083680524</v>
      </c>
      <c r="AD37" s="103">
        <f>$D37*'NG &amp; Biomass GR'!AF$29</f>
        <v>13.954780364935729</v>
      </c>
      <c r="AE37" s="103">
        <f>$D37*'NG &amp; Biomass GR'!AG$29</f>
        <v>14.164102070409765</v>
      </c>
      <c r="AF37" s="103">
        <f>$D37*'NG &amp; Biomass GR'!AH$29</f>
        <v>14.376563601465911</v>
      </c>
      <c r="AG37" s="103">
        <f>$D37*'NG &amp; Biomass GR'!AI$29</f>
        <v>14.592212055487897</v>
      </c>
      <c r="AH37" s="103">
        <f>$D37*'NG &amp; Biomass GR'!AJ$29</f>
        <v>14.811095236320215</v>
      </c>
      <c r="AI37" s="103">
        <f>$D37*'NG &amp; Biomass GR'!AK$29</f>
        <v>15.033261664865018</v>
      </c>
    </row>
    <row r="38" spans="1:35" x14ac:dyDescent="0.2">
      <c r="A38" s="96" t="s">
        <v>6</v>
      </c>
      <c r="B38" s="108">
        <v>0</v>
      </c>
      <c r="C38" s="108">
        <v>0</v>
      </c>
      <c r="D38" s="108">
        <v>0</v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>
        <v>0</v>
      </c>
    </row>
    <row r="39" spans="1:35" x14ac:dyDescent="0.2">
      <c r="A39" s="96" t="s">
        <v>8</v>
      </c>
      <c r="B39" s="108"/>
      <c r="C39" s="108"/>
      <c r="D39" s="108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>
        <v>0</v>
      </c>
    </row>
    <row r="40" spans="1:35" x14ac:dyDescent="0.2">
      <c r="A40" s="96" t="s">
        <v>20</v>
      </c>
      <c r="B40" s="108"/>
      <c r="C40" s="108"/>
      <c r="D40" s="108"/>
      <c r="E40" s="103">
        <f>$D40*'NG &amp; Biomass GR'!G$31</f>
        <v>0</v>
      </c>
      <c r="F40" s="103">
        <f>$D40*'NG &amp; Biomass GR'!H$31</f>
        <v>0</v>
      </c>
      <c r="G40" s="103">
        <f>$D40*'NG &amp; Biomass GR'!I$31</f>
        <v>0</v>
      </c>
      <c r="H40" s="103">
        <f>$D40*'NG &amp; Biomass GR'!J$31</f>
        <v>0</v>
      </c>
      <c r="I40" s="103">
        <f>$D40*'NG &amp; Biomass GR'!K$31</f>
        <v>0</v>
      </c>
      <c r="J40" s="103">
        <f>$D40*'NG &amp; Biomass GR'!L$31</f>
        <v>0</v>
      </c>
      <c r="K40" s="103">
        <f>$D40*'NG &amp; Biomass GR'!M$31</f>
        <v>0</v>
      </c>
      <c r="L40" s="103">
        <f>$D40*'NG &amp; Biomass GR'!N$31</f>
        <v>0</v>
      </c>
      <c r="M40" s="103">
        <f>$D40*'NG &amp; Biomass GR'!O$31</f>
        <v>0</v>
      </c>
      <c r="N40" s="103">
        <f>$D40*'NG &amp; Biomass GR'!P$31</f>
        <v>0</v>
      </c>
      <c r="O40" s="103">
        <f>$D40*'NG &amp; Biomass GR'!Q$31</f>
        <v>0</v>
      </c>
      <c r="P40" s="103">
        <f>$D40*'NG &amp; Biomass GR'!R$31</f>
        <v>0</v>
      </c>
      <c r="Q40" s="103">
        <f>$D40*'NG &amp; Biomass GR'!S$31</f>
        <v>0</v>
      </c>
      <c r="R40" s="103">
        <f>$D40*'NG &amp; Biomass GR'!T$31</f>
        <v>0</v>
      </c>
      <c r="S40" s="103">
        <f>$D40*'NG &amp; Biomass GR'!U$31</f>
        <v>0</v>
      </c>
      <c r="T40" s="103">
        <f>$D40*'NG &amp; Biomass GR'!V$31</f>
        <v>0</v>
      </c>
      <c r="U40" s="103">
        <f>$D40*'NG &amp; Biomass GR'!W$31</f>
        <v>0</v>
      </c>
      <c r="V40" s="103">
        <f>$D40*'NG &amp; Biomass GR'!X$31</f>
        <v>0</v>
      </c>
      <c r="W40" s="103">
        <f>$D40*'NG &amp; Biomass GR'!Y$31</f>
        <v>0</v>
      </c>
      <c r="X40" s="103">
        <f>$D40*'NG &amp; Biomass GR'!Z$31</f>
        <v>0</v>
      </c>
      <c r="Y40" s="103">
        <f>$D40*'NG &amp; Biomass GR'!AA$31</f>
        <v>0</v>
      </c>
      <c r="Z40" s="103">
        <f>$D40*'NG &amp; Biomass GR'!AB$31</f>
        <v>0</v>
      </c>
      <c r="AA40" s="103">
        <f>$D40*'NG &amp; Biomass GR'!AC$31</f>
        <v>0</v>
      </c>
      <c r="AB40" s="103">
        <f>$D40*'NG &amp; Biomass GR'!AD$31</f>
        <v>0</v>
      </c>
      <c r="AC40" s="103">
        <f>$D40*'NG &amp; Biomass GR'!AE$31</f>
        <v>0</v>
      </c>
      <c r="AD40" s="103">
        <f>$D40*'NG &amp; Biomass GR'!AF$31</f>
        <v>0</v>
      </c>
      <c r="AE40" s="103">
        <f>$D40*'NG &amp; Biomass GR'!AG$31</f>
        <v>0</v>
      </c>
      <c r="AF40" s="103">
        <f>$D40*'NG &amp; Biomass GR'!AH$31</f>
        <v>0</v>
      </c>
      <c r="AG40" s="103">
        <f>$D40*'NG &amp; Biomass GR'!AI$31</f>
        <v>0</v>
      </c>
      <c r="AH40" s="103">
        <f>$D40*'NG &amp; Biomass GR'!AJ$31</f>
        <v>0</v>
      </c>
      <c r="AI40" s="103">
        <f>$D40*'NG &amp; Biomass GR'!AK$31</f>
        <v>0</v>
      </c>
    </row>
    <row r="41" spans="1:35" x14ac:dyDescent="0.2">
      <c r="A41" s="96" t="s">
        <v>24</v>
      </c>
      <c r="B41" s="108"/>
      <c r="C41" s="108"/>
      <c r="D41" s="108"/>
      <c r="E41" s="103">
        <f>D41*(1+'Diesel GR'!$Y$34)</f>
        <v>0</v>
      </c>
      <c r="F41" s="103">
        <f>E41*(1+'Diesel GR'!$Y$34)</f>
        <v>0</v>
      </c>
      <c r="G41" s="103">
        <f>F41*(1+'Diesel GR'!$Y$34)</f>
        <v>0</v>
      </c>
      <c r="H41" s="103">
        <f>G41*(1+'Diesel GR'!$Y$34)</f>
        <v>0</v>
      </c>
      <c r="I41" s="103">
        <f>H41*(1+'Diesel GR'!$Y$34)</f>
        <v>0</v>
      </c>
      <c r="J41" s="103">
        <f>I41*(1+'Diesel GR'!$Y$34)</f>
        <v>0</v>
      </c>
      <c r="K41" s="103">
        <f>J41*(1+'Diesel GR'!$Y$34)</f>
        <v>0</v>
      </c>
      <c r="L41" s="103">
        <f>K41*(1+'Diesel GR'!$Y$34)</f>
        <v>0</v>
      </c>
      <c r="M41" s="103">
        <f>L41*(1+'Diesel GR'!$Y$34)</f>
        <v>0</v>
      </c>
      <c r="N41" s="103">
        <f>M41*(1+'Diesel GR'!$Y$34)</f>
        <v>0</v>
      </c>
      <c r="O41" s="103">
        <f>N41*(1+'Diesel GR'!$Y$34)</f>
        <v>0</v>
      </c>
      <c r="P41" s="103">
        <f>O41*(1+'Diesel GR'!$Y$34)</f>
        <v>0</v>
      </c>
      <c r="Q41" s="103">
        <f>P41*(1+'Diesel GR'!$Y$34)</f>
        <v>0</v>
      </c>
      <c r="R41" s="103">
        <f>Q41*(1+'Diesel GR'!$Y$34)</f>
        <v>0</v>
      </c>
      <c r="S41" s="103">
        <f>R41*(1+'Diesel GR'!$Y$34)</f>
        <v>0</v>
      </c>
      <c r="T41" s="103">
        <f>S41*(1+'Diesel GR'!$Y$34)</f>
        <v>0</v>
      </c>
      <c r="U41" s="103">
        <f>T41*(1+'Diesel GR'!$Y$34)</f>
        <v>0</v>
      </c>
      <c r="V41" s="103">
        <f>U41*(1+'Diesel GR'!$Y$34)</f>
        <v>0</v>
      </c>
      <c r="W41" s="103">
        <f>V41*(1+'Diesel GR'!$Y$34)</f>
        <v>0</v>
      </c>
      <c r="X41" s="103">
        <f>W41*(1+'Diesel GR'!$Y$34)</f>
        <v>0</v>
      </c>
      <c r="Y41" s="103">
        <f>X41*(1+'Diesel GR'!$Y$34)</f>
        <v>0</v>
      </c>
      <c r="Z41" s="103">
        <f>Y41*(1+'Diesel GR'!$Y$34)</f>
        <v>0</v>
      </c>
      <c r="AA41" s="103">
        <f>Z41*(1+'Diesel GR'!$Y$34)</f>
        <v>0</v>
      </c>
      <c r="AB41" s="103">
        <f>AA41*(1+'Diesel GR'!$Y$34)</f>
        <v>0</v>
      </c>
      <c r="AC41" s="103">
        <f>AB41*(1+'Diesel GR'!$Y$34)</f>
        <v>0</v>
      </c>
      <c r="AD41" s="103">
        <f>AC41*(1+'Diesel GR'!$Y$34)</f>
        <v>0</v>
      </c>
      <c r="AE41" s="103">
        <f>AD41*(1+'Diesel GR'!$Y$34)</f>
        <v>0</v>
      </c>
      <c r="AF41" s="103">
        <f>AE41*(1+'Diesel GR'!$Y$34)</f>
        <v>0</v>
      </c>
      <c r="AG41" s="103">
        <f>AF41*(1+'Diesel GR'!$Y$34)</f>
        <v>0</v>
      </c>
      <c r="AH41" s="103">
        <f>AG41*(1+'Diesel GR'!$Y$34)</f>
        <v>0</v>
      </c>
      <c r="AI41" s="103">
        <f>AH41*(1+'Diesel GR'!$Y$34)</f>
        <v>0</v>
      </c>
    </row>
    <row r="42" spans="1:35" x14ac:dyDescent="0.2">
      <c r="A42" s="96" t="s">
        <v>25</v>
      </c>
      <c r="B42" s="108"/>
      <c r="C42" s="108"/>
      <c r="D42" s="108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>
        <v>0</v>
      </c>
    </row>
    <row r="43" spans="1:35" x14ac:dyDescent="0.2">
      <c r="A43" s="96" t="s">
        <v>26</v>
      </c>
      <c r="B43" s="108">
        <v>64.434021000000001</v>
      </c>
      <c r="C43" s="108">
        <v>63.286999999999999</v>
      </c>
      <c r="D43" s="108">
        <v>61.889000000000003</v>
      </c>
      <c r="E43" s="103">
        <f>$D43*'NG &amp; Biomass GR'!G$29</f>
        <v>62.145911107930161</v>
      </c>
      <c r="F43" s="103">
        <f>$D43*'NG &amp; Biomass GR'!H$29</f>
        <v>62.429399227025492</v>
      </c>
      <c r="G43" s="103">
        <f>$D43*'NG &amp; Biomass GR'!I$29</f>
        <v>62.642015316346999</v>
      </c>
      <c r="H43" s="103">
        <f>$D43*'NG &amp; Biomass GR'!J$29</f>
        <v>62.792618379616393</v>
      </c>
      <c r="I43" s="103">
        <f>$D43*'NG &amp; Biomass GR'!K$29</f>
        <v>62.969798454050959</v>
      </c>
      <c r="J43" s="103">
        <f>$D43*'NG &amp; Biomass GR'!L$29</f>
        <v>63.12040151732036</v>
      </c>
      <c r="K43" s="103">
        <f>$D43*'NG &amp; Biomass GR'!M$29</f>
        <v>63.297581591754955</v>
      </c>
      <c r="L43" s="103">
        <f>$D43*'NG &amp; Biomass GR'!N$29</f>
        <v>63.465902662467798</v>
      </c>
      <c r="M43" s="103">
        <f>$D43*'NG &amp; Biomass GR'!O$29</f>
        <v>63.643082736902393</v>
      </c>
      <c r="N43" s="103">
        <f>$D43*'NG &amp; Biomass GR'!P$29</f>
        <v>63.811403807615235</v>
      </c>
      <c r="O43" s="103">
        <f>$D43*'NG &amp; Biomass GR'!Q$29</f>
        <v>63.979724878328099</v>
      </c>
      <c r="P43" s="103">
        <f>$D43*'NG &amp; Biomass GR'!R$29</f>
        <v>63.962006870884643</v>
      </c>
      <c r="Q43" s="103">
        <f>$D43*'NG &amp; Biomass GR'!S$29</f>
        <v>64.921436973947891</v>
      </c>
      <c r="R43" s="103">
        <f>$D43*'NG &amp; Biomass GR'!T$29</f>
        <v>65.895258528557108</v>
      </c>
      <c r="S43" s="103">
        <f>$D43*'NG &amp; Biomass GR'!U$29</f>
        <v>66.883687406485464</v>
      </c>
      <c r="T43" s="103">
        <f>$D43*'NG &amp; Biomass GR'!V$29</f>
        <v>67.886942717582741</v>
      </c>
      <c r="U43" s="103">
        <f>$D43*'NG &amp; Biomass GR'!W$29</f>
        <v>68.905246858346473</v>
      </c>
      <c r="V43" s="103">
        <f>$D43*'NG &amp; Biomass GR'!X$29</f>
        <v>69.938825561221662</v>
      </c>
      <c r="W43" s="103">
        <f>$D43*'NG &amp; Biomass GR'!Y$29</f>
        <v>70.98790794464</v>
      </c>
      <c r="X43" s="103">
        <f>$D43*'NG &amp; Biomass GR'!Z$29</f>
        <v>72.052726563809586</v>
      </c>
      <c r="Y43" s="103">
        <f>$D43*'NG &amp; Biomass GR'!AA$29</f>
        <v>73.133517462266724</v>
      </c>
      <c r="Z43" s="103">
        <f>$D43*'NG &amp; Biomass GR'!AB$29</f>
        <v>74.230520224200717</v>
      </c>
      <c r="AA43" s="103">
        <f>$D43*'NG &amp; Biomass GR'!AC$29</f>
        <v>75.343978027563722</v>
      </c>
      <c r="AB43" s="103">
        <f>$D43*'NG &amp; Biomass GR'!AD$29</f>
        <v>76.47413769797717</v>
      </c>
      <c r="AC43" s="103">
        <f>$D43*'NG &amp; Biomass GR'!AE$29</f>
        <v>77.621249763446812</v>
      </c>
      <c r="AD43" s="103">
        <f>$D43*'NG &amp; Biomass GR'!AF$29</f>
        <v>78.785568509898511</v>
      </c>
      <c r="AE43" s="103">
        <f>$D43*'NG &amp; Biomass GR'!AG$29</f>
        <v>79.967352037546974</v>
      </c>
      <c r="AF43" s="103">
        <f>$D43*'NG &amp; Biomass GR'!AH$29</f>
        <v>81.166862318110176</v>
      </c>
      <c r="AG43" s="103">
        <f>$D43*'NG &amp; Biomass GR'!AI$29</f>
        <v>82.384365252881821</v>
      </c>
      <c r="AH43" s="103">
        <f>$D43*'NG &amp; Biomass GR'!AJ$29</f>
        <v>83.620130731675047</v>
      </c>
      <c r="AI43" s="103">
        <f>$D43*'NG &amp; Biomass GR'!AK$29</f>
        <v>84.87443269265016</v>
      </c>
    </row>
    <row r="44" spans="1:35" x14ac:dyDescent="0.2">
      <c r="A44" s="96" t="s">
        <v>27</v>
      </c>
      <c r="B44" s="108"/>
      <c r="C44" s="108"/>
      <c r="D44" s="108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>
        <v>0</v>
      </c>
    </row>
    <row r="45" spans="1:35" x14ac:dyDescent="0.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</row>
    <row r="46" spans="1:35" x14ac:dyDescent="0.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</row>
    <row r="47" spans="1:35" x14ac:dyDescent="0.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</row>
    <row r="48" spans="1:35" x14ac:dyDescent="0.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30E3-18C1-A843-AA2A-19DCDB356514}">
  <sheetPr>
    <tabColor theme="6"/>
  </sheetPr>
  <dimension ref="A3:AK44"/>
  <sheetViews>
    <sheetView workbookViewId="0"/>
  </sheetViews>
  <sheetFormatPr baseColWidth="10" defaultRowHeight="16" x14ac:dyDescent="0.2"/>
  <cols>
    <col min="1" max="1" width="29.83203125" style="95" customWidth="1"/>
    <col min="2" max="4" width="9" style="95" customWidth="1"/>
    <col min="5" max="35" width="15" style="95" customWidth="1"/>
    <col min="36" max="36" width="10.83203125" style="95"/>
    <col min="37" max="37" width="13" style="95" bestFit="1" customWidth="1"/>
    <col min="38" max="16384" width="10.83203125" style="95"/>
  </cols>
  <sheetData>
    <row r="3" spans="1:37" x14ac:dyDescent="0.2">
      <c r="A3" s="95" t="s">
        <v>242</v>
      </c>
    </row>
    <row r="4" spans="1:37" x14ac:dyDescent="0.2">
      <c r="A4" s="96" t="s">
        <v>2</v>
      </c>
      <c r="B4" s="96">
        <f>BCEU_consumoPJ!B4</f>
        <v>2017</v>
      </c>
      <c r="C4" s="96">
        <f>BCEU_consumoPJ!C4</f>
        <v>2018</v>
      </c>
      <c r="D4" s="96">
        <f>BCEU_consumoPJ!D4</f>
        <v>2019</v>
      </c>
      <c r="E4" s="96">
        <f>BCEU_consumoPJ!E4</f>
        <v>2020</v>
      </c>
      <c r="F4" s="96">
        <f>BCEU_consumoPJ!F4</f>
        <v>2021</v>
      </c>
      <c r="G4" s="96">
        <f>BCEU_consumoPJ!G4</f>
        <v>2022</v>
      </c>
      <c r="H4" s="96">
        <f>BCEU_consumoPJ!H4</f>
        <v>2023</v>
      </c>
      <c r="I4" s="96">
        <f>BCEU_consumoPJ!I4</f>
        <v>2024</v>
      </c>
      <c r="J4" s="96">
        <f>BCEU_consumoPJ!J4</f>
        <v>2025</v>
      </c>
      <c r="K4" s="96">
        <f>BCEU_consumoPJ!K4</f>
        <v>2026</v>
      </c>
      <c r="L4" s="96">
        <f>BCEU_consumoPJ!L4</f>
        <v>2027</v>
      </c>
      <c r="M4" s="96">
        <f>BCEU_consumoPJ!M4</f>
        <v>2028</v>
      </c>
      <c r="N4" s="96">
        <f>BCEU_consumoPJ!N4</f>
        <v>2029</v>
      </c>
      <c r="O4" s="96">
        <f>BCEU_consumoPJ!O4</f>
        <v>2030</v>
      </c>
      <c r="P4" s="96">
        <f>BCEU_consumoPJ!P4</f>
        <v>2031</v>
      </c>
      <c r="Q4" s="96">
        <f>BCEU_consumoPJ!Q4</f>
        <v>2032</v>
      </c>
      <c r="R4" s="96">
        <f>BCEU_consumoPJ!R4</f>
        <v>2033</v>
      </c>
      <c r="S4" s="96">
        <f>BCEU_consumoPJ!S4</f>
        <v>2034</v>
      </c>
      <c r="T4" s="96">
        <f>BCEU_consumoPJ!T4</f>
        <v>2035</v>
      </c>
      <c r="U4" s="96">
        <f>BCEU_consumoPJ!U4</f>
        <v>2036</v>
      </c>
      <c r="V4" s="96">
        <f>BCEU_consumoPJ!V4</f>
        <v>2037</v>
      </c>
      <c r="W4" s="96">
        <f>BCEU_consumoPJ!W4</f>
        <v>2038</v>
      </c>
      <c r="X4" s="96">
        <f>BCEU_consumoPJ!X4</f>
        <v>2039</v>
      </c>
      <c r="Y4" s="96">
        <f>BCEU_consumoPJ!Y4</f>
        <v>2040</v>
      </c>
      <c r="Z4" s="96">
        <f>BCEU_consumoPJ!Z4</f>
        <v>2041</v>
      </c>
      <c r="AA4" s="96">
        <f>BCEU_consumoPJ!AA4</f>
        <v>2042</v>
      </c>
      <c r="AB4" s="96">
        <f>BCEU_consumoPJ!AB4</f>
        <v>2043</v>
      </c>
      <c r="AC4" s="96">
        <f>BCEU_consumoPJ!AC4</f>
        <v>2044</v>
      </c>
      <c r="AD4" s="96">
        <f>BCEU_consumoPJ!AD4</f>
        <v>2045</v>
      </c>
      <c r="AE4" s="96">
        <f>BCEU_consumoPJ!AE4</f>
        <v>2046</v>
      </c>
      <c r="AF4" s="96">
        <f>BCEU_consumoPJ!AF4</f>
        <v>2047</v>
      </c>
      <c r="AG4" s="96">
        <f>BCEU_consumoPJ!AG4</f>
        <v>2048</v>
      </c>
      <c r="AH4" s="96">
        <f>BCEU_consumoPJ!AH4</f>
        <v>2049</v>
      </c>
      <c r="AI4" s="96">
        <f>BCEU_consumoPJ!AI4</f>
        <v>2050</v>
      </c>
    </row>
    <row r="5" spans="1:37" x14ac:dyDescent="0.2">
      <c r="A5" s="96" t="s">
        <v>3</v>
      </c>
      <c r="B5" s="98">
        <f>BCEU_consumoPJ!B5*About!$B$48</f>
        <v>155153024469890.06</v>
      </c>
      <c r="C5" s="98">
        <f>BCEU_consumoPJ!C5*About!$B$48</f>
        <v>166143589474504.25</v>
      </c>
      <c r="D5" s="98">
        <f>BCEU_consumoPJ!D5*About!$B$48</f>
        <v>169766907378713.91</v>
      </c>
      <c r="E5" s="98">
        <f>BCEU_consumoPJ!E5*About!$B$48</f>
        <v>174882302295325.66</v>
      </c>
      <c r="F5" s="98">
        <f>BCEU_consumoPJ!F5*About!$B$48</f>
        <v>180082396105691.62</v>
      </c>
      <c r="G5" s="98">
        <f>BCEU_consumoPJ!G5*About!$B$48</f>
        <v>185459730193728.41</v>
      </c>
      <c r="H5" s="98">
        <f>BCEU_consumoPJ!H5*About!$B$48</f>
        <v>190969340949171.44</v>
      </c>
      <c r="I5" s="98">
        <f>BCEU_consumoPJ!I5*About!$B$48</f>
        <v>196592929228308.38</v>
      </c>
      <c r="J5" s="98">
        <f>BCEU_consumoPJ!J5*About!$B$48</f>
        <v>202338860353979.22</v>
      </c>
      <c r="K5" s="98">
        <f>BCEU_consumoPJ!K5*About!$B$48</f>
        <v>208204520162796.41</v>
      </c>
      <c r="L5" s="98">
        <f>BCEU_consumoPJ!L5*About!$B$48</f>
        <v>214196705479567.41</v>
      </c>
      <c r="M5" s="98">
        <f>BCEU_consumoPJ!M5*About!$B$48</f>
        <v>220271498359382.59</v>
      </c>
      <c r="N5" s="98">
        <f>BCEU_consumoPJ!N5*About!$B$48</f>
        <v>226494252886928.94</v>
      </c>
      <c r="O5" s="98">
        <f>BCEU_consumoPJ!O5*About!$B$48</f>
        <v>232817914121231.75</v>
      </c>
      <c r="P5" s="98">
        <f>BCEU_consumoPJ!P5*About!$B$48</f>
        <v>239227842747321.31</v>
      </c>
      <c r="Q5" s="98">
        <f>BCEU_consumoPJ!Q5*About!$B$48</f>
        <v>242816260388531.12</v>
      </c>
      <c r="R5" s="98">
        <f>BCEU_consumoPJ!R5*About!$B$48</f>
        <v>246458504294359.06</v>
      </c>
      <c r="S5" s="98">
        <f>BCEU_consumoPJ!S5*About!$B$48</f>
        <v>250155381858774.44</v>
      </c>
      <c r="T5" s="98">
        <f>BCEU_consumoPJ!T5*About!$B$48</f>
        <v>253907712586656.06</v>
      </c>
      <c r="U5" s="98">
        <f>BCEU_consumoPJ!U5*About!$B$48</f>
        <v>257716328275455.88</v>
      </c>
      <c r="V5" s="98">
        <f>BCEU_consumoPJ!V5*About!$B$48</f>
        <v>261582073199587.69</v>
      </c>
      <c r="W5" s="98">
        <f>BCEU_consumoPJ!W5*About!$B$48</f>
        <v>265505804297581.47</v>
      </c>
      <c r="X5" s="98">
        <f>BCEU_consumoPJ!X5*About!$B$48</f>
        <v>269488391362045.16</v>
      </c>
      <c r="Y5" s="98">
        <f>BCEU_consumoPJ!Y5*About!$B$48</f>
        <v>273530717232475.81</v>
      </c>
      <c r="Z5" s="98">
        <f>BCEU_consumoPJ!Z5*About!$B$48</f>
        <v>277633677990962.97</v>
      </c>
      <c r="AA5" s="98">
        <f>BCEU_consumoPJ!AA5*About!$B$48</f>
        <v>281798183160827.31</v>
      </c>
      <c r="AB5" s="98">
        <f>BCEU_consumoPJ!AB5*About!$B$48</f>
        <v>286025155908239.69</v>
      </c>
      <c r="AC5" s="98">
        <f>BCEU_consumoPJ!AC5*About!$B$48</f>
        <v>290315533246863.25</v>
      </c>
      <c r="AD5" s="98">
        <f>BCEU_consumoPJ!AD5*About!$B$48</f>
        <v>294670266245566.19</v>
      </c>
      <c r="AE5" s="98">
        <f>BCEU_consumoPJ!AE5*About!$B$48</f>
        <v>299090320239249.62</v>
      </c>
      <c r="AF5" s="98">
        <f>BCEU_consumoPJ!AF5*About!$B$48</f>
        <v>303576675042838.38</v>
      </c>
      <c r="AG5" s="98">
        <f>BCEU_consumoPJ!AG5*About!$B$48</f>
        <v>308130325168480.88</v>
      </c>
      <c r="AH5" s="98">
        <f>BCEU_consumoPJ!AH5*About!$B$48</f>
        <v>312752280046008.06</v>
      </c>
      <c r="AI5" s="98">
        <f>BCEU_consumoPJ!AI5*About!$B$48</f>
        <v>317443564246698.12</v>
      </c>
      <c r="AK5" s="102"/>
    </row>
    <row r="6" spans="1:37" x14ac:dyDescent="0.2">
      <c r="A6" s="96" t="s">
        <v>4</v>
      </c>
      <c r="B6" s="98">
        <f>BCEU_consumoPJ!B6*About!$B$48</f>
        <v>0</v>
      </c>
      <c r="C6" s="98">
        <f>BCEU_consumoPJ!C6*About!$B$48</f>
        <v>0</v>
      </c>
      <c r="D6" s="98">
        <f>BCEU_consumoPJ!D6*About!$B$48</f>
        <v>0</v>
      </c>
      <c r="E6" s="98">
        <f>BCEU_consumoPJ!E6*About!$B$48</f>
        <v>0</v>
      </c>
      <c r="F6" s="98">
        <f>BCEU_consumoPJ!F6*About!$B$48</f>
        <v>0</v>
      </c>
      <c r="G6" s="98">
        <f>BCEU_consumoPJ!G6*About!$B$48</f>
        <v>0</v>
      </c>
      <c r="H6" s="98">
        <f>BCEU_consumoPJ!H6*About!$B$48</f>
        <v>0</v>
      </c>
      <c r="I6" s="98">
        <f>BCEU_consumoPJ!I6*About!$B$48</f>
        <v>0</v>
      </c>
      <c r="J6" s="98">
        <f>BCEU_consumoPJ!J6*About!$B$48</f>
        <v>0</v>
      </c>
      <c r="K6" s="98">
        <f>BCEU_consumoPJ!K6*About!$B$48</f>
        <v>0</v>
      </c>
      <c r="L6" s="98">
        <f>BCEU_consumoPJ!L6*About!$B$48</f>
        <v>0</v>
      </c>
      <c r="M6" s="98">
        <f>BCEU_consumoPJ!M6*About!$B$48</f>
        <v>0</v>
      </c>
      <c r="N6" s="98">
        <f>BCEU_consumoPJ!N6*About!$B$48</f>
        <v>0</v>
      </c>
      <c r="O6" s="98">
        <f>BCEU_consumoPJ!O6*About!$B$48</f>
        <v>0</v>
      </c>
      <c r="P6" s="98">
        <f>BCEU_consumoPJ!P6*About!$B$48</f>
        <v>0</v>
      </c>
      <c r="Q6" s="98">
        <f>BCEU_consumoPJ!Q6*About!$B$48</f>
        <v>0</v>
      </c>
      <c r="R6" s="98">
        <f>BCEU_consumoPJ!R6*About!$B$48</f>
        <v>0</v>
      </c>
      <c r="S6" s="98">
        <f>BCEU_consumoPJ!S6*About!$B$48</f>
        <v>0</v>
      </c>
      <c r="T6" s="98">
        <f>BCEU_consumoPJ!T6*About!$B$48</f>
        <v>0</v>
      </c>
      <c r="U6" s="98">
        <f>BCEU_consumoPJ!U6*About!$B$48</f>
        <v>0</v>
      </c>
      <c r="V6" s="98">
        <f>BCEU_consumoPJ!V6*About!$B$48</f>
        <v>0</v>
      </c>
      <c r="W6" s="98">
        <f>BCEU_consumoPJ!W6*About!$B$48</f>
        <v>0</v>
      </c>
      <c r="X6" s="98">
        <f>BCEU_consumoPJ!X6*About!$B$48</f>
        <v>0</v>
      </c>
      <c r="Y6" s="98">
        <f>BCEU_consumoPJ!Y6*About!$B$48</f>
        <v>0</v>
      </c>
      <c r="Z6" s="98">
        <f>BCEU_consumoPJ!Z6*About!$B$48</f>
        <v>0</v>
      </c>
      <c r="AA6" s="98">
        <f>BCEU_consumoPJ!AA6*About!$B$48</f>
        <v>0</v>
      </c>
      <c r="AB6" s="98">
        <f>BCEU_consumoPJ!AB6*About!$B$48</f>
        <v>0</v>
      </c>
      <c r="AC6" s="98">
        <f>BCEU_consumoPJ!AC6*About!$B$48</f>
        <v>0</v>
      </c>
      <c r="AD6" s="98">
        <f>BCEU_consumoPJ!AD6*About!$B$48</f>
        <v>0</v>
      </c>
      <c r="AE6" s="98">
        <f>BCEU_consumoPJ!AE6*About!$B$48</f>
        <v>0</v>
      </c>
      <c r="AF6" s="98">
        <f>BCEU_consumoPJ!AF6*About!$B$48</f>
        <v>0</v>
      </c>
      <c r="AG6" s="98">
        <f>BCEU_consumoPJ!AG6*About!$B$48</f>
        <v>0</v>
      </c>
      <c r="AH6" s="98">
        <f>BCEU_consumoPJ!AH6*About!$B$48</f>
        <v>0</v>
      </c>
      <c r="AI6" s="98">
        <f>BCEU_consumoPJ!AI6*About!$B$48</f>
        <v>0</v>
      </c>
      <c r="AK6" s="102"/>
    </row>
    <row r="7" spans="1:37" x14ac:dyDescent="0.2">
      <c r="A7" s="96" t="s">
        <v>5</v>
      </c>
      <c r="B7" s="98">
        <f>BCEU_consumoPJ!B7*About!$B$48</f>
        <v>25094434975582.688</v>
      </c>
      <c r="C7" s="98">
        <f>BCEU_consumoPJ!C7*About!$B$48</f>
        <v>21328986538600.426</v>
      </c>
      <c r="D7" s="98">
        <f>BCEU_consumoPJ!D7*About!$B$48</f>
        <v>21175510062860.918</v>
      </c>
      <c r="E7" s="98">
        <f>BCEU_consumoPJ!E7*About!$B$48</f>
        <v>21263412981816.402</v>
      </c>
      <c r="F7" s="98">
        <f>BCEU_consumoPJ!F7*About!$B$48</f>
        <v>21360409306181.066</v>
      </c>
      <c r="G7" s="98">
        <f>BCEU_consumoPJ!G7*About!$B$48</f>
        <v>21433156549454.566</v>
      </c>
      <c r="H7" s="98">
        <f>BCEU_consumoPJ!H7*About!$B$48</f>
        <v>21484685846773.297</v>
      </c>
      <c r="I7" s="98">
        <f>BCEU_consumoPJ!I7*About!$B$48</f>
        <v>21545308549501.207</v>
      </c>
      <c r="J7" s="98">
        <f>BCEU_consumoPJ!J7*About!$B$48</f>
        <v>21596837846819.934</v>
      </c>
      <c r="K7" s="98">
        <f>BCEU_consumoPJ!K7*About!$B$48</f>
        <v>21657460549547.852</v>
      </c>
      <c r="L7" s="98">
        <f>BCEU_consumoPJ!L7*About!$B$48</f>
        <v>21715052117139.371</v>
      </c>
      <c r="M7" s="98">
        <f>BCEU_consumoPJ!M7*About!$B$48</f>
        <v>21775674819867.289</v>
      </c>
      <c r="N7" s="98">
        <f>BCEU_consumoPJ!N7*About!$B$48</f>
        <v>21833266387458.801</v>
      </c>
      <c r="O7" s="98">
        <f>BCEU_consumoPJ!O7*About!$B$48</f>
        <v>21890857955050.328</v>
      </c>
      <c r="P7" s="98">
        <f>BCEU_consumoPJ!P7*About!$B$48</f>
        <v>21884795684777.539</v>
      </c>
      <c r="Q7" s="98">
        <f>BCEU_consumoPJ!Q7*About!$B$48</f>
        <v>22213067620049.195</v>
      </c>
      <c r="R7" s="98">
        <f>BCEU_consumoPJ!R7*About!$B$48</f>
        <v>22546263634349.93</v>
      </c>
      <c r="S7" s="98">
        <f>BCEU_consumoPJ!S7*About!$B$48</f>
        <v>22884457588865.18</v>
      </c>
      <c r="T7" s="98">
        <f>BCEU_consumoPJ!T7*About!$B$48</f>
        <v>23227724452698.156</v>
      </c>
      <c r="U7" s="98">
        <f>BCEU_consumoPJ!U7*About!$B$48</f>
        <v>23576140319488.625</v>
      </c>
      <c r="V7" s="98">
        <f>BCEU_consumoPJ!V7*About!$B$48</f>
        <v>23929782424280.949</v>
      </c>
      <c r="W7" s="98">
        <f>BCEU_consumoPJ!W7*About!$B$48</f>
        <v>24288729160645.168</v>
      </c>
      <c r="X7" s="98">
        <f>BCEU_consumoPJ!X7*About!$B$48</f>
        <v>24653060098054.84</v>
      </c>
      <c r="Y7" s="98">
        <f>BCEU_consumoPJ!Y7*About!$B$48</f>
        <v>25022855999525.66</v>
      </c>
      <c r="Z7" s="98">
        <f>BCEU_consumoPJ!Z7*About!$B$48</f>
        <v>25398198839518.543</v>
      </c>
      <c r="AA7" s="98">
        <f>BCEU_consumoPJ!AA7*About!$B$48</f>
        <v>25779171822111.32</v>
      </c>
      <c r="AB7" s="98">
        <f>BCEU_consumoPJ!AB7*About!$B$48</f>
        <v>26165859399442.988</v>
      </c>
      <c r="AC7" s="98">
        <f>BCEU_consumoPJ!AC7*About!$B$48</f>
        <v>26558347290434.633</v>
      </c>
      <c r="AD7" s="98">
        <f>BCEU_consumoPJ!AD7*About!$B$48</f>
        <v>26956722499791.148</v>
      </c>
      <c r="AE7" s="98">
        <f>BCEU_consumoPJ!AE7*About!$B$48</f>
        <v>27361073337288.012</v>
      </c>
      <c r="AF7" s="98">
        <f>BCEU_consumoPJ!AF7*About!$B$48</f>
        <v>27771489437347.328</v>
      </c>
      <c r="AG7" s="98">
        <f>BCEU_consumoPJ!AG7*About!$B$48</f>
        <v>28188061778907.535</v>
      </c>
      <c r="AH7" s="98">
        <f>BCEU_consumoPJ!AH7*About!$B$48</f>
        <v>28610882705591.145</v>
      </c>
      <c r="AI7" s="98">
        <f>BCEU_consumoPJ!AI7*About!$B$48</f>
        <v>29040045946175.016</v>
      </c>
      <c r="AK7" s="102"/>
    </row>
    <row r="8" spans="1:37" x14ac:dyDescent="0.2">
      <c r="A8" s="96" t="s">
        <v>6</v>
      </c>
      <c r="B8" s="98">
        <f>BCEU_consumoPJ!B8*About!$B$48</f>
        <v>0</v>
      </c>
      <c r="C8" s="98">
        <f>BCEU_consumoPJ!C8*About!$B$48</f>
        <v>0</v>
      </c>
      <c r="D8" s="98">
        <f>BCEU_consumoPJ!D8*About!$B$48</f>
        <v>0</v>
      </c>
      <c r="E8" s="98">
        <f>BCEU_consumoPJ!E8*About!$B$48</f>
        <v>0</v>
      </c>
      <c r="F8" s="98">
        <f>BCEU_consumoPJ!F8*About!$B$48</f>
        <v>0</v>
      </c>
      <c r="G8" s="98">
        <f>BCEU_consumoPJ!G8*About!$B$48</f>
        <v>0</v>
      </c>
      <c r="H8" s="98">
        <f>BCEU_consumoPJ!H8*About!$B$48</f>
        <v>0</v>
      </c>
      <c r="I8" s="98">
        <f>BCEU_consumoPJ!I8*About!$B$48</f>
        <v>0</v>
      </c>
      <c r="J8" s="98">
        <f>BCEU_consumoPJ!J8*About!$B$48</f>
        <v>0</v>
      </c>
      <c r="K8" s="98">
        <f>BCEU_consumoPJ!K8*About!$B$48</f>
        <v>0</v>
      </c>
      <c r="L8" s="98">
        <f>BCEU_consumoPJ!L8*About!$B$48</f>
        <v>0</v>
      </c>
      <c r="M8" s="98">
        <f>BCEU_consumoPJ!M8*About!$B$48</f>
        <v>0</v>
      </c>
      <c r="N8" s="98">
        <f>BCEU_consumoPJ!N8*About!$B$48</f>
        <v>0</v>
      </c>
      <c r="O8" s="98">
        <f>BCEU_consumoPJ!O8*About!$B$48</f>
        <v>0</v>
      </c>
      <c r="P8" s="98">
        <f>BCEU_consumoPJ!P8*About!$B$48</f>
        <v>0</v>
      </c>
      <c r="Q8" s="98">
        <f>BCEU_consumoPJ!Q8*About!$B$48</f>
        <v>0</v>
      </c>
      <c r="R8" s="98">
        <f>BCEU_consumoPJ!R8*About!$B$48</f>
        <v>0</v>
      </c>
      <c r="S8" s="98">
        <f>BCEU_consumoPJ!S8*About!$B$48</f>
        <v>0</v>
      </c>
      <c r="T8" s="98">
        <f>BCEU_consumoPJ!T8*About!$B$48</f>
        <v>0</v>
      </c>
      <c r="U8" s="98">
        <f>BCEU_consumoPJ!U8*About!$B$48</f>
        <v>0</v>
      </c>
      <c r="V8" s="98">
        <f>BCEU_consumoPJ!V8*About!$B$48</f>
        <v>0</v>
      </c>
      <c r="W8" s="98">
        <f>BCEU_consumoPJ!W8*About!$B$48</f>
        <v>0</v>
      </c>
      <c r="X8" s="98">
        <f>BCEU_consumoPJ!X8*About!$B$48</f>
        <v>0</v>
      </c>
      <c r="Y8" s="98">
        <f>BCEU_consumoPJ!Y8*About!$B$48</f>
        <v>0</v>
      </c>
      <c r="Z8" s="98">
        <f>BCEU_consumoPJ!Z8*About!$B$48</f>
        <v>0</v>
      </c>
      <c r="AA8" s="98">
        <f>BCEU_consumoPJ!AA8*About!$B$48</f>
        <v>0</v>
      </c>
      <c r="AB8" s="98">
        <f>BCEU_consumoPJ!AB8*About!$B$48</f>
        <v>0</v>
      </c>
      <c r="AC8" s="98">
        <f>BCEU_consumoPJ!AC8*About!$B$48</f>
        <v>0</v>
      </c>
      <c r="AD8" s="98">
        <f>BCEU_consumoPJ!AD8*About!$B$48</f>
        <v>0</v>
      </c>
      <c r="AE8" s="98">
        <f>BCEU_consumoPJ!AE8*About!$B$48</f>
        <v>0</v>
      </c>
      <c r="AF8" s="98">
        <f>BCEU_consumoPJ!AF8*About!$B$48</f>
        <v>0</v>
      </c>
      <c r="AG8" s="98">
        <f>BCEU_consumoPJ!AG8*About!$B$48</f>
        <v>0</v>
      </c>
      <c r="AH8" s="98">
        <f>BCEU_consumoPJ!AH8*About!$B$48</f>
        <v>0</v>
      </c>
      <c r="AI8" s="98">
        <f>BCEU_consumoPJ!AI8*About!$B$48</f>
        <v>0</v>
      </c>
      <c r="AK8" s="102"/>
    </row>
    <row r="9" spans="1:37" x14ac:dyDescent="0.2">
      <c r="A9" s="96" t="s">
        <v>8</v>
      </c>
      <c r="B9" s="98">
        <f>BCEU_consumoPJ!B9*About!$B$48</f>
        <v>0</v>
      </c>
      <c r="C9" s="98">
        <f>BCEU_consumoPJ!C9*About!$B$48</f>
        <v>0</v>
      </c>
      <c r="D9" s="98">
        <f>BCEU_consumoPJ!D9*About!$B$48</f>
        <v>0</v>
      </c>
      <c r="E9" s="98">
        <f>BCEU_consumoPJ!E9*About!$B$48</f>
        <v>0</v>
      </c>
      <c r="F9" s="98">
        <f>BCEU_consumoPJ!F9*About!$B$48</f>
        <v>0</v>
      </c>
      <c r="G9" s="98">
        <f>BCEU_consumoPJ!G9*About!$B$48</f>
        <v>0</v>
      </c>
      <c r="H9" s="98">
        <f>BCEU_consumoPJ!H9*About!$B$48</f>
        <v>0</v>
      </c>
      <c r="I9" s="98">
        <f>BCEU_consumoPJ!I9*About!$B$48</f>
        <v>0</v>
      </c>
      <c r="J9" s="98">
        <f>BCEU_consumoPJ!J9*About!$B$48</f>
        <v>0</v>
      </c>
      <c r="K9" s="98">
        <f>BCEU_consumoPJ!K9*About!$B$48</f>
        <v>0</v>
      </c>
      <c r="L9" s="98">
        <f>BCEU_consumoPJ!L9*About!$B$48</f>
        <v>0</v>
      </c>
      <c r="M9" s="98">
        <f>BCEU_consumoPJ!M9*About!$B$48</f>
        <v>0</v>
      </c>
      <c r="N9" s="98">
        <f>BCEU_consumoPJ!N9*About!$B$48</f>
        <v>0</v>
      </c>
      <c r="O9" s="98">
        <f>BCEU_consumoPJ!O9*About!$B$48</f>
        <v>0</v>
      </c>
      <c r="P9" s="98">
        <f>BCEU_consumoPJ!P9*About!$B$48</f>
        <v>0</v>
      </c>
      <c r="Q9" s="98">
        <f>BCEU_consumoPJ!Q9*About!$B$48</f>
        <v>0</v>
      </c>
      <c r="R9" s="98">
        <f>BCEU_consumoPJ!R9*About!$B$48</f>
        <v>0</v>
      </c>
      <c r="S9" s="98">
        <f>BCEU_consumoPJ!S9*About!$B$48</f>
        <v>0</v>
      </c>
      <c r="T9" s="98">
        <f>BCEU_consumoPJ!T9*About!$B$48</f>
        <v>0</v>
      </c>
      <c r="U9" s="98">
        <f>BCEU_consumoPJ!U9*About!$B$48</f>
        <v>0</v>
      </c>
      <c r="V9" s="98">
        <f>BCEU_consumoPJ!V9*About!$B$48</f>
        <v>0</v>
      </c>
      <c r="W9" s="98">
        <f>BCEU_consumoPJ!W9*About!$B$48</f>
        <v>0</v>
      </c>
      <c r="X9" s="98">
        <f>BCEU_consumoPJ!X9*About!$B$48</f>
        <v>0</v>
      </c>
      <c r="Y9" s="98">
        <f>BCEU_consumoPJ!Y9*About!$B$48</f>
        <v>0</v>
      </c>
      <c r="Z9" s="98">
        <f>BCEU_consumoPJ!Z9*About!$B$48</f>
        <v>0</v>
      </c>
      <c r="AA9" s="98">
        <f>BCEU_consumoPJ!AA9*About!$B$48</f>
        <v>0</v>
      </c>
      <c r="AB9" s="98">
        <f>BCEU_consumoPJ!AB9*About!$B$48</f>
        <v>0</v>
      </c>
      <c r="AC9" s="98">
        <f>BCEU_consumoPJ!AC9*About!$B$48</f>
        <v>0</v>
      </c>
      <c r="AD9" s="98">
        <f>BCEU_consumoPJ!AD9*About!$B$48</f>
        <v>0</v>
      </c>
      <c r="AE9" s="98">
        <f>BCEU_consumoPJ!AE9*About!$B$48</f>
        <v>0</v>
      </c>
      <c r="AF9" s="98">
        <f>BCEU_consumoPJ!AF9*About!$B$48</f>
        <v>0</v>
      </c>
      <c r="AG9" s="98">
        <f>BCEU_consumoPJ!AG9*About!$B$48</f>
        <v>0</v>
      </c>
      <c r="AH9" s="98">
        <f>BCEU_consumoPJ!AH9*About!$B$48</f>
        <v>0</v>
      </c>
      <c r="AI9" s="98">
        <f>BCEU_consumoPJ!AI9*About!$B$48</f>
        <v>0</v>
      </c>
      <c r="AK9" s="102"/>
    </row>
    <row r="10" spans="1:37" x14ac:dyDescent="0.2">
      <c r="A10" s="96" t="s">
        <v>20</v>
      </c>
      <c r="B10" s="98">
        <f>BCEU_consumoPJ!B10*About!$B$48</f>
        <v>177034024870363.34</v>
      </c>
      <c r="C10" s="98">
        <f>BCEU_consumoPJ!C10*About!$B$48</f>
        <v>176168361673268.16</v>
      </c>
      <c r="D10" s="98">
        <f>BCEU_consumoPJ!D10*About!$B$48</f>
        <v>175344398105357.91</v>
      </c>
      <c r="E10" s="98">
        <f>BCEU_consumoPJ!E10*About!$B$48</f>
        <v>172502311314361.97</v>
      </c>
      <c r="F10" s="98">
        <f>BCEU_consumoPJ!F10*About!$B$48</f>
        <v>170731155777944.22</v>
      </c>
      <c r="G10" s="98">
        <f>BCEU_consumoPJ!G10*About!$B$48</f>
        <v>168095017305136.41</v>
      </c>
      <c r="H10" s="98">
        <f>BCEU_consumoPJ!H10*About!$B$48</f>
        <v>165953154795980.03</v>
      </c>
      <c r="I10" s="98">
        <f>BCEU_consumoPJ!I10*About!$B$48</f>
        <v>163111068004984.09</v>
      </c>
      <c r="J10" s="98">
        <f>BCEU_consumoPJ!J10*About!$B$48</f>
        <v>161339912468566.34</v>
      </c>
      <c r="K10" s="98">
        <f>BCEU_consumoPJ!K10*About!$B$48</f>
        <v>158992101641221.88</v>
      </c>
      <c r="L10" s="98">
        <f>BCEU_consumoPJ!L10*About!$B$48</f>
        <v>156809049468427.91</v>
      </c>
      <c r="M10" s="98">
        <f>BCEU_consumoPJ!M10*About!$B$48</f>
        <v>154131721331982.47</v>
      </c>
      <c r="N10" s="98">
        <f>BCEU_consumoPJ!N10*About!$B$48</f>
        <v>152566514113752.81</v>
      </c>
      <c r="O10" s="98">
        <f>BCEU_consumoPJ!O10*About!$B$48</f>
        <v>149600858331844</v>
      </c>
      <c r="P10" s="98">
        <f>BCEU_consumoPJ!P10*About!$B$48</f>
        <v>147582564813600.5</v>
      </c>
      <c r="Q10" s="98">
        <f>BCEU_consumoPJ!Q10*About!$B$48</f>
        <v>146844651989532.53</v>
      </c>
      <c r="R10" s="98">
        <f>BCEU_consumoPJ!R10*About!$B$48</f>
        <v>146110428729584.88</v>
      </c>
      <c r="S10" s="98">
        <f>BCEU_consumoPJ!S10*About!$B$48</f>
        <v>145379876585936.97</v>
      </c>
      <c r="T10" s="98">
        <f>BCEU_consumoPJ!T10*About!$B$48</f>
        <v>144652977203007.25</v>
      </c>
      <c r="U10" s="98">
        <f>BCEU_consumoPJ!U10*About!$B$48</f>
        <v>143929712316992.22</v>
      </c>
      <c r="V10" s="98">
        <f>BCEU_consumoPJ!V10*About!$B$48</f>
        <v>143210063755407.25</v>
      </c>
      <c r="W10" s="98">
        <f>BCEU_consumoPJ!W10*About!$B$48</f>
        <v>142494013436630.22</v>
      </c>
      <c r="X10" s="98">
        <f>BCEU_consumoPJ!X10*About!$B$48</f>
        <v>141781543369447.06</v>
      </c>
      <c r="Y10" s="98">
        <f>BCEU_consumoPJ!Y10*About!$B$48</f>
        <v>141072635652599.84</v>
      </c>
      <c r="Z10" s="98">
        <f>BCEU_consumoPJ!Z10*About!$B$48</f>
        <v>140367272474336.83</v>
      </c>
      <c r="AA10" s="98">
        <f>BCEU_consumoPJ!AA10*About!$B$48</f>
        <v>139665436111965.16</v>
      </c>
      <c r="AB10" s="98">
        <f>BCEU_consumoPJ!AB10*About!$B$48</f>
        <v>138967108931405.34</v>
      </c>
      <c r="AC10" s="98">
        <f>BCEU_consumoPJ!AC10*About!$B$48</f>
        <v>138272273386748.3</v>
      </c>
      <c r="AD10" s="98">
        <f>BCEU_consumoPJ!AD10*About!$B$48</f>
        <v>137580912019814.53</v>
      </c>
      <c r="AE10" s="98">
        <f>BCEU_consumoPJ!AE10*About!$B$48</f>
        <v>136893007459715.47</v>
      </c>
      <c r="AF10" s="98">
        <f>BCEU_consumoPJ!AF10*About!$B$48</f>
        <v>136208542422416.91</v>
      </c>
      <c r="AG10" s="98">
        <f>BCEU_consumoPJ!AG10*About!$B$48</f>
        <v>135527499710304.81</v>
      </c>
      <c r="AH10" s="98">
        <f>BCEU_consumoPJ!AH10*About!$B$48</f>
        <v>134849862211753.3</v>
      </c>
      <c r="AI10" s="98">
        <f>BCEU_consumoPJ!AI10*About!$B$48</f>
        <v>134175612900694.53</v>
      </c>
      <c r="AK10" s="102"/>
    </row>
    <row r="11" spans="1:37" x14ac:dyDescent="0.2">
      <c r="A11" s="96" t="s">
        <v>24</v>
      </c>
      <c r="B11" s="98">
        <f>BCEU_consumoPJ!B11*About!$B$48</f>
        <v>0</v>
      </c>
      <c r="C11" s="98">
        <f>BCEU_consumoPJ!C11*About!$B$48</f>
        <v>0</v>
      </c>
      <c r="D11" s="98">
        <f>BCEU_consumoPJ!D11*About!$B$48</f>
        <v>0</v>
      </c>
      <c r="E11" s="98">
        <f>BCEU_consumoPJ!E11*About!$B$48</f>
        <v>0</v>
      </c>
      <c r="F11" s="98">
        <f>BCEU_consumoPJ!F11*About!$B$48</f>
        <v>0</v>
      </c>
      <c r="G11" s="98">
        <f>BCEU_consumoPJ!G11*About!$B$48</f>
        <v>0</v>
      </c>
      <c r="H11" s="98">
        <f>BCEU_consumoPJ!H11*About!$B$48</f>
        <v>0</v>
      </c>
      <c r="I11" s="98">
        <f>BCEU_consumoPJ!I11*About!$B$48</f>
        <v>0</v>
      </c>
      <c r="J11" s="98">
        <f>BCEU_consumoPJ!J11*About!$B$48</f>
        <v>0</v>
      </c>
      <c r="K11" s="98">
        <f>BCEU_consumoPJ!K11*About!$B$48</f>
        <v>0</v>
      </c>
      <c r="L11" s="98">
        <f>BCEU_consumoPJ!L11*About!$B$48</f>
        <v>0</v>
      </c>
      <c r="M11" s="98">
        <f>BCEU_consumoPJ!M11*About!$B$48</f>
        <v>0</v>
      </c>
      <c r="N11" s="98">
        <f>BCEU_consumoPJ!N11*About!$B$48</f>
        <v>0</v>
      </c>
      <c r="O11" s="98">
        <f>BCEU_consumoPJ!O11*About!$B$48</f>
        <v>0</v>
      </c>
      <c r="P11" s="98">
        <f>BCEU_consumoPJ!P11*About!$B$48</f>
        <v>0</v>
      </c>
      <c r="Q11" s="98">
        <f>BCEU_consumoPJ!Q11*About!$B$48</f>
        <v>0</v>
      </c>
      <c r="R11" s="98">
        <f>BCEU_consumoPJ!R11*About!$B$48</f>
        <v>0</v>
      </c>
      <c r="S11" s="98">
        <f>BCEU_consumoPJ!S11*About!$B$48</f>
        <v>0</v>
      </c>
      <c r="T11" s="98">
        <f>BCEU_consumoPJ!T11*About!$B$48</f>
        <v>0</v>
      </c>
      <c r="U11" s="98">
        <f>BCEU_consumoPJ!U11*About!$B$48</f>
        <v>0</v>
      </c>
      <c r="V11" s="98">
        <f>BCEU_consumoPJ!V11*About!$B$48</f>
        <v>0</v>
      </c>
      <c r="W11" s="98">
        <f>BCEU_consumoPJ!W11*About!$B$48</f>
        <v>0</v>
      </c>
      <c r="X11" s="98">
        <f>BCEU_consumoPJ!X11*About!$B$48</f>
        <v>0</v>
      </c>
      <c r="Y11" s="98">
        <f>BCEU_consumoPJ!Y11*About!$B$48</f>
        <v>0</v>
      </c>
      <c r="Z11" s="98">
        <f>BCEU_consumoPJ!Z11*About!$B$48</f>
        <v>0</v>
      </c>
      <c r="AA11" s="98">
        <f>BCEU_consumoPJ!AA11*About!$B$48</f>
        <v>0</v>
      </c>
      <c r="AB11" s="98">
        <f>BCEU_consumoPJ!AB11*About!$B$48</f>
        <v>0</v>
      </c>
      <c r="AC11" s="98">
        <f>BCEU_consumoPJ!AC11*About!$B$48</f>
        <v>0</v>
      </c>
      <c r="AD11" s="98">
        <f>BCEU_consumoPJ!AD11*About!$B$48</f>
        <v>0</v>
      </c>
      <c r="AE11" s="98">
        <f>BCEU_consumoPJ!AE11*About!$B$48</f>
        <v>0</v>
      </c>
      <c r="AF11" s="98">
        <f>BCEU_consumoPJ!AF11*About!$B$48</f>
        <v>0</v>
      </c>
      <c r="AG11" s="98">
        <f>BCEU_consumoPJ!AG11*About!$B$48</f>
        <v>0</v>
      </c>
      <c r="AH11" s="98">
        <f>BCEU_consumoPJ!AH11*About!$B$48</f>
        <v>0</v>
      </c>
      <c r="AI11" s="98">
        <f>BCEU_consumoPJ!AI11*About!$B$48</f>
        <v>0</v>
      </c>
      <c r="AK11" s="102"/>
    </row>
    <row r="12" spans="1:37" x14ac:dyDescent="0.2">
      <c r="A12" s="96" t="s">
        <v>25</v>
      </c>
      <c r="B12" s="98">
        <f>BCEU_consumoPJ!B12*About!$B$48</f>
        <v>0</v>
      </c>
      <c r="C12" s="98">
        <f>BCEU_consumoPJ!C12*About!$B$48</f>
        <v>0</v>
      </c>
      <c r="D12" s="98">
        <f>BCEU_consumoPJ!D12*About!$B$48</f>
        <v>0</v>
      </c>
      <c r="E12" s="98">
        <f>BCEU_consumoPJ!E12*About!$B$48</f>
        <v>0</v>
      </c>
      <c r="F12" s="98">
        <f>BCEU_consumoPJ!F12*About!$B$48</f>
        <v>0</v>
      </c>
      <c r="G12" s="98">
        <f>BCEU_consumoPJ!G12*About!$B$48</f>
        <v>0</v>
      </c>
      <c r="H12" s="98">
        <f>BCEU_consumoPJ!H12*About!$B$48</f>
        <v>0</v>
      </c>
      <c r="I12" s="98">
        <f>BCEU_consumoPJ!I12*About!$B$48</f>
        <v>0</v>
      </c>
      <c r="J12" s="98">
        <f>BCEU_consumoPJ!J12*About!$B$48</f>
        <v>0</v>
      </c>
      <c r="K12" s="98">
        <f>BCEU_consumoPJ!K12*About!$B$48</f>
        <v>0</v>
      </c>
      <c r="L12" s="98">
        <f>BCEU_consumoPJ!L12*About!$B$48</f>
        <v>0</v>
      </c>
      <c r="M12" s="98">
        <f>BCEU_consumoPJ!M12*About!$B$48</f>
        <v>0</v>
      </c>
      <c r="N12" s="98">
        <f>BCEU_consumoPJ!N12*About!$B$48</f>
        <v>0</v>
      </c>
      <c r="O12" s="98">
        <f>BCEU_consumoPJ!O12*About!$B$48</f>
        <v>0</v>
      </c>
      <c r="P12" s="98">
        <f>BCEU_consumoPJ!P12*About!$B$48</f>
        <v>0</v>
      </c>
      <c r="Q12" s="98">
        <f>BCEU_consumoPJ!Q12*About!$B$48</f>
        <v>0</v>
      </c>
      <c r="R12" s="98">
        <f>BCEU_consumoPJ!R12*About!$B$48</f>
        <v>0</v>
      </c>
      <c r="S12" s="98">
        <f>BCEU_consumoPJ!S12*About!$B$48</f>
        <v>0</v>
      </c>
      <c r="T12" s="98">
        <f>BCEU_consumoPJ!T12*About!$B$48</f>
        <v>0</v>
      </c>
      <c r="U12" s="98">
        <f>BCEU_consumoPJ!U12*About!$B$48</f>
        <v>0</v>
      </c>
      <c r="V12" s="98">
        <f>BCEU_consumoPJ!V12*About!$B$48</f>
        <v>0</v>
      </c>
      <c r="W12" s="98">
        <f>BCEU_consumoPJ!W12*About!$B$48</f>
        <v>0</v>
      </c>
      <c r="X12" s="98">
        <f>BCEU_consumoPJ!X12*About!$B$48</f>
        <v>0</v>
      </c>
      <c r="Y12" s="98">
        <f>BCEU_consumoPJ!Y12*About!$B$48</f>
        <v>0</v>
      </c>
      <c r="Z12" s="98">
        <f>BCEU_consumoPJ!Z12*About!$B$48</f>
        <v>0</v>
      </c>
      <c r="AA12" s="98">
        <f>BCEU_consumoPJ!AA12*About!$B$48</f>
        <v>0</v>
      </c>
      <c r="AB12" s="98">
        <f>BCEU_consumoPJ!AB12*About!$B$48</f>
        <v>0</v>
      </c>
      <c r="AC12" s="98">
        <f>BCEU_consumoPJ!AC12*About!$B$48</f>
        <v>0</v>
      </c>
      <c r="AD12" s="98">
        <f>BCEU_consumoPJ!AD12*About!$B$48</f>
        <v>0</v>
      </c>
      <c r="AE12" s="98">
        <f>BCEU_consumoPJ!AE12*About!$B$48</f>
        <v>0</v>
      </c>
      <c r="AF12" s="98">
        <f>BCEU_consumoPJ!AF12*About!$B$48</f>
        <v>0</v>
      </c>
      <c r="AG12" s="98">
        <f>BCEU_consumoPJ!AG12*About!$B$48</f>
        <v>0</v>
      </c>
      <c r="AH12" s="98">
        <f>BCEU_consumoPJ!AH12*About!$B$48</f>
        <v>0</v>
      </c>
      <c r="AI12" s="98">
        <f>BCEU_consumoPJ!AI12*About!$B$48</f>
        <v>0</v>
      </c>
      <c r="AK12" s="102"/>
    </row>
    <row r="13" spans="1:37" x14ac:dyDescent="0.2">
      <c r="A13" s="96" t="s">
        <v>26</v>
      </c>
      <c r="B13" s="98">
        <f>BCEU_consumoPJ!B13*About!$B$48</f>
        <v>174305573129531.28</v>
      </c>
      <c r="C13" s="98">
        <f>BCEU_consumoPJ!C13*About!$B$48</f>
        <v>174305426018439.31</v>
      </c>
      <c r="D13" s="98">
        <f>BCEU_consumoPJ!D13*About!$B$48</f>
        <v>163408596240934.38</v>
      </c>
      <c r="E13" s="98">
        <f>BCEU_consumoPJ!E13*About!$B$48</f>
        <v>163188443197834.44</v>
      </c>
      <c r="F13" s="98">
        <f>BCEU_consumoPJ!F13*About!$B$48</f>
        <v>163133404937059.44</v>
      </c>
      <c r="G13" s="98">
        <f>BCEU_consumoPJ!G13*About!$B$48</f>
        <v>162940771024347</v>
      </c>
      <c r="H13" s="98">
        <f>BCEU_consumoPJ!H13*About!$B$48</f>
        <v>162665579720472.09</v>
      </c>
      <c r="I13" s="98">
        <f>BCEU_consumoPJ!I13*About!$B$48</f>
        <v>162500464938147.09</v>
      </c>
      <c r="J13" s="98">
        <f>BCEU_consumoPJ!J13*About!$B$48</f>
        <v>162335350155822.16</v>
      </c>
      <c r="K13" s="98">
        <f>BCEU_consumoPJ!K13*About!$B$48</f>
        <v>162280311895047.19</v>
      </c>
      <c r="L13" s="98">
        <f>BCEU_consumoPJ!L13*About!$B$48</f>
        <v>162252792764659.66</v>
      </c>
      <c r="M13" s="98">
        <f>BCEU_consumoPJ!M13*About!$B$48</f>
        <v>162280311895047.19</v>
      </c>
      <c r="N13" s="98">
        <f>BCEU_consumoPJ!N13*About!$B$48</f>
        <v>162335350155822.16</v>
      </c>
      <c r="O13" s="98">
        <f>BCEU_consumoPJ!O13*About!$B$48</f>
        <v>162417907546984.66</v>
      </c>
      <c r="P13" s="98">
        <f>BCEU_consumoPJ!P13*About!$B$48</f>
        <v>162142716243109.72</v>
      </c>
      <c r="Q13" s="98">
        <f>BCEU_consumoPJ!Q13*About!$B$48</f>
        <v>161332002661894.16</v>
      </c>
      <c r="R13" s="98">
        <f>BCEU_consumoPJ!R13*About!$B$48</f>
        <v>160525342648584.66</v>
      </c>
      <c r="S13" s="98">
        <f>BCEU_consumoPJ!S13*About!$B$48</f>
        <v>159722715935341.75</v>
      </c>
      <c r="T13" s="98">
        <f>BCEU_consumoPJ!T13*About!$B$48</f>
        <v>158924102355665.03</v>
      </c>
      <c r="U13" s="98">
        <f>BCEU_consumoPJ!U13*About!$B$48</f>
        <v>158129481843886.69</v>
      </c>
      <c r="V13" s="98">
        <f>BCEU_consumoPJ!V13*About!$B$48</f>
        <v>157338834434667.25</v>
      </c>
      <c r="W13" s="98">
        <f>BCEU_consumoPJ!W13*About!$B$48</f>
        <v>156552140262493.91</v>
      </c>
      <c r="X13" s="98">
        <f>BCEU_consumoPJ!X13*About!$B$48</f>
        <v>155769379561181.44</v>
      </c>
      <c r="Y13" s="98">
        <f>BCEU_consumoPJ!Y13*About!$B$48</f>
        <v>154990532663375.53</v>
      </c>
      <c r="Z13" s="98">
        <f>BCEU_consumoPJ!Z13*About!$B$48</f>
        <v>154215580000058.66</v>
      </c>
      <c r="AA13" s="98">
        <f>BCEU_consumoPJ!AA13*About!$B$48</f>
        <v>153444502100058.38</v>
      </c>
      <c r="AB13" s="98">
        <f>BCEU_consumoPJ!AB13*About!$B$48</f>
        <v>152677279589558.09</v>
      </c>
      <c r="AC13" s="98">
        <f>BCEU_consumoPJ!AC13*About!$B$48</f>
        <v>151913893191610.28</v>
      </c>
      <c r="AD13" s="98">
        <f>BCEU_consumoPJ!AD13*About!$B$48</f>
        <v>151154323725652.25</v>
      </c>
      <c r="AE13" s="98">
        <f>BCEU_consumoPJ!AE13*About!$B$48</f>
        <v>150398552107023.97</v>
      </c>
      <c r="AF13" s="98">
        <f>BCEU_consumoPJ!AF13*About!$B$48</f>
        <v>149646559346488.88</v>
      </c>
      <c r="AG13" s="98">
        <f>BCEU_consumoPJ!AG13*About!$B$48</f>
        <v>148898326549756.41</v>
      </c>
      <c r="AH13" s="98">
        <f>BCEU_consumoPJ!AH13*About!$B$48</f>
        <v>148153834917007.62</v>
      </c>
      <c r="AI13" s="98">
        <f>BCEU_consumoPJ!AI13*About!$B$48</f>
        <v>147413065742422.56</v>
      </c>
      <c r="AK13" s="102"/>
    </row>
    <row r="14" spans="1:37" x14ac:dyDescent="0.2">
      <c r="A14" s="96" t="s">
        <v>27</v>
      </c>
      <c r="B14" s="98">
        <f>BCEU_consumoPJ!B14*About!$B$48</f>
        <v>0</v>
      </c>
      <c r="C14" s="98">
        <f>BCEU_consumoPJ!C14*About!$B$48</f>
        <v>0</v>
      </c>
      <c r="D14" s="98">
        <f>BCEU_consumoPJ!D14*About!$B$48</f>
        <v>0</v>
      </c>
      <c r="E14" s="98">
        <f>BCEU_consumoPJ!E14*About!$B$48</f>
        <v>0</v>
      </c>
      <c r="F14" s="98">
        <f>BCEU_consumoPJ!F14*About!$B$48</f>
        <v>0</v>
      </c>
      <c r="G14" s="98">
        <f>BCEU_consumoPJ!G14*About!$B$48</f>
        <v>0</v>
      </c>
      <c r="H14" s="98">
        <f>BCEU_consumoPJ!H14*About!$B$48</f>
        <v>0</v>
      </c>
      <c r="I14" s="98">
        <f>BCEU_consumoPJ!I14*About!$B$48</f>
        <v>0</v>
      </c>
      <c r="J14" s="98">
        <f>BCEU_consumoPJ!J14*About!$B$48</f>
        <v>0</v>
      </c>
      <c r="K14" s="98">
        <f>BCEU_consumoPJ!K14*About!$B$48</f>
        <v>0</v>
      </c>
      <c r="L14" s="98">
        <f>BCEU_consumoPJ!L14*About!$B$48</f>
        <v>0</v>
      </c>
      <c r="M14" s="98">
        <f>BCEU_consumoPJ!M14*About!$B$48</f>
        <v>0</v>
      </c>
      <c r="N14" s="98">
        <f>BCEU_consumoPJ!N14*About!$B$48</f>
        <v>0</v>
      </c>
      <c r="O14" s="98">
        <f>BCEU_consumoPJ!O14*About!$B$48</f>
        <v>0</v>
      </c>
      <c r="P14" s="98">
        <f>BCEU_consumoPJ!P14*About!$B$48</f>
        <v>0</v>
      </c>
      <c r="Q14" s="98">
        <f>BCEU_consumoPJ!Q14*About!$B$48</f>
        <v>0</v>
      </c>
      <c r="R14" s="98">
        <f>BCEU_consumoPJ!R14*About!$B$48</f>
        <v>0</v>
      </c>
      <c r="S14" s="98">
        <f>BCEU_consumoPJ!S14*About!$B$48</f>
        <v>0</v>
      </c>
      <c r="T14" s="98">
        <f>BCEU_consumoPJ!T14*About!$B$48</f>
        <v>0</v>
      </c>
      <c r="U14" s="98">
        <f>BCEU_consumoPJ!U14*About!$B$48</f>
        <v>0</v>
      </c>
      <c r="V14" s="98">
        <f>BCEU_consumoPJ!V14*About!$B$48</f>
        <v>0</v>
      </c>
      <c r="W14" s="98">
        <f>BCEU_consumoPJ!W14*About!$B$48</f>
        <v>0</v>
      </c>
      <c r="X14" s="98">
        <f>BCEU_consumoPJ!X14*About!$B$48</f>
        <v>0</v>
      </c>
      <c r="Y14" s="98">
        <f>BCEU_consumoPJ!Y14*About!$B$48</f>
        <v>0</v>
      </c>
      <c r="Z14" s="98">
        <f>BCEU_consumoPJ!Z14*About!$B$48</f>
        <v>0</v>
      </c>
      <c r="AA14" s="98">
        <f>BCEU_consumoPJ!AA14*About!$B$48</f>
        <v>0</v>
      </c>
      <c r="AB14" s="98">
        <f>BCEU_consumoPJ!AB14*About!$B$48</f>
        <v>0</v>
      </c>
      <c r="AC14" s="98">
        <f>BCEU_consumoPJ!AC14*About!$B$48</f>
        <v>0</v>
      </c>
      <c r="AD14" s="98">
        <f>BCEU_consumoPJ!AD14*About!$B$48</f>
        <v>0</v>
      </c>
      <c r="AE14" s="98">
        <f>BCEU_consumoPJ!AE14*About!$B$48</f>
        <v>0</v>
      </c>
      <c r="AF14" s="98">
        <f>BCEU_consumoPJ!AF14*About!$B$48</f>
        <v>0</v>
      </c>
      <c r="AG14" s="98">
        <f>BCEU_consumoPJ!AG14*About!$B$48</f>
        <v>0</v>
      </c>
      <c r="AH14" s="98">
        <f>BCEU_consumoPJ!AH14*About!$B$48</f>
        <v>0</v>
      </c>
      <c r="AI14" s="98">
        <f>BCEU_consumoPJ!AI14*About!$B$48</f>
        <v>0</v>
      </c>
      <c r="AK14" s="102"/>
    </row>
    <row r="18" spans="1:35" x14ac:dyDescent="0.2">
      <c r="A18" s="95" t="s">
        <v>243</v>
      </c>
    </row>
    <row r="19" spans="1:35" x14ac:dyDescent="0.2">
      <c r="A19" s="96" t="s">
        <v>2</v>
      </c>
      <c r="B19" s="96">
        <f>BCEU_consumoPJ!B19</f>
        <v>2017</v>
      </c>
      <c r="C19" s="96">
        <f>BCEU_consumoPJ!C19</f>
        <v>2018</v>
      </c>
      <c r="D19" s="96">
        <f>BCEU_consumoPJ!D19</f>
        <v>2019</v>
      </c>
      <c r="E19" s="96">
        <f>BCEU_consumoPJ!E19</f>
        <v>2020</v>
      </c>
      <c r="F19" s="96">
        <f>BCEU_consumoPJ!F19</f>
        <v>2021</v>
      </c>
      <c r="G19" s="96">
        <f>BCEU_consumoPJ!G19</f>
        <v>2022</v>
      </c>
      <c r="H19" s="96">
        <f>BCEU_consumoPJ!H19</f>
        <v>2023</v>
      </c>
      <c r="I19" s="96">
        <f>BCEU_consumoPJ!I19</f>
        <v>2024</v>
      </c>
      <c r="J19" s="96">
        <f>BCEU_consumoPJ!J19</f>
        <v>2025</v>
      </c>
      <c r="K19" s="96">
        <f>BCEU_consumoPJ!K19</f>
        <v>2026</v>
      </c>
      <c r="L19" s="96">
        <f>BCEU_consumoPJ!L19</f>
        <v>2027</v>
      </c>
      <c r="M19" s="96">
        <f>BCEU_consumoPJ!M19</f>
        <v>2028</v>
      </c>
      <c r="N19" s="96">
        <f>BCEU_consumoPJ!N19</f>
        <v>2029</v>
      </c>
      <c r="O19" s="96">
        <f>BCEU_consumoPJ!O19</f>
        <v>2030</v>
      </c>
      <c r="P19" s="96">
        <f>BCEU_consumoPJ!P19</f>
        <v>2031</v>
      </c>
      <c r="Q19" s="96">
        <f>BCEU_consumoPJ!Q19</f>
        <v>2032</v>
      </c>
      <c r="R19" s="96">
        <f>BCEU_consumoPJ!R19</f>
        <v>2033</v>
      </c>
      <c r="S19" s="96">
        <f>BCEU_consumoPJ!S19</f>
        <v>2034</v>
      </c>
      <c r="T19" s="96">
        <f>BCEU_consumoPJ!T19</f>
        <v>2035</v>
      </c>
      <c r="U19" s="96">
        <f>BCEU_consumoPJ!U19</f>
        <v>2036</v>
      </c>
      <c r="V19" s="96">
        <f>BCEU_consumoPJ!V19</f>
        <v>2037</v>
      </c>
      <c r="W19" s="96">
        <f>BCEU_consumoPJ!W19</f>
        <v>2038</v>
      </c>
      <c r="X19" s="96">
        <f>BCEU_consumoPJ!X19</f>
        <v>2039</v>
      </c>
      <c r="Y19" s="96">
        <f>BCEU_consumoPJ!Y19</f>
        <v>2040</v>
      </c>
      <c r="Z19" s="96">
        <f>BCEU_consumoPJ!Z19</f>
        <v>2041</v>
      </c>
      <c r="AA19" s="96">
        <f>BCEU_consumoPJ!AA19</f>
        <v>2042</v>
      </c>
      <c r="AB19" s="96">
        <f>BCEU_consumoPJ!AB19</f>
        <v>2043</v>
      </c>
      <c r="AC19" s="96">
        <f>BCEU_consumoPJ!AC19</f>
        <v>2044</v>
      </c>
      <c r="AD19" s="96">
        <f>BCEU_consumoPJ!AD19</f>
        <v>2045</v>
      </c>
      <c r="AE19" s="96">
        <f>BCEU_consumoPJ!AE19</f>
        <v>2046</v>
      </c>
      <c r="AF19" s="96">
        <f>BCEU_consumoPJ!AF19</f>
        <v>2047</v>
      </c>
      <c r="AG19" s="96">
        <f>BCEU_consumoPJ!AG19</f>
        <v>2048</v>
      </c>
      <c r="AH19" s="96">
        <f>BCEU_consumoPJ!AH19</f>
        <v>2049</v>
      </c>
      <c r="AI19" s="96">
        <f>BCEU_consumoPJ!AI19</f>
        <v>2050</v>
      </c>
    </row>
    <row r="20" spans="1:35" x14ac:dyDescent="0.2">
      <c r="A20" s="96" t="s">
        <v>3</v>
      </c>
      <c r="B20" s="98">
        <f>BCEU_consumoPJ!B20*About!$B$48</f>
        <v>52770060791654.602</v>
      </c>
      <c r="C20" s="98">
        <f>BCEU_consumoPJ!C20*About!$B$48</f>
        <v>56508130258297.039</v>
      </c>
      <c r="D20" s="98">
        <f>BCEU_consumoPJ!D20*About!$B$48</f>
        <v>57740479461452.531</v>
      </c>
      <c r="E20" s="98">
        <f>BCEU_consumoPJ!E20*About!$B$48</f>
        <v>59480308263663.922</v>
      </c>
      <c r="F20" s="98">
        <f>BCEU_consumoPJ!F20*About!$B$48</f>
        <v>61248944533777.836</v>
      </c>
      <c r="G20" s="98">
        <f>BCEU_consumoPJ!G20*About!$B$48</f>
        <v>63077863097835.891</v>
      </c>
      <c r="H20" s="98">
        <f>BCEU_consumoPJ!H20*About!$B$48</f>
        <v>64951771102507.164</v>
      </c>
      <c r="I20" s="98">
        <f>BCEU_consumoPJ!I20*About!$B$48</f>
        <v>66864444712133.656</v>
      </c>
      <c r="J20" s="98">
        <f>BCEU_consumoPJ!J20*About!$B$48</f>
        <v>68818729108730.461</v>
      </c>
      <c r="K20" s="98">
        <f>BCEU_consumoPJ!K20*About!$B$48</f>
        <v>70813735172917.875</v>
      </c>
      <c r="L20" s="98">
        <f>BCEU_consumoPJ!L20*About!$B$48</f>
        <v>72851774615083.125</v>
      </c>
      <c r="M20" s="98">
        <f>BCEU_consumoPJ!M20*About!$B$48</f>
        <v>74917910229647.125</v>
      </c>
      <c r="N20" s="98">
        <f>BCEU_consumoPJ!N20*About!$B$48</f>
        <v>77034370001102.562</v>
      </c>
      <c r="O20" s="98">
        <f>BCEU_consumoPJ!O20*About!$B$48</f>
        <v>79185149780614.688</v>
      </c>
      <c r="P20" s="98">
        <f>BCEU_consumoPJ!P20*About!$B$48</f>
        <v>81365270499657.172</v>
      </c>
      <c r="Q20" s="98">
        <f>BCEU_consumoPJ!Q20*About!$B$48</f>
        <v>82585749557152.031</v>
      </c>
      <c r="R20" s="98">
        <f>BCEU_consumoPJ!R20*About!$B$48</f>
        <v>83824535800509.297</v>
      </c>
      <c r="S20" s="98">
        <f>BCEU_consumoPJ!S20*About!$B$48</f>
        <v>85081903837516.922</v>
      </c>
      <c r="T20" s="98">
        <f>BCEU_consumoPJ!T20*About!$B$48</f>
        <v>86358132395079.672</v>
      </c>
      <c r="U20" s="98">
        <f>BCEU_consumoPJ!U20*About!$B$48</f>
        <v>87653504381005.859</v>
      </c>
      <c r="V20" s="98">
        <f>BCEU_consumoPJ!V20*About!$B$48</f>
        <v>88968306946720.938</v>
      </c>
      <c r="W20" s="98">
        <f>BCEU_consumoPJ!W20*About!$B$48</f>
        <v>90302831550921.75</v>
      </c>
      <c r="X20" s="98">
        <f>BCEU_consumoPJ!X20*About!$B$48</f>
        <v>91657374024185.578</v>
      </c>
      <c r="Y20" s="98">
        <f>BCEU_consumoPJ!Y20*About!$B$48</f>
        <v>93032234634548.344</v>
      </c>
      <c r="Z20" s="98">
        <f>BCEU_consumoPJ!Z20*About!$B$48</f>
        <v>94427718154066.578</v>
      </c>
      <c r="AA20" s="98">
        <f>BCEU_consumoPJ!AA20*About!$B$48</f>
        <v>95844133926377.547</v>
      </c>
      <c r="AB20" s="98">
        <f>BCEU_consumoPJ!AB20*About!$B$48</f>
        <v>97281795935273.203</v>
      </c>
      <c r="AC20" s="98">
        <f>BCEU_consumoPJ!AC20*About!$B$48</f>
        <v>98741022874302.281</v>
      </c>
      <c r="AD20" s="98">
        <f>BCEU_consumoPJ!AD20*About!$B$48</f>
        <v>100222138217416.81</v>
      </c>
      <c r="AE20" s="98">
        <f>BCEU_consumoPJ!AE20*About!$B$48</f>
        <v>101725470290678.06</v>
      </c>
      <c r="AF20" s="98">
        <f>BCEU_consumoPJ!AF20*About!$B$48</f>
        <v>103251352345038.2</v>
      </c>
      <c r="AG20" s="98">
        <f>BCEU_consumoPJ!AG20*About!$B$48</f>
        <v>104800122630213.78</v>
      </c>
      <c r="AH20" s="98">
        <f>BCEU_consumoPJ!AH20*About!$B$48</f>
        <v>106372124469666.95</v>
      </c>
      <c r="AI20" s="98">
        <f>BCEU_consumoPJ!AI20*About!$B$48</f>
        <v>107967706336711.94</v>
      </c>
    </row>
    <row r="21" spans="1:35" x14ac:dyDescent="0.2">
      <c r="A21" s="96" t="s">
        <v>4</v>
      </c>
      <c r="B21" s="98">
        <f>BCEU_consumoPJ!B21*About!$B$48</f>
        <v>0</v>
      </c>
      <c r="C21" s="98">
        <f>BCEU_consumoPJ!C21*About!$B$48</f>
        <v>0</v>
      </c>
      <c r="D21" s="98">
        <f>BCEU_consumoPJ!D21*About!$B$48</f>
        <v>0</v>
      </c>
      <c r="E21" s="98">
        <f>BCEU_consumoPJ!E21*About!$B$48</f>
        <v>0</v>
      </c>
      <c r="F21" s="98">
        <f>BCEU_consumoPJ!F21*About!$B$48</f>
        <v>0</v>
      </c>
      <c r="G21" s="98">
        <f>BCEU_consumoPJ!G21*About!$B$48</f>
        <v>0</v>
      </c>
      <c r="H21" s="98">
        <f>BCEU_consumoPJ!H21*About!$B$48</f>
        <v>0</v>
      </c>
      <c r="I21" s="98">
        <f>BCEU_consumoPJ!I21*About!$B$48</f>
        <v>0</v>
      </c>
      <c r="J21" s="98">
        <f>BCEU_consumoPJ!J21*About!$B$48</f>
        <v>0</v>
      </c>
      <c r="K21" s="98">
        <f>BCEU_consumoPJ!K21*About!$B$48</f>
        <v>0</v>
      </c>
      <c r="L21" s="98">
        <f>BCEU_consumoPJ!L21*About!$B$48</f>
        <v>0</v>
      </c>
      <c r="M21" s="98">
        <f>BCEU_consumoPJ!M21*About!$B$48</f>
        <v>0</v>
      </c>
      <c r="N21" s="98">
        <f>BCEU_consumoPJ!N21*About!$B$48</f>
        <v>0</v>
      </c>
      <c r="O21" s="98">
        <f>BCEU_consumoPJ!O21*About!$B$48</f>
        <v>0</v>
      </c>
      <c r="P21" s="98">
        <f>BCEU_consumoPJ!P21*About!$B$48</f>
        <v>0</v>
      </c>
      <c r="Q21" s="98">
        <f>BCEU_consumoPJ!Q21*About!$B$48</f>
        <v>0</v>
      </c>
      <c r="R21" s="98">
        <f>BCEU_consumoPJ!R21*About!$B$48</f>
        <v>0</v>
      </c>
      <c r="S21" s="98">
        <f>BCEU_consumoPJ!S21*About!$B$48</f>
        <v>0</v>
      </c>
      <c r="T21" s="98">
        <f>BCEU_consumoPJ!T21*About!$B$48</f>
        <v>0</v>
      </c>
      <c r="U21" s="98">
        <f>BCEU_consumoPJ!U21*About!$B$48</f>
        <v>0</v>
      </c>
      <c r="V21" s="98">
        <f>BCEU_consumoPJ!V21*About!$B$48</f>
        <v>0</v>
      </c>
      <c r="W21" s="98">
        <f>BCEU_consumoPJ!W21*About!$B$48</f>
        <v>0</v>
      </c>
      <c r="X21" s="98">
        <f>BCEU_consumoPJ!X21*About!$B$48</f>
        <v>0</v>
      </c>
      <c r="Y21" s="98">
        <f>BCEU_consumoPJ!Y21*About!$B$48</f>
        <v>0</v>
      </c>
      <c r="Z21" s="98">
        <f>BCEU_consumoPJ!Z21*About!$B$48</f>
        <v>0</v>
      </c>
      <c r="AA21" s="98">
        <f>BCEU_consumoPJ!AA21*About!$B$48</f>
        <v>0</v>
      </c>
      <c r="AB21" s="98">
        <f>BCEU_consumoPJ!AB21*About!$B$48</f>
        <v>0</v>
      </c>
      <c r="AC21" s="98">
        <f>BCEU_consumoPJ!AC21*About!$B$48</f>
        <v>0</v>
      </c>
      <c r="AD21" s="98">
        <f>BCEU_consumoPJ!AD21*About!$B$48</f>
        <v>0</v>
      </c>
      <c r="AE21" s="98">
        <f>BCEU_consumoPJ!AE21*About!$B$48</f>
        <v>0</v>
      </c>
      <c r="AF21" s="98">
        <f>BCEU_consumoPJ!AF21*About!$B$48</f>
        <v>0</v>
      </c>
      <c r="AG21" s="98">
        <f>BCEU_consumoPJ!AG21*About!$B$48</f>
        <v>0</v>
      </c>
      <c r="AH21" s="98">
        <f>BCEU_consumoPJ!AH21*About!$B$48</f>
        <v>0</v>
      </c>
      <c r="AI21" s="98">
        <f>BCEU_consumoPJ!AI21*About!$B$48</f>
        <v>0</v>
      </c>
    </row>
    <row r="22" spans="1:35" x14ac:dyDescent="0.2">
      <c r="A22" s="96" t="s">
        <v>5</v>
      </c>
      <c r="B22" s="98">
        <f>BCEU_consumoPJ!B22*About!$B$48</f>
        <v>8535024461935.0674</v>
      </c>
      <c r="C22" s="98">
        <f>BCEU_consumoPJ!C22*About!$B$48</f>
        <v>7254334358688.2803</v>
      </c>
      <c r="D22" s="98">
        <f>BCEU_consumoPJ!D22*About!$B$48</f>
        <v>7202134519319.7969</v>
      </c>
      <c r="E22" s="98">
        <f>BCEU_consumoPJ!E22*About!$B$48</f>
        <v>7232031728174.6904</v>
      </c>
      <c r="F22" s="98">
        <f>BCEU_consumoPJ!F22*About!$B$48</f>
        <v>7265021751738.708</v>
      </c>
      <c r="G22" s="98">
        <f>BCEU_consumoPJ!G22*About!$B$48</f>
        <v>7289764269411.7227</v>
      </c>
      <c r="H22" s="98">
        <f>BCEU_consumoPJ!H22*About!$B$48</f>
        <v>7307290219430.1074</v>
      </c>
      <c r="I22" s="98">
        <f>BCEU_consumoPJ!I22*About!$B$48</f>
        <v>7327908984157.6172</v>
      </c>
      <c r="J22" s="98">
        <f>BCEU_consumoPJ!J22*About!$B$48</f>
        <v>7345434934176.0029</v>
      </c>
      <c r="K22" s="98">
        <f>BCEU_consumoPJ!K22*About!$B$48</f>
        <v>7366053698903.5156</v>
      </c>
      <c r="L22" s="98">
        <f>BCEU_consumoPJ!L22*About!$B$48</f>
        <v>7385641525394.6494</v>
      </c>
      <c r="M22" s="98">
        <f>BCEU_consumoPJ!M22*About!$B$48</f>
        <v>7406260290122.1631</v>
      </c>
      <c r="N22" s="98">
        <f>BCEU_consumoPJ!N22*About!$B$48</f>
        <v>7425848116613.2979</v>
      </c>
      <c r="O22" s="98">
        <f>BCEU_consumoPJ!O22*About!$B$48</f>
        <v>7445435943104.4346</v>
      </c>
      <c r="P22" s="98">
        <f>BCEU_consumoPJ!P22*About!$B$48</f>
        <v>7443374066631.6836</v>
      </c>
      <c r="Q22" s="98">
        <f>BCEU_consumoPJ!Q22*About!$B$48</f>
        <v>7555024677631.1572</v>
      </c>
      <c r="R22" s="98">
        <f>BCEU_consumoPJ!R22*About!$B$48</f>
        <v>7668350047795.625</v>
      </c>
      <c r="S22" s="98">
        <f>BCEU_consumoPJ!S22*About!$B$48</f>
        <v>7783375298512.5586</v>
      </c>
      <c r="T22" s="98">
        <f>BCEU_consumoPJ!T22*About!$B$48</f>
        <v>7900125927990.2461</v>
      </c>
      <c r="U22" s="98">
        <f>BCEU_consumoPJ!U22*About!$B$48</f>
        <v>8018627816910.0977</v>
      </c>
      <c r="V22" s="98">
        <f>BCEU_consumoPJ!V22*About!$B$48</f>
        <v>8138907234163.749</v>
      </c>
      <c r="W22" s="98">
        <f>BCEU_consumoPJ!W22*About!$B$48</f>
        <v>8260990842676.2061</v>
      </c>
      <c r="X22" s="98">
        <f>BCEU_consumoPJ!X22*About!$B$48</f>
        <v>8384905705316.3477</v>
      </c>
      <c r="Y22" s="98">
        <f>BCEU_consumoPJ!Y22*About!$B$48</f>
        <v>8510679290896.0918</v>
      </c>
      <c r="Z22" s="98">
        <f>BCEU_consumoPJ!Z22*About!$B$48</f>
        <v>8638339480259.5342</v>
      </c>
      <c r="AA22" s="98">
        <f>BCEU_consumoPJ!AA22*About!$B$48</f>
        <v>8767914572463.4258</v>
      </c>
      <c r="AB22" s="98">
        <f>BCEU_consumoPJ!AB22*About!$B$48</f>
        <v>8899433291050.375</v>
      </c>
      <c r="AC22" s="98">
        <f>BCEU_consumoPJ!AC22*About!$B$48</f>
        <v>9032924790416.1309</v>
      </c>
      <c r="AD22" s="98">
        <f>BCEU_consumoPJ!AD22*About!$B$48</f>
        <v>9168418662272.3711</v>
      </c>
      <c r="AE22" s="98">
        <f>BCEU_consumoPJ!AE22*About!$B$48</f>
        <v>9305944942206.457</v>
      </c>
      <c r="AF22" s="98">
        <f>BCEU_consumoPJ!AF22*About!$B$48</f>
        <v>9445534116339.5527</v>
      </c>
      <c r="AG22" s="98">
        <f>BCEU_consumoPJ!AG22*About!$B$48</f>
        <v>9587217128084.6445</v>
      </c>
      <c r="AH22" s="98">
        <f>BCEU_consumoPJ!AH22*About!$B$48</f>
        <v>9731025385005.9141</v>
      </c>
      <c r="AI22" s="98">
        <f>BCEU_consumoPJ!AI22*About!$B$48</f>
        <v>9876990765781.002</v>
      </c>
    </row>
    <row r="23" spans="1:35" x14ac:dyDescent="0.2">
      <c r="A23" s="96" t="s">
        <v>6</v>
      </c>
      <c r="B23" s="98">
        <f>BCEU_consumoPJ!B23*About!$B$48</f>
        <v>0</v>
      </c>
      <c r="C23" s="98">
        <f>BCEU_consumoPJ!C23*About!$B$48</f>
        <v>0</v>
      </c>
      <c r="D23" s="98">
        <f>BCEU_consumoPJ!D23*About!$B$48</f>
        <v>0</v>
      </c>
      <c r="E23" s="98">
        <f>BCEU_consumoPJ!E23*About!$B$48</f>
        <v>0</v>
      </c>
      <c r="F23" s="98">
        <f>BCEU_consumoPJ!F23*About!$B$48</f>
        <v>0</v>
      </c>
      <c r="G23" s="98">
        <f>BCEU_consumoPJ!G23*About!$B$48</f>
        <v>0</v>
      </c>
      <c r="H23" s="98">
        <f>BCEU_consumoPJ!H23*About!$B$48</f>
        <v>0</v>
      </c>
      <c r="I23" s="98">
        <f>BCEU_consumoPJ!I23*About!$B$48</f>
        <v>0</v>
      </c>
      <c r="J23" s="98">
        <f>BCEU_consumoPJ!J23*About!$B$48</f>
        <v>0</v>
      </c>
      <c r="K23" s="98">
        <f>BCEU_consumoPJ!K23*About!$B$48</f>
        <v>0</v>
      </c>
      <c r="L23" s="98">
        <f>BCEU_consumoPJ!L23*About!$B$48</f>
        <v>0</v>
      </c>
      <c r="M23" s="98">
        <f>BCEU_consumoPJ!M23*About!$B$48</f>
        <v>0</v>
      </c>
      <c r="N23" s="98">
        <f>BCEU_consumoPJ!N23*About!$B$48</f>
        <v>0</v>
      </c>
      <c r="O23" s="98">
        <f>BCEU_consumoPJ!O23*About!$B$48</f>
        <v>0</v>
      </c>
      <c r="P23" s="98">
        <f>BCEU_consumoPJ!P23*About!$B$48</f>
        <v>0</v>
      </c>
      <c r="Q23" s="98">
        <f>BCEU_consumoPJ!Q23*About!$B$48</f>
        <v>0</v>
      </c>
      <c r="R23" s="98">
        <f>BCEU_consumoPJ!R23*About!$B$48</f>
        <v>0</v>
      </c>
      <c r="S23" s="98">
        <f>BCEU_consumoPJ!S23*About!$B$48</f>
        <v>0</v>
      </c>
      <c r="T23" s="98">
        <f>BCEU_consumoPJ!T23*About!$B$48</f>
        <v>0</v>
      </c>
      <c r="U23" s="98">
        <f>BCEU_consumoPJ!U23*About!$B$48</f>
        <v>0</v>
      </c>
      <c r="V23" s="98">
        <f>BCEU_consumoPJ!V23*About!$B$48</f>
        <v>0</v>
      </c>
      <c r="W23" s="98">
        <f>BCEU_consumoPJ!W23*About!$B$48</f>
        <v>0</v>
      </c>
      <c r="X23" s="98">
        <f>BCEU_consumoPJ!X23*About!$B$48</f>
        <v>0</v>
      </c>
      <c r="Y23" s="98">
        <f>BCEU_consumoPJ!Y23*About!$B$48</f>
        <v>0</v>
      </c>
      <c r="Z23" s="98">
        <f>BCEU_consumoPJ!Z23*About!$B$48</f>
        <v>0</v>
      </c>
      <c r="AA23" s="98">
        <f>BCEU_consumoPJ!AA23*About!$B$48</f>
        <v>0</v>
      </c>
      <c r="AB23" s="98">
        <f>BCEU_consumoPJ!AB23*About!$B$48</f>
        <v>0</v>
      </c>
      <c r="AC23" s="98">
        <f>BCEU_consumoPJ!AC23*About!$B$48</f>
        <v>0</v>
      </c>
      <c r="AD23" s="98">
        <f>BCEU_consumoPJ!AD23*About!$B$48</f>
        <v>0</v>
      </c>
      <c r="AE23" s="98">
        <f>BCEU_consumoPJ!AE23*About!$B$48</f>
        <v>0</v>
      </c>
      <c r="AF23" s="98">
        <f>BCEU_consumoPJ!AF23*About!$B$48</f>
        <v>0</v>
      </c>
      <c r="AG23" s="98">
        <f>BCEU_consumoPJ!AG23*About!$B$48</f>
        <v>0</v>
      </c>
      <c r="AH23" s="98">
        <f>BCEU_consumoPJ!AH23*About!$B$48</f>
        <v>0</v>
      </c>
      <c r="AI23" s="98">
        <f>BCEU_consumoPJ!AI23*About!$B$48</f>
        <v>0</v>
      </c>
    </row>
    <row r="24" spans="1:35" x14ac:dyDescent="0.2">
      <c r="A24" s="96" t="s">
        <v>8</v>
      </c>
      <c r="B24" s="98">
        <f>BCEU_consumoPJ!B24*About!$B$48</f>
        <v>0</v>
      </c>
      <c r="C24" s="98">
        <f>BCEU_consumoPJ!C24*About!$B$48</f>
        <v>0</v>
      </c>
      <c r="D24" s="98">
        <f>BCEU_consumoPJ!D24*About!$B$48</f>
        <v>0</v>
      </c>
      <c r="E24" s="98">
        <f>BCEU_consumoPJ!E24*About!$B$48</f>
        <v>0</v>
      </c>
      <c r="F24" s="98">
        <f>BCEU_consumoPJ!F24*About!$B$48</f>
        <v>0</v>
      </c>
      <c r="G24" s="98">
        <f>BCEU_consumoPJ!G24*About!$B$48</f>
        <v>0</v>
      </c>
      <c r="H24" s="98">
        <f>BCEU_consumoPJ!H24*About!$B$48</f>
        <v>0</v>
      </c>
      <c r="I24" s="98">
        <f>BCEU_consumoPJ!I24*About!$B$48</f>
        <v>0</v>
      </c>
      <c r="J24" s="98">
        <f>BCEU_consumoPJ!J24*About!$B$48</f>
        <v>0</v>
      </c>
      <c r="K24" s="98">
        <f>BCEU_consumoPJ!K24*About!$B$48</f>
        <v>0</v>
      </c>
      <c r="L24" s="98">
        <f>BCEU_consumoPJ!L24*About!$B$48</f>
        <v>0</v>
      </c>
      <c r="M24" s="98">
        <f>BCEU_consumoPJ!M24*About!$B$48</f>
        <v>0</v>
      </c>
      <c r="N24" s="98">
        <f>BCEU_consumoPJ!N24*About!$B$48</f>
        <v>0</v>
      </c>
      <c r="O24" s="98">
        <f>BCEU_consumoPJ!O24*About!$B$48</f>
        <v>0</v>
      </c>
      <c r="P24" s="98">
        <f>BCEU_consumoPJ!P24*About!$B$48</f>
        <v>0</v>
      </c>
      <c r="Q24" s="98">
        <f>BCEU_consumoPJ!Q24*About!$B$48</f>
        <v>0</v>
      </c>
      <c r="R24" s="98">
        <f>BCEU_consumoPJ!R24*About!$B$48</f>
        <v>0</v>
      </c>
      <c r="S24" s="98">
        <f>BCEU_consumoPJ!S24*About!$B$48</f>
        <v>0</v>
      </c>
      <c r="T24" s="98">
        <f>BCEU_consumoPJ!T24*About!$B$48</f>
        <v>0</v>
      </c>
      <c r="U24" s="98">
        <f>BCEU_consumoPJ!U24*About!$B$48</f>
        <v>0</v>
      </c>
      <c r="V24" s="98">
        <f>BCEU_consumoPJ!V24*About!$B$48</f>
        <v>0</v>
      </c>
      <c r="W24" s="98">
        <f>BCEU_consumoPJ!W24*About!$B$48</f>
        <v>0</v>
      </c>
      <c r="X24" s="98">
        <f>BCEU_consumoPJ!X24*About!$B$48</f>
        <v>0</v>
      </c>
      <c r="Y24" s="98">
        <f>BCEU_consumoPJ!Y24*About!$B$48</f>
        <v>0</v>
      </c>
      <c r="Z24" s="98">
        <f>BCEU_consumoPJ!Z24*About!$B$48</f>
        <v>0</v>
      </c>
      <c r="AA24" s="98">
        <f>BCEU_consumoPJ!AA24*About!$B$48</f>
        <v>0</v>
      </c>
      <c r="AB24" s="98">
        <f>BCEU_consumoPJ!AB24*About!$B$48</f>
        <v>0</v>
      </c>
      <c r="AC24" s="98">
        <f>BCEU_consumoPJ!AC24*About!$B$48</f>
        <v>0</v>
      </c>
      <c r="AD24" s="98">
        <f>BCEU_consumoPJ!AD24*About!$B$48</f>
        <v>0</v>
      </c>
      <c r="AE24" s="98">
        <f>BCEU_consumoPJ!AE24*About!$B$48</f>
        <v>0</v>
      </c>
      <c r="AF24" s="98">
        <f>BCEU_consumoPJ!AF24*About!$B$48</f>
        <v>0</v>
      </c>
      <c r="AG24" s="98">
        <f>BCEU_consumoPJ!AG24*About!$B$48</f>
        <v>0</v>
      </c>
      <c r="AH24" s="98">
        <f>BCEU_consumoPJ!AH24*About!$B$48</f>
        <v>0</v>
      </c>
      <c r="AI24" s="98">
        <f>BCEU_consumoPJ!AI24*About!$B$48</f>
        <v>0</v>
      </c>
    </row>
    <row r="25" spans="1:35" x14ac:dyDescent="0.2">
      <c r="A25" s="96" t="s">
        <v>20</v>
      </c>
      <c r="B25" s="98">
        <f>BCEU_consumoPJ!B25*About!$B$48</f>
        <v>60212144020520.523</v>
      </c>
      <c r="C25" s="98">
        <f>BCEU_consumoPJ!C25*About!$B$48</f>
        <v>59917717922854.117</v>
      </c>
      <c r="D25" s="98">
        <f>BCEU_consumoPJ!D25*About!$B$48</f>
        <v>59637474545599.359</v>
      </c>
      <c r="E25" s="98">
        <f>BCEU_consumoPJ!E25*About!$B$48</f>
        <v>58670834718574.141</v>
      </c>
      <c r="F25" s="98">
        <f>BCEU_consumoPJ!F25*About!$B$48</f>
        <v>58068435985790.312</v>
      </c>
      <c r="G25" s="98">
        <f>BCEU_consumoPJ!G25*About!$B$48</f>
        <v>57171842523042.281</v>
      </c>
      <c r="H25" s="98">
        <f>BCEU_consumoPJ!H25*About!$B$48</f>
        <v>56443360334559.5</v>
      </c>
      <c r="I25" s="98">
        <f>BCEU_consumoPJ!I25*About!$B$48</f>
        <v>55476720507534.289</v>
      </c>
      <c r="J25" s="98">
        <f>BCEU_consumoPJ!J25*About!$B$48</f>
        <v>54874321774750.453</v>
      </c>
      <c r="K25" s="98">
        <f>BCEU_consumoPJ!K25*About!$B$48</f>
        <v>54075793221990.492</v>
      </c>
      <c r="L25" s="98">
        <f>BCEU_consumoPJ!L25*About!$B$48</f>
        <v>53333301760652.281</v>
      </c>
      <c r="M25" s="98">
        <f>BCEU_consumoPJ!M25*About!$B$48</f>
        <v>52422699025048.812</v>
      </c>
      <c r="N25" s="98">
        <f>BCEU_consumoPJ!N25*About!$B$48</f>
        <v>51890346656542.164</v>
      </c>
      <c r="O25" s="98">
        <f>BCEU_consumoPJ!O25*About!$B$48</f>
        <v>50881679010950.633</v>
      </c>
      <c r="P25" s="98">
        <f>BCEU_consumoPJ!P25*About!$B$48</f>
        <v>50195224641034.172</v>
      </c>
      <c r="Q25" s="98">
        <f>BCEU_consumoPJ!Q25*About!$B$48</f>
        <v>49944248517829.008</v>
      </c>
      <c r="R25" s="98">
        <f>BCEU_consumoPJ!R25*About!$B$48</f>
        <v>49694527275239.867</v>
      </c>
      <c r="S25" s="98">
        <f>BCEU_consumoPJ!S25*About!$B$48</f>
        <v>49446054638863.672</v>
      </c>
      <c r="T25" s="98">
        <f>BCEU_consumoPJ!T25*About!$B$48</f>
        <v>49198824365669.344</v>
      </c>
      <c r="U25" s="98">
        <f>BCEU_consumoPJ!U25*About!$B$48</f>
        <v>48952830243841.008</v>
      </c>
      <c r="V25" s="98">
        <f>BCEU_consumoPJ!V25*About!$B$48</f>
        <v>48708066092621.797</v>
      </c>
      <c r="W25" s="98">
        <f>BCEU_consumoPJ!W25*About!$B$48</f>
        <v>48464525762158.688</v>
      </c>
      <c r="X25" s="98">
        <f>BCEU_consumoPJ!X25*About!$B$48</f>
        <v>48222203133347.891</v>
      </c>
      <c r="Y25" s="98">
        <f>BCEU_consumoPJ!Y25*About!$B$48</f>
        <v>47981092117681.156</v>
      </c>
      <c r="Z25" s="98">
        <f>BCEU_consumoPJ!Z25*About!$B$48</f>
        <v>47741186657092.75</v>
      </c>
      <c r="AA25" s="98">
        <f>BCEU_consumoPJ!AA25*About!$B$48</f>
        <v>47502480723807.281</v>
      </c>
      <c r="AB25" s="98">
        <f>BCEU_consumoPJ!AB25*About!$B$48</f>
        <v>47264968320188.25</v>
      </c>
      <c r="AC25" s="98">
        <f>BCEU_consumoPJ!AC25*About!$B$48</f>
        <v>47028643478587.297</v>
      </c>
      <c r="AD25" s="98">
        <f>BCEU_consumoPJ!AD25*About!$B$48</f>
        <v>46793500261194.367</v>
      </c>
      <c r="AE25" s="98">
        <f>BCEU_consumoPJ!AE25*About!$B$48</f>
        <v>46559532759888.391</v>
      </c>
      <c r="AF25" s="98">
        <f>BCEU_consumoPJ!AF25*About!$B$48</f>
        <v>46326735096088.953</v>
      </c>
      <c r="AG25" s="98">
        <f>BCEU_consumoPJ!AG25*About!$B$48</f>
        <v>46095101420608.516</v>
      </c>
      <c r="AH25" s="98">
        <f>BCEU_consumoPJ!AH25*About!$B$48</f>
        <v>45864625913505.469</v>
      </c>
      <c r="AI25" s="98">
        <f>BCEU_consumoPJ!AI25*About!$B$48</f>
        <v>45635302783937.945</v>
      </c>
    </row>
    <row r="26" spans="1:35" x14ac:dyDescent="0.2">
      <c r="A26" s="96" t="s">
        <v>24</v>
      </c>
      <c r="B26" s="98">
        <f>BCEU_consumoPJ!B26*About!$B$48</f>
        <v>0</v>
      </c>
      <c r="C26" s="98">
        <f>BCEU_consumoPJ!C26*About!$B$48</f>
        <v>0</v>
      </c>
      <c r="D26" s="98">
        <f>BCEU_consumoPJ!D26*About!$B$48</f>
        <v>0</v>
      </c>
      <c r="E26" s="98">
        <f>BCEU_consumoPJ!E26*About!$B$48</f>
        <v>0</v>
      </c>
      <c r="F26" s="98">
        <f>BCEU_consumoPJ!F26*About!$B$48</f>
        <v>0</v>
      </c>
      <c r="G26" s="98">
        <f>BCEU_consumoPJ!G26*About!$B$48</f>
        <v>0</v>
      </c>
      <c r="H26" s="98">
        <f>BCEU_consumoPJ!H26*About!$B$48</f>
        <v>0</v>
      </c>
      <c r="I26" s="98">
        <f>BCEU_consumoPJ!I26*About!$B$48</f>
        <v>0</v>
      </c>
      <c r="J26" s="98">
        <f>BCEU_consumoPJ!J26*About!$B$48</f>
        <v>0</v>
      </c>
      <c r="K26" s="98">
        <f>BCEU_consumoPJ!K26*About!$B$48</f>
        <v>0</v>
      </c>
      <c r="L26" s="98">
        <f>BCEU_consumoPJ!L26*About!$B$48</f>
        <v>0</v>
      </c>
      <c r="M26" s="98">
        <f>BCEU_consumoPJ!M26*About!$B$48</f>
        <v>0</v>
      </c>
      <c r="N26" s="98">
        <f>BCEU_consumoPJ!N26*About!$B$48</f>
        <v>0</v>
      </c>
      <c r="O26" s="98">
        <f>BCEU_consumoPJ!O26*About!$B$48</f>
        <v>0</v>
      </c>
      <c r="P26" s="98">
        <f>BCEU_consumoPJ!P26*About!$B$48</f>
        <v>0</v>
      </c>
      <c r="Q26" s="98">
        <f>BCEU_consumoPJ!Q26*About!$B$48</f>
        <v>0</v>
      </c>
      <c r="R26" s="98">
        <f>BCEU_consumoPJ!R26*About!$B$48</f>
        <v>0</v>
      </c>
      <c r="S26" s="98">
        <f>BCEU_consumoPJ!S26*About!$B$48</f>
        <v>0</v>
      </c>
      <c r="T26" s="98">
        <f>BCEU_consumoPJ!T26*About!$B$48</f>
        <v>0</v>
      </c>
      <c r="U26" s="98">
        <f>BCEU_consumoPJ!U26*About!$B$48</f>
        <v>0</v>
      </c>
      <c r="V26" s="98">
        <f>BCEU_consumoPJ!V26*About!$B$48</f>
        <v>0</v>
      </c>
      <c r="W26" s="98">
        <f>BCEU_consumoPJ!W26*About!$B$48</f>
        <v>0</v>
      </c>
      <c r="X26" s="98">
        <f>BCEU_consumoPJ!X26*About!$B$48</f>
        <v>0</v>
      </c>
      <c r="Y26" s="98">
        <f>BCEU_consumoPJ!Y26*About!$B$48</f>
        <v>0</v>
      </c>
      <c r="Z26" s="98">
        <f>BCEU_consumoPJ!Z26*About!$B$48</f>
        <v>0</v>
      </c>
      <c r="AA26" s="98">
        <f>BCEU_consumoPJ!AA26*About!$B$48</f>
        <v>0</v>
      </c>
      <c r="AB26" s="98">
        <f>BCEU_consumoPJ!AB26*About!$B$48</f>
        <v>0</v>
      </c>
      <c r="AC26" s="98">
        <f>BCEU_consumoPJ!AC26*About!$B$48</f>
        <v>0</v>
      </c>
      <c r="AD26" s="98">
        <f>BCEU_consumoPJ!AD26*About!$B$48</f>
        <v>0</v>
      </c>
      <c r="AE26" s="98">
        <f>BCEU_consumoPJ!AE26*About!$B$48</f>
        <v>0</v>
      </c>
      <c r="AF26" s="98">
        <f>BCEU_consumoPJ!AF26*About!$B$48</f>
        <v>0</v>
      </c>
      <c r="AG26" s="98">
        <f>BCEU_consumoPJ!AG26*About!$B$48</f>
        <v>0</v>
      </c>
      <c r="AH26" s="98">
        <f>BCEU_consumoPJ!AH26*About!$B$48</f>
        <v>0</v>
      </c>
      <c r="AI26" s="98">
        <f>BCEU_consumoPJ!AI26*About!$B$48</f>
        <v>0</v>
      </c>
    </row>
    <row r="27" spans="1:35" x14ac:dyDescent="0.2">
      <c r="A27" s="96" t="s">
        <v>25</v>
      </c>
      <c r="B27" s="98">
        <f>BCEU_consumoPJ!B27*About!$B$48</f>
        <v>0</v>
      </c>
      <c r="C27" s="98">
        <f>BCEU_consumoPJ!C27*About!$B$48</f>
        <v>0</v>
      </c>
      <c r="D27" s="98">
        <f>BCEU_consumoPJ!D27*About!$B$48</f>
        <v>0</v>
      </c>
      <c r="E27" s="98">
        <f>BCEU_consumoPJ!E27*About!$B$48</f>
        <v>0</v>
      </c>
      <c r="F27" s="98">
        <f>BCEU_consumoPJ!F27*About!$B$48</f>
        <v>0</v>
      </c>
      <c r="G27" s="98">
        <f>BCEU_consumoPJ!G27*About!$B$48</f>
        <v>0</v>
      </c>
      <c r="H27" s="98">
        <f>BCEU_consumoPJ!H27*About!$B$48</f>
        <v>0</v>
      </c>
      <c r="I27" s="98">
        <f>BCEU_consumoPJ!I27*About!$B$48</f>
        <v>0</v>
      </c>
      <c r="J27" s="98">
        <f>BCEU_consumoPJ!J27*About!$B$48</f>
        <v>0</v>
      </c>
      <c r="K27" s="98">
        <f>BCEU_consumoPJ!K27*About!$B$48</f>
        <v>0</v>
      </c>
      <c r="L27" s="98">
        <f>BCEU_consumoPJ!L27*About!$B$48</f>
        <v>0</v>
      </c>
      <c r="M27" s="98">
        <f>BCEU_consumoPJ!M27*About!$B$48</f>
        <v>0</v>
      </c>
      <c r="N27" s="98">
        <f>BCEU_consumoPJ!N27*About!$B$48</f>
        <v>0</v>
      </c>
      <c r="O27" s="98">
        <f>BCEU_consumoPJ!O27*About!$B$48</f>
        <v>0</v>
      </c>
      <c r="P27" s="98">
        <f>BCEU_consumoPJ!P27*About!$B$48</f>
        <v>0</v>
      </c>
      <c r="Q27" s="98">
        <f>BCEU_consumoPJ!Q27*About!$B$48</f>
        <v>0</v>
      </c>
      <c r="R27" s="98">
        <f>BCEU_consumoPJ!R27*About!$B$48</f>
        <v>0</v>
      </c>
      <c r="S27" s="98">
        <f>BCEU_consumoPJ!S27*About!$B$48</f>
        <v>0</v>
      </c>
      <c r="T27" s="98">
        <f>BCEU_consumoPJ!T27*About!$B$48</f>
        <v>0</v>
      </c>
      <c r="U27" s="98">
        <f>BCEU_consumoPJ!U27*About!$B$48</f>
        <v>0</v>
      </c>
      <c r="V27" s="98">
        <f>BCEU_consumoPJ!V27*About!$B$48</f>
        <v>0</v>
      </c>
      <c r="W27" s="98">
        <f>BCEU_consumoPJ!W27*About!$B$48</f>
        <v>0</v>
      </c>
      <c r="X27" s="98">
        <f>BCEU_consumoPJ!X27*About!$B$48</f>
        <v>0</v>
      </c>
      <c r="Y27" s="98">
        <f>BCEU_consumoPJ!Y27*About!$B$48</f>
        <v>0</v>
      </c>
      <c r="Z27" s="98">
        <f>BCEU_consumoPJ!Z27*About!$B$48</f>
        <v>0</v>
      </c>
      <c r="AA27" s="98">
        <f>BCEU_consumoPJ!AA27*About!$B$48</f>
        <v>0</v>
      </c>
      <c r="AB27" s="98">
        <f>BCEU_consumoPJ!AB27*About!$B$48</f>
        <v>0</v>
      </c>
      <c r="AC27" s="98">
        <f>BCEU_consumoPJ!AC27*About!$B$48</f>
        <v>0</v>
      </c>
      <c r="AD27" s="98">
        <f>BCEU_consumoPJ!AD27*About!$B$48</f>
        <v>0</v>
      </c>
      <c r="AE27" s="98">
        <f>BCEU_consumoPJ!AE27*About!$B$48</f>
        <v>0</v>
      </c>
      <c r="AF27" s="98">
        <f>BCEU_consumoPJ!AF27*About!$B$48</f>
        <v>0</v>
      </c>
      <c r="AG27" s="98">
        <f>BCEU_consumoPJ!AG27*About!$B$48</f>
        <v>0</v>
      </c>
      <c r="AH27" s="98">
        <f>BCEU_consumoPJ!AH27*About!$B$48</f>
        <v>0</v>
      </c>
      <c r="AI27" s="98">
        <f>BCEU_consumoPJ!AI27*About!$B$48</f>
        <v>0</v>
      </c>
    </row>
    <row r="28" spans="1:35" x14ac:dyDescent="0.2">
      <c r="A28" s="96" t="s">
        <v>26</v>
      </c>
      <c r="B28" s="98">
        <f>BCEU_consumoPJ!B28*About!$B$48</f>
        <v>59284153317646.758</v>
      </c>
      <c r="C28" s="98">
        <f>BCEU_consumoPJ!C28*About!$B$48</f>
        <v>59284103282777.68</v>
      </c>
      <c r="D28" s="98">
        <f>BCEU_consumoPJ!D28*About!$B$48</f>
        <v>55577914687615.359</v>
      </c>
      <c r="E28" s="98">
        <f>BCEU_consumoPJ!E28*About!$B$48</f>
        <v>55808627474036.906</v>
      </c>
      <c r="F28" s="98">
        <f>BCEU_consumoPJ!F28*About!$B$48</f>
        <v>56063207100433.07</v>
      </c>
      <c r="G28" s="98">
        <f>BCEU_consumoPJ!G28*About!$B$48</f>
        <v>56254141820230.219</v>
      </c>
      <c r="H28" s="98">
        <f>BCEU_consumoPJ!H28*About!$B$48</f>
        <v>56389387246753.188</v>
      </c>
      <c r="I28" s="98">
        <f>BCEU_consumoPJ!I28*About!$B$48</f>
        <v>56548499513250.781</v>
      </c>
      <c r="J28" s="98">
        <f>BCEU_consumoPJ!J28*About!$B$48</f>
        <v>56683744939773.75</v>
      </c>
      <c r="K28" s="98">
        <f>BCEU_consumoPJ!K28*About!$B$48</f>
        <v>56842857206271.375</v>
      </c>
      <c r="L28" s="98">
        <f>BCEU_consumoPJ!L28*About!$B$48</f>
        <v>56994013859444.094</v>
      </c>
      <c r="M28" s="98">
        <f>BCEU_consumoPJ!M28*About!$B$48</f>
        <v>57153126125941.719</v>
      </c>
      <c r="N28" s="98">
        <f>BCEU_consumoPJ!N28*About!$B$48</f>
        <v>57304282779114.43</v>
      </c>
      <c r="O28" s="98">
        <f>BCEU_consumoPJ!O28*About!$B$48</f>
        <v>57455439432287.172</v>
      </c>
      <c r="P28" s="98">
        <f>BCEU_consumoPJ!P28*About!$B$48</f>
        <v>57439528205637.414</v>
      </c>
      <c r="Q28" s="98">
        <f>BCEU_consumoPJ!Q28*About!$B$48</f>
        <v>58301121128721.961</v>
      </c>
      <c r="R28" s="98">
        <f>BCEU_consumoPJ!R28*About!$B$48</f>
        <v>59175637945652.781</v>
      </c>
      <c r="S28" s="98">
        <f>BCEU_consumoPJ!S28*About!$B$48</f>
        <v>60063272514837.57</v>
      </c>
      <c r="T28" s="98">
        <f>BCEU_consumoPJ!T28*About!$B$48</f>
        <v>60964221602560.141</v>
      </c>
      <c r="U28" s="98">
        <f>BCEU_consumoPJ!U28*About!$B$48</f>
        <v>61878684926598.523</v>
      </c>
      <c r="V28" s="98">
        <f>BCEU_consumoPJ!V28*About!$B$48</f>
        <v>62806865200497.5</v>
      </c>
      <c r="W28" s="98">
        <f>BCEU_consumoPJ!W28*About!$B$48</f>
        <v>63748968178504.961</v>
      </c>
      <c r="X28" s="98">
        <f>BCEU_consumoPJ!X28*About!$B$48</f>
        <v>64705202701182.523</v>
      </c>
      <c r="Y28" s="98">
        <f>BCEU_consumoPJ!Y28*About!$B$48</f>
        <v>65675780741700.266</v>
      </c>
      <c r="Z28" s="98">
        <f>BCEU_consumoPJ!Z28*About!$B$48</f>
        <v>66660917452825.766</v>
      </c>
      <c r="AA28" s="98">
        <f>BCEU_consumoPJ!AA28*About!$B$48</f>
        <v>67660831214618.148</v>
      </c>
      <c r="AB28" s="98">
        <f>BCEU_consumoPJ!AB28*About!$B$48</f>
        <v>68675743682837.406</v>
      </c>
      <c r="AC28" s="98">
        <f>BCEU_consumoPJ!AC28*About!$B$48</f>
        <v>69705879838079.969</v>
      </c>
      <c r="AD28" s="98">
        <f>BCEU_consumoPJ!AD28*About!$B$48</f>
        <v>70751468035651.156</v>
      </c>
      <c r="AE28" s="98">
        <f>BCEU_consumoPJ!AE28*About!$B$48</f>
        <v>71812740056185.906</v>
      </c>
      <c r="AF28" s="98">
        <f>BCEU_consumoPJ!AF28*About!$B$48</f>
        <v>72889931157028.703</v>
      </c>
      <c r="AG28" s="98">
        <f>BCEU_consumoPJ!AG28*About!$B$48</f>
        <v>73983280124384.125</v>
      </c>
      <c r="AH28" s="98">
        <f>BCEU_consumoPJ!AH28*About!$B$48</f>
        <v>75093029326249.875</v>
      </c>
      <c r="AI28" s="98">
        <f>BCEU_consumoPJ!AI28*About!$B$48</f>
        <v>76219424766143.609</v>
      </c>
    </row>
    <row r="29" spans="1:35" x14ac:dyDescent="0.2">
      <c r="A29" s="96" t="s">
        <v>27</v>
      </c>
      <c r="B29" s="98">
        <f>BCEU_consumoPJ!B29*About!$B$48</f>
        <v>0</v>
      </c>
      <c r="C29" s="98">
        <f>BCEU_consumoPJ!C29*About!$B$48</f>
        <v>0</v>
      </c>
      <c r="D29" s="98">
        <f>BCEU_consumoPJ!D29*About!$B$48</f>
        <v>0</v>
      </c>
      <c r="E29" s="98">
        <f>BCEU_consumoPJ!E29*About!$B$48</f>
        <v>0</v>
      </c>
      <c r="F29" s="98">
        <f>BCEU_consumoPJ!F29*About!$B$48</f>
        <v>0</v>
      </c>
      <c r="G29" s="98">
        <f>BCEU_consumoPJ!G29*About!$B$48</f>
        <v>0</v>
      </c>
      <c r="H29" s="98">
        <f>BCEU_consumoPJ!H29*About!$B$48</f>
        <v>0</v>
      </c>
      <c r="I29" s="98">
        <f>BCEU_consumoPJ!I29*About!$B$48</f>
        <v>0</v>
      </c>
      <c r="J29" s="98">
        <f>BCEU_consumoPJ!J29*About!$B$48</f>
        <v>0</v>
      </c>
      <c r="K29" s="98">
        <f>BCEU_consumoPJ!K29*About!$B$48</f>
        <v>0</v>
      </c>
      <c r="L29" s="98">
        <f>BCEU_consumoPJ!L29*About!$B$48</f>
        <v>0</v>
      </c>
      <c r="M29" s="98">
        <f>BCEU_consumoPJ!M29*About!$B$48</f>
        <v>0</v>
      </c>
      <c r="N29" s="98">
        <f>BCEU_consumoPJ!N29*About!$B$48</f>
        <v>0</v>
      </c>
      <c r="O29" s="98">
        <f>BCEU_consumoPJ!O29*About!$B$48</f>
        <v>0</v>
      </c>
      <c r="P29" s="98">
        <f>BCEU_consumoPJ!P29*About!$B$48</f>
        <v>0</v>
      </c>
      <c r="Q29" s="98">
        <f>BCEU_consumoPJ!Q29*About!$B$48</f>
        <v>0</v>
      </c>
      <c r="R29" s="98">
        <f>BCEU_consumoPJ!R29*About!$B$48</f>
        <v>0</v>
      </c>
      <c r="S29" s="98">
        <f>BCEU_consumoPJ!S29*About!$B$48</f>
        <v>0</v>
      </c>
      <c r="T29" s="98">
        <f>BCEU_consumoPJ!T29*About!$B$48</f>
        <v>0</v>
      </c>
      <c r="U29" s="98">
        <f>BCEU_consumoPJ!U29*About!$B$48</f>
        <v>0</v>
      </c>
      <c r="V29" s="98">
        <f>BCEU_consumoPJ!V29*About!$B$48</f>
        <v>0</v>
      </c>
      <c r="W29" s="98">
        <f>BCEU_consumoPJ!W29*About!$B$48</f>
        <v>0</v>
      </c>
      <c r="X29" s="98">
        <f>BCEU_consumoPJ!X29*About!$B$48</f>
        <v>0</v>
      </c>
      <c r="Y29" s="98">
        <f>BCEU_consumoPJ!Y29*About!$B$48</f>
        <v>0</v>
      </c>
      <c r="Z29" s="98">
        <f>BCEU_consumoPJ!Z29*About!$B$48</f>
        <v>0</v>
      </c>
      <c r="AA29" s="98">
        <f>BCEU_consumoPJ!AA29*About!$B$48</f>
        <v>0</v>
      </c>
      <c r="AB29" s="98">
        <f>BCEU_consumoPJ!AB29*About!$B$48</f>
        <v>0</v>
      </c>
      <c r="AC29" s="98">
        <f>BCEU_consumoPJ!AC29*About!$B$48</f>
        <v>0</v>
      </c>
      <c r="AD29" s="98">
        <f>BCEU_consumoPJ!AD29*About!$B$48</f>
        <v>0</v>
      </c>
      <c r="AE29" s="98">
        <f>BCEU_consumoPJ!AE29*About!$B$48</f>
        <v>0</v>
      </c>
      <c r="AF29" s="98">
        <f>BCEU_consumoPJ!AF29*About!$B$48</f>
        <v>0</v>
      </c>
      <c r="AG29" s="98">
        <f>BCEU_consumoPJ!AG29*About!$B$48</f>
        <v>0</v>
      </c>
      <c r="AH29" s="98">
        <f>BCEU_consumoPJ!AH29*About!$B$48</f>
        <v>0</v>
      </c>
      <c r="AI29" s="98">
        <f>BCEU_consumoPJ!AI29*About!$B$48</f>
        <v>0</v>
      </c>
    </row>
    <row r="30" spans="1:35" x14ac:dyDescent="0.2">
      <c r="A30" s="96"/>
      <c r="B30" s="97"/>
      <c r="C30" s="97"/>
      <c r="D30" s="97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</row>
    <row r="31" spans="1:35" x14ac:dyDescent="0.2">
      <c r="A31" s="96"/>
      <c r="B31" s="97"/>
      <c r="C31" s="97"/>
      <c r="D31" s="97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</row>
    <row r="33" spans="1:35" x14ac:dyDescent="0.2">
      <c r="A33" s="95" t="s">
        <v>216</v>
      </c>
    </row>
    <row r="34" spans="1:35" x14ac:dyDescent="0.2">
      <c r="A34" s="96" t="s">
        <v>2</v>
      </c>
      <c r="B34" s="96">
        <f>BCEU_consumoPJ!B34</f>
        <v>2017</v>
      </c>
      <c r="C34" s="96">
        <f>BCEU_consumoPJ!C34</f>
        <v>2018</v>
      </c>
      <c r="D34" s="96">
        <f>BCEU_consumoPJ!D34</f>
        <v>2019</v>
      </c>
      <c r="E34" s="96">
        <f>BCEU_consumoPJ!E34</f>
        <v>2020</v>
      </c>
      <c r="F34" s="96">
        <f>BCEU_consumoPJ!F34</f>
        <v>2021</v>
      </c>
      <c r="G34" s="96">
        <f>BCEU_consumoPJ!G34</f>
        <v>2022</v>
      </c>
      <c r="H34" s="96">
        <f>BCEU_consumoPJ!H34</f>
        <v>2023</v>
      </c>
      <c r="I34" s="96">
        <f>BCEU_consumoPJ!I34</f>
        <v>2024</v>
      </c>
      <c r="J34" s="96">
        <f>BCEU_consumoPJ!J34</f>
        <v>2025</v>
      </c>
      <c r="K34" s="96">
        <f>BCEU_consumoPJ!K34</f>
        <v>2026</v>
      </c>
      <c r="L34" s="96">
        <f>BCEU_consumoPJ!L34</f>
        <v>2027</v>
      </c>
      <c r="M34" s="96">
        <f>BCEU_consumoPJ!M34</f>
        <v>2028</v>
      </c>
      <c r="N34" s="96">
        <f>BCEU_consumoPJ!N34</f>
        <v>2029</v>
      </c>
      <c r="O34" s="96">
        <f>BCEU_consumoPJ!O34</f>
        <v>2030</v>
      </c>
      <c r="P34" s="96">
        <f>BCEU_consumoPJ!P34</f>
        <v>2031</v>
      </c>
      <c r="Q34" s="96">
        <f>BCEU_consumoPJ!Q34</f>
        <v>2032</v>
      </c>
      <c r="R34" s="96">
        <f>BCEU_consumoPJ!R34</f>
        <v>2033</v>
      </c>
      <c r="S34" s="96">
        <f>BCEU_consumoPJ!S34</f>
        <v>2034</v>
      </c>
      <c r="T34" s="96">
        <f>BCEU_consumoPJ!T34</f>
        <v>2035</v>
      </c>
      <c r="U34" s="96">
        <f>BCEU_consumoPJ!U34</f>
        <v>2036</v>
      </c>
      <c r="V34" s="96">
        <f>BCEU_consumoPJ!V34</f>
        <v>2037</v>
      </c>
      <c r="W34" s="96">
        <f>BCEU_consumoPJ!W34</f>
        <v>2038</v>
      </c>
      <c r="X34" s="96">
        <f>BCEU_consumoPJ!X34</f>
        <v>2039</v>
      </c>
      <c r="Y34" s="96">
        <f>BCEU_consumoPJ!Y34</f>
        <v>2040</v>
      </c>
      <c r="Z34" s="96">
        <f>BCEU_consumoPJ!Z34</f>
        <v>2041</v>
      </c>
      <c r="AA34" s="96">
        <f>BCEU_consumoPJ!AA34</f>
        <v>2042</v>
      </c>
      <c r="AB34" s="96">
        <f>BCEU_consumoPJ!AB34</f>
        <v>2043</v>
      </c>
      <c r="AC34" s="96">
        <f>BCEU_consumoPJ!AC34</f>
        <v>2044</v>
      </c>
      <c r="AD34" s="96">
        <f>BCEU_consumoPJ!AD34</f>
        <v>2045</v>
      </c>
      <c r="AE34" s="96">
        <f>BCEU_consumoPJ!AE34</f>
        <v>2046</v>
      </c>
      <c r="AF34" s="96">
        <f>BCEU_consumoPJ!AF34</f>
        <v>2047</v>
      </c>
      <c r="AG34" s="96">
        <f>BCEU_consumoPJ!AG34</f>
        <v>2048</v>
      </c>
      <c r="AH34" s="96">
        <f>BCEU_consumoPJ!AH34</f>
        <v>2049</v>
      </c>
      <c r="AI34" s="96">
        <f>BCEU_consumoPJ!AI34</f>
        <v>2050</v>
      </c>
    </row>
    <row r="35" spans="1:35" x14ac:dyDescent="0.2">
      <c r="A35" s="96" t="s">
        <v>3</v>
      </c>
      <c r="B35" s="98">
        <f>BCEU_consumoPJ!B35*About!$B$48</f>
        <v>80905582190769.703</v>
      </c>
      <c r="C35" s="98">
        <f>BCEU_consumoPJ!C35*About!$B$48</f>
        <v>87129036601922</v>
      </c>
      <c r="D35" s="98">
        <f>BCEU_consumoPJ!D35*About!$B$48</f>
        <v>92743905222658.094</v>
      </c>
      <c r="E35" s="98">
        <f>BCEU_consumoPJ!E35*About!$B$48</f>
        <v>95538452809393.438</v>
      </c>
      <c r="F35" s="98">
        <f>BCEU_consumoPJ!F35*About!$B$48</f>
        <v>98379271523382.562</v>
      </c>
      <c r="G35" s="98">
        <f>BCEU_consumoPJ!G35*About!$B$48</f>
        <v>101316916855513.91</v>
      </c>
      <c r="H35" s="98">
        <f>BCEU_consumoPJ!H35*About!$B$48</f>
        <v>104326825120949.02</v>
      </c>
      <c r="I35" s="98">
        <f>BCEU_consumoPJ!I35*About!$B$48</f>
        <v>107398999471207.11</v>
      </c>
      <c r="J35" s="98">
        <f>BCEU_consumoPJ!J35*About!$B$48</f>
        <v>110538009894165.16</v>
      </c>
      <c r="K35" s="98">
        <f>BCEU_consumoPJ!K35*About!$B$48</f>
        <v>113742428268611.59</v>
      </c>
      <c r="L35" s="98">
        <f>BCEU_consumoPJ!L35*About!$B$48</f>
        <v>117015967709696.41</v>
      </c>
      <c r="M35" s="98">
        <f>BCEU_consumoPJ!M35*About!$B$48</f>
        <v>120334635781065.78</v>
      </c>
      <c r="N35" s="98">
        <f>BCEU_consumoPJ!N35*About!$B$48</f>
        <v>123734135513008.14</v>
      </c>
      <c r="O35" s="98">
        <f>BCEU_consumoPJ!O35*About!$B$48</f>
        <v>127188760723715.81</v>
      </c>
      <c r="P35" s="98">
        <f>BCEU_consumoPJ!P35*About!$B$48</f>
        <v>130690513934404.22</v>
      </c>
      <c r="Q35" s="98">
        <f>BCEU_consumoPJ!Q35*About!$B$48</f>
        <v>132650871643420.28</v>
      </c>
      <c r="R35" s="98">
        <f>BCEU_consumoPJ!R35*About!$B$48</f>
        <v>134640634718071.56</v>
      </c>
      <c r="S35" s="98">
        <f>BCEU_consumoPJ!S35*About!$B$48</f>
        <v>136660244238842.62</v>
      </c>
      <c r="T35" s="98">
        <f>BCEU_consumoPJ!T35*About!$B$48</f>
        <v>138710147902425.27</v>
      </c>
      <c r="U35" s="98">
        <f>BCEU_consumoPJ!U35*About!$B$48</f>
        <v>140790800120961.62</v>
      </c>
      <c r="V35" s="98">
        <f>BCEU_consumoPJ!V35*About!$B$48</f>
        <v>142902662122776.03</v>
      </c>
      <c r="W35" s="98">
        <f>BCEU_consumoPJ!W35*About!$B$48</f>
        <v>145046202054617.69</v>
      </c>
      <c r="X35" s="98">
        <f>BCEU_consumoPJ!X35*About!$B$48</f>
        <v>147221895085436.94</v>
      </c>
      <c r="Y35" s="98">
        <f>BCEU_consumoPJ!Y35*About!$B$48</f>
        <v>149430223511718.44</v>
      </c>
      <c r="Z35" s="98">
        <f>BCEU_consumoPJ!Z35*About!$B$48</f>
        <v>151671676864394.25</v>
      </c>
      <c r="AA35" s="98">
        <f>BCEU_consumoPJ!AA35*About!$B$48</f>
        <v>153946752017360.12</v>
      </c>
      <c r="AB35" s="98">
        <f>BCEU_consumoPJ!AB35*About!$B$48</f>
        <v>156255953297620.5</v>
      </c>
      <c r="AC35" s="98">
        <f>BCEU_consumoPJ!AC35*About!$B$48</f>
        <v>158599792597084.81</v>
      </c>
      <c r="AD35" s="98">
        <f>BCEU_consumoPJ!AD35*About!$B$48</f>
        <v>160978789486041.06</v>
      </c>
      <c r="AE35" s="98">
        <f>BCEU_consumoPJ!AE35*About!$B$48</f>
        <v>163393471328331.62</v>
      </c>
      <c r="AF35" s="98">
        <f>BCEU_consumoPJ!AF35*About!$B$48</f>
        <v>165844373398256.59</v>
      </c>
      <c r="AG35" s="98">
        <f>BCEU_consumoPJ!AG35*About!$B$48</f>
        <v>168332038999230.44</v>
      </c>
      <c r="AH35" s="98">
        <f>BCEU_consumoPJ!AH35*About!$B$48</f>
        <v>170857019584218.84</v>
      </c>
      <c r="AI35" s="98">
        <f>BCEU_consumoPJ!AI35*About!$B$48</f>
        <v>173419874877982.12</v>
      </c>
    </row>
    <row r="36" spans="1:35" x14ac:dyDescent="0.2">
      <c r="A36" s="96" t="s">
        <v>4</v>
      </c>
      <c r="B36" s="98">
        <f>BCEU_consumoPJ!B36*About!$B$48</f>
        <v>0</v>
      </c>
      <c r="C36" s="98">
        <f>BCEU_consumoPJ!C36*About!$B$48</f>
        <v>0</v>
      </c>
      <c r="D36" s="98">
        <f>BCEU_consumoPJ!D36*About!$B$48</f>
        <v>0</v>
      </c>
      <c r="E36" s="98">
        <f>BCEU_consumoPJ!E36*About!$B$48</f>
        <v>0</v>
      </c>
      <c r="F36" s="98">
        <f>BCEU_consumoPJ!F36*About!$B$48</f>
        <v>0</v>
      </c>
      <c r="G36" s="98">
        <f>BCEU_consumoPJ!G36*About!$B$48</f>
        <v>0</v>
      </c>
      <c r="H36" s="98">
        <f>BCEU_consumoPJ!H36*About!$B$48</f>
        <v>0</v>
      </c>
      <c r="I36" s="98">
        <f>BCEU_consumoPJ!I36*About!$B$48</f>
        <v>0</v>
      </c>
      <c r="J36" s="98">
        <f>BCEU_consumoPJ!J36*About!$B$48</f>
        <v>0</v>
      </c>
      <c r="K36" s="98">
        <f>BCEU_consumoPJ!K36*About!$B$48</f>
        <v>0</v>
      </c>
      <c r="L36" s="98">
        <f>BCEU_consumoPJ!L36*About!$B$48</f>
        <v>0</v>
      </c>
      <c r="M36" s="98">
        <f>BCEU_consumoPJ!M36*About!$B$48</f>
        <v>0</v>
      </c>
      <c r="N36" s="98">
        <f>BCEU_consumoPJ!N36*About!$B$48</f>
        <v>0</v>
      </c>
      <c r="O36" s="98">
        <f>BCEU_consumoPJ!O36*About!$B$48</f>
        <v>0</v>
      </c>
      <c r="P36" s="98">
        <f>BCEU_consumoPJ!P36*About!$B$48</f>
        <v>0</v>
      </c>
      <c r="Q36" s="98">
        <f>BCEU_consumoPJ!Q36*About!$B$48</f>
        <v>0</v>
      </c>
      <c r="R36" s="98">
        <f>BCEU_consumoPJ!R36*About!$B$48</f>
        <v>0</v>
      </c>
      <c r="S36" s="98">
        <f>BCEU_consumoPJ!S36*About!$B$48</f>
        <v>0</v>
      </c>
      <c r="T36" s="98">
        <f>BCEU_consumoPJ!T36*About!$B$48</f>
        <v>0</v>
      </c>
      <c r="U36" s="98">
        <f>BCEU_consumoPJ!U36*About!$B$48</f>
        <v>0</v>
      </c>
      <c r="V36" s="98">
        <f>BCEU_consumoPJ!V36*About!$B$48</f>
        <v>0</v>
      </c>
      <c r="W36" s="98">
        <f>BCEU_consumoPJ!W36*About!$B$48</f>
        <v>0</v>
      </c>
      <c r="X36" s="98">
        <f>BCEU_consumoPJ!X36*About!$B$48</f>
        <v>0</v>
      </c>
      <c r="Y36" s="98">
        <f>BCEU_consumoPJ!Y36*About!$B$48</f>
        <v>0</v>
      </c>
      <c r="Z36" s="98">
        <f>BCEU_consumoPJ!Z36*About!$B$48</f>
        <v>0</v>
      </c>
      <c r="AA36" s="98">
        <f>BCEU_consumoPJ!AA36*About!$B$48</f>
        <v>0</v>
      </c>
      <c r="AB36" s="98">
        <f>BCEU_consumoPJ!AB36*About!$B$48</f>
        <v>0</v>
      </c>
      <c r="AC36" s="98">
        <f>BCEU_consumoPJ!AC36*About!$B$48</f>
        <v>0</v>
      </c>
      <c r="AD36" s="98">
        <f>BCEU_consumoPJ!AD36*About!$B$48</f>
        <v>0</v>
      </c>
      <c r="AE36" s="98">
        <f>BCEU_consumoPJ!AE36*About!$B$48</f>
        <v>0</v>
      </c>
      <c r="AF36" s="98">
        <f>BCEU_consumoPJ!AF36*About!$B$48</f>
        <v>0</v>
      </c>
      <c r="AG36" s="98">
        <f>BCEU_consumoPJ!AG36*About!$B$48</f>
        <v>0</v>
      </c>
      <c r="AH36" s="98">
        <f>BCEU_consumoPJ!AH36*About!$B$48</f>
        <v>0</v>
      </c>
      <c r="AI36" s="98">
        <f>BCEU_consumoPJ!AI36*About!$B$48</f>
        <v>0</v>
      </c>
    </row>
    <row r="37" spans="1:35" x14ac:dyDescent="0.2">
      <c r="A37" s="96" t="s">
        <v>5</v>
      </c>
      <c r="B37" s="98">
        <f>BCEU_consumoPJ!B37*About!$B$48</f>
        <v>13054548691234.766</v>
      </c>
      <c r="C37" s="98">
        <f>BCEU_consumoPJ!C37*About!$B$48</f>
        <v>11586116478709.99</v>
      </c>
      <c r="D37" s="98">
        <f>BCEU_consumoPJ!D37*About!$B$48</f>
        <v>10389971272874.584</v>
      </c>
      <c r="E37" s="98">
        <f>BCEU_consumoPJ!E37*About!$B$48</f>
        <v>10433101700431.609</v>
      </c>
      <c r="F37" s="98">
        <f>BCEU_consumoPJ!F37*About!$B$48</f>
        <v>10480693896356.6</v>
      </c>
      <c r="G37" s="98">
        <f>BCEU_consumoPJ!G37*About!$B$48</f>
        <v>10516388043300.344</v>
      </c>
      <c r="H37" s="98">
        <f>BCEU_consumoPJ!H37*About!$B$48</f>
        <v>10541671397385.496</v>
      </c>
      <c r="I37" s="98">
        <f>BCEU_consumoPJ!I37*About!$B$48</f>
        <v>10571416519838.611</v>
      </c>
      <c r="J37" s="98">
        <f>BCEU_consumoPJ!J37*About!$B$48</f>
        <v>10596699873923.764</v>
      </c>
      <c r="K37" s="98">
        <f>BCEU_consumoPJ!K37*About!$B$48</f>
        <v>10626444996376.885</v>
      </c>
      <c r="L37" s="98">
        <f>BCEU_consumoPJ!L37*About!$B$48</f>
        <v>10654702862707.346</v>
      </c>
      <c r="M37" s="98">
        <f>BCEU_consumoPJ!M37*About!$B$48</f>
        <v>10684447985160.467</v>
      </c>
      <c r="N37" s="98">
        <f>BCEU_consumoPJ!N37*About!$B$48</f>
        <v>10712705851490.93</v>
      </c>
      <c r="O37" s="98">
        <f>BCEU_consumoPJ!O37*About!$B$48</f>
        <v>10740963717821.395</v>
      </c>
      <c r="P37" s="98">
        <f>BCEU_consumoPJ!P37*About!$B$48</f>
        <v>10737989205576.082</v>
      </c>
      <c r="Q37" s="98">
        <f>BCEU_consumoPJ!Q37*About!$B$48</f>
        <v>10899059043659.721</v>
      </c>
      <c r="R37" s="98">
        <f>BCEU_consumoPJ!R37*About!$B$48</f>
        <v>11062544929314.615</v>
      </c>
      <c r="S37" s="98">
        <f>BCEU_consumoPJ!S37*About!$B$48</f>
        <v>11228483103254.334</v>
      </c>
      <c r="T37" s="98">
        <f>BCEU_consumoPJ!T37*About!$B$48</f>
        <v>11396910349803.15</v>
      </c>
      <c r="U37" s="98">
        <f>BCEU_consumoPJ!U37*About!$B$48</f>
        <v>11567864005050.193</v>
      </c>
      <c r="V37" s="98">
        <f>BCEU_consumoPJ!V37*About!$B$48</f>
        <v>11741381965125.947</v>
      </c>
      <c r="W37" s="98">
        <f>BCEU_consumoPJ!W37*About!$B$48</f>
        <v>11917502694602.836</v>
      </c>
      <c r="X37" s="98">
        <f>BCEU_consumoPJ!X37*About!$B$48</f>
        <v>12096265235021.877</v>
      </c>
      <c r="Y37" s="98">
        <f>BCEU_consumoPJ!Y37*About!$B$48</f>
        <v>12277709213547.205</v>
      </c>
      <c r="Z37" s="98">
        <f>BCEU_consumoPJ!Z37*About!$B$48</f>
        <v>12461874851750.412</v>
      </c>
      <c r="AA37" s="98">
        <f>BCEU_consumoPJ!AA37*About!$B$48</f>
        <v>12648802974526.666</v>
      </c>
      <c r="AB37" s="98">
        <f>BCEU_consumoPJ!AB37*About!$B$48</f>
        <v>12838535019144.566</v>
      </c>
      <c r="AC37" s="98">
        <f>BCEU_consumoPJ!AC37*About!$B$48</f>
        <v>13031113044431.732</v>
      </c>
      <c r="AD37" s="98">
        <f>BCEU_consumoPJ!AD37*About!$B$48</f>
        <v>13226579740098.205</v>
      </c>
      <c r="AE37" s="98">
        <f>BCEU_consumoPJ!AE37*About!$B$48</f>
        <v>13424978436199.678</v>
      </c>
      <c r="AF37" s="98">
        <f>BCEU_consumoPJ!AF37*About!$B$48</f>
        <v>13626353112742.674</v>
      </c>
      <c r="AG37" s="98">
        <f>BCEU_consumoPJ!AG37*About!$B$48</f>
        <v>13830748409433.811</v>
      </c>
      <c r="AH37" s="98">
        <f>BCEU_consumoPJ!AH37*About!$B$48</f>
        <v>14038209635575.316</v>
      </c>
      <c r="AI37" s="98">
        <f>BCEU_consumoPJ!AI37*About!$B$48</f>
        <v>14248782780108.947</v>
      </c>
    </row>
    <row r="38" spans="1:35" x14ac:dyDescent="0.2">
      <c r="A38" s="96" t="s">
        <v>6</v>
      </c>
      <c r="B38" s="98">
        <f>BCEU_consumoPJ!B38*About!$B$48</f>
        <v>0</v>
      </c>
      <c r="C38" s="98">
        <f>BCEU_consumoPJ!C38*About!$B$48</f>
        <v>0</v>
      </c>
      <c r="D38" s="98">
        <f>BCEU_consumoPJ!D38*About!$B$48</f>
        <v>0</v>
      </c>
      <c r="E38" s="98">
        <f>BCEU_consumoPJ!E38*About!$B$48</f>
        <v>0</v>
      </c>
      <c r="F38" s="98">
        <f>BCEU_consumoPJ!F38*About!$B$48</f>
        <v>0</v>
      </c>
      <c r="G38" s="98">
        <f>BCEU_consumoPJ!G38*About!$B$48</f>
        <v>0</v>
      </c>
      <c r="H38" s="98">
        <f>BCEU_consumoPJ!H38*About!$B$48</f>
        <v>0</v>
      </c>
      <c r="I38" s="98">
        <f>BCEU_consumoPJ!I38*About!$B$48</f>
        <v>0</v>
      </c>
      <c r="J38" s="98">
        <f>BCEU_consumoPJ!J38*About!$B$48</f>
        <v>0</v>
      </c>
      <c r="K38" s="98">
        <f>BCEU_consumoPJ!K38*About!$B$48</f>
        <v>0</v>
      </c>
      <c r="L38" s="98">
        <f>BCEU_consumoPJ!L38*About!$B$48</f>
        <v>0</v>
      </c>
      <c r="M38" s="98">
        <f>BCEU_consumoPJ!M38*About!$B$48</f>
        <v>0</v>
      </c>
      <c r="N38" s="98">
        <f>BCEU_consumoPJ!N38*About!$B$48</f>
        <v>0</v>
      </c>
      <c r="O38" s="98">
        <f>BCEU_consumoPJ!O38*About!$B$48</f>
        <v>0</v>
      </c>
      <c r="P38" s="98">
        <f>BCEU_consumoPJ!P38*About!$B$48</f>
        <v>0</v>
      </c>
      <c r="Q38" s="98">
        <f>BCEU_consumoPJ!Q38*About!$B$48</f>
        <v>0</v>
      </c>
      <c r="R38" s="98">
        <f>BCEU_consumoPJ!R38*About!$B$48</f>
        <v>0</v>
      </c>
      <c r="S38" s="98">
        <f>BCEU_consumoPJ!S38*About!$B$48</f>
        <v>0</v>
      </c>
      <c r="T38" s="98">
        <f>BCEU_consumoPJ!T38*About!$B$48</f>
        <v>0</v>
      </c>
      <c r="U38" s="98">
        <f>BCEU_consumoPJ!U38*About!$B$48</f>
        <v>0</v>
      </c>
      <c r="V38" s="98">
        <f>BCEU_consumoPJ!V38*About!$B$48</f>
        <v>0</v>
      </c>
      <c r="W38" s="98">
        <f>BCEU_consumoPJ!W38*About!$B$48</f>
        <v>0</v>
      </c>
      <c r="X38" s="98">
        <f>BCEU_consumoPJ!X38*About!$B$48</f>
        <v>0</v>
      </c>
      <c r="Y38" s="98">
        <f>BCEU_consumoPJ!Y38*About!$B$48</f>
        <v>0</v>
      </c>
      <c r="Z38" s="98">
        <f>BCEU_consumoPJ!Z38*About!$B$48</f>
        <v>0</v>
      </c>
      <c r="AA38" s="98">
        <f>BCEU_consumoPJ!AA38*About!$B$48</f>
        <v>0</v>
      </c>
      <c r="AB38" s="98">
        <f>BCEU_consumoPJ!AB38*About!$B$48</f>
        <v>0</v>
      </c>
      <c r="AC38" s="98">
        <f>BCEU_consumoPJ!AC38*About!$B$48</f>
        <v>0</v>
      </c>
      <c r="AD38" s="98">
        <f>BCEU_consumoPJ!AD38*About!$B$48</f>
        <v>0</v>
      </c>
      <c r="AE38" s="98">
        <f>BCEU_consumoPJ!AE38*About!$B$48</f>
        <v>0</v>
      </c>
      <c r="AF38" s="98">
        <f>BCEU_consumoPJ!AF38*About!$B$48</f>
        <v>0</v>
      </c>
      <c r="AG38" s="98">
        <f>BCEU_consumoPJ!AG38*About!$B$48</f>
        <v>0</v>
      </c>
      <c r="AH38" s="98">
        <f>BCEU_consumoPJ!AH38*About!$B$48</f>
        <v>0</v>
      </c>
      <c r="AI38" s="98">
        <f>BCEU_consumoPJ!AI38*About!$B$48</f>
        <v>0</v>
      </c>
    </row>
    <row r="39" spans="1:35" x14ac:dyDescent="0.2">
      <c r="A39" s="96" t="s">
        <v>8</v>
      </c>
      <c r="B39" s="98">
        <f>BCEU_consumoPJ!B39*About!$B$48</f>
        <v>0</v>
      </c>
      <c r="C39" s="98">
        <f>BCEU_consumoPJ!C39*About!$B$48</f>
        <v>0</v>
      </c>
      <c r="D39" s="98">
        <f>BCEU_consumoPJ!D39*About!$B$48</f>
        <v>0</v>
      </c>
      <c r="E39" s="98">
        <f>BCEU_consumoPJ!E39*About!$B$48</f>
        <v>0</v>
      </c>
      <c r="F39" s="98">
        <f>BCEU_consumoPJ!F39*About!$B$48</f>
        <v>0</v>
      </c>
      <c r="G39" s="98">
        <f>BCEU_consumoPJ!G39*About!$B$48</f>
        <v>0</v>
      </c>
      <c r="H39" s="98">
        <f>BCEU_consumoPJ!H39*About!$B$48</f>
        <v>0</v>
      </c>
      <c r="I39" s="98">
        <f>BCEU_consumoPJ!I39*About!$B$48</f>
        <v>0</v>
      </c>
      <c r="J39" s="98">
        <f>BCEU_consumoPJ!J39*About!$B$48</f>
        <v>0</v>
      </c>
      <c r="K39" s="98">
        <f>BCEU_consumoPJ!K39*About!$B$48</f>
        <v>0</v>
      </c>
      <c r="L39" s="98">
        <f>BCEU_consumoPJ!L39*About!$B$48</f>
        <v>0</v>
      </c>
      <c r="M39" s="98">
        <f>BCEU_consumoPJ!M39*About!$B$48</f>
        <v>0</v>
      </c>
      <c r="N39" s="98">
        <f>BCEU_consumoPJ!N39*About!$B$48</f>
        <v>0</v>
      </c>
      <c r="O39" s="98">
        <f>BCEU_consumoPJ!O39*About!$B$48</f>
        <v>0</v>
      </c>
      <c r="P39" s="98">
        <f>BCEU_consumoPJ!P39*About!$B$48</f>
        <v>0</v>
      </c>
      <c r="Q39" s="98">
        <f>BCEU_consumoPJ!Q39*About!$B$48</f>
        <v>0</v>
      </c>
      <c r="R39" s="98">
        <f>BCEU_consumoPJ!R39*About!$B$48</f>
        <v>0</v>
      </c>
      <c r="S39" s="98">
        <f>BCEU_consumoPJ!S39*About!$B$48</f>
        <v>0</v>
      </c>
      <c r="T39" s="98">
        <f>BCEU_consumoPJ!T39*About!$B$48</f>
        <v>0</v>
      </c>
      <c r="U39" s="98">
        <f>BCEU_consumoPJ!U39*About!$B$48</f>
        <v>0</v>
      </c>
      <c r="V39" s="98">
        <f>BCEU_consumoPJ!V39*About!$B$48</f>
        <v>0</v>
      </c>
      <c r="W39" s="98">
        <f>BCEU_consumoPJ!W39*About!$B$48</f>
        <v>0</v>
      </c>
      <c r="X39" s="98">
        <f>BCEU_consumoPJ!X39*About!$B$48</f>
        <v>0</v>
      </c>
      <c r="Y39" s="98">
        <f>BCEU_consumoPJ!Y39*About!$B$48</f>
        <v>0</v>
      </c>
      <c r="Z39" s="98">
        <f>BCEU_consumoPJ!Z39*About!$B$48</f>
        <v>0</v>
      </c>
      <c r="AA39" s="98">
        <f>BCEU_consumoPJ!AA39*About!$B$48</f>
        <v>0</v>
      </c>
      <c r="AB39" s="98">
        <f>BCEU_consumoPJ!AB39*About!$B$48</f>
        <v>0</v>
      </c>
      <c r="AC39" s="98">
        <f>BCEU_consumoPJ!AC39*About!$B$48</f>
        <v>0</v>
      </c>
      <c r="AD39" s="98">
        <f>BCEU_consumoPJ!AD39*About!$B$48</f>
        <v>0</v>
      </c>
      <c r="AE39" s="98">
        <f>BCEU_consumoPJ!AE39*About!$B$48</f>
        <v>0</v>
      </c>
      <c r="AF39" s="98">
        <f>BCEU_consumoPJ!AF39*About!$B$48</f>
        <v>0</v>
      </c>
      <c r="AG39" s="98">
        <f>BCEU_consumoPJ!AG39*About!$B$48</f>
        <v>0</v>
      </c>
      <c r="AH39" s="98">
        <f>BCEU_consumoPJ!AH39*About!$B$48</f>
        <v>0</v>
      </c>
      <c r="AI39" s="98">
        <f>BCEU_consumoPJ!AI39*About!$B$48</f>
        <v>0</v>
      </c>
    </row>
    <row r="40" spans="1:35" x14ac:dyDescent="0.2">
      <c r="A40" s="96" t="s">
        <v>20</v>
      </c>
      <c r="B40" s="98">
        <f>BCEU_consumoPJ!B40*About!$B$48</f>
        <v>0</v>
      </c>
      <c r="C40" s="98">
        <f>BCEU_consumoPJ!C40*About!$B$48</f>
        <v>0</v>
      </c>
      <c r="D40" s="98">
        <f>BCEU_consumoPJ!D40*About!$B$48</f>
        <v>0</v>
      </c>
      <c r="E40" s="98">
        <f>BCEU_consumoPJ!E40*About!$B$48</f>
        <v>0</v>
      </c>
      <c r="F40" s="98">
        <f>BCEU_consumoPJ!F40*About!$B$48</f>
        <v>0</v>
      </c>
      <c r="G40" s="98">
        <f>BCEU_consumoPJ!G40*About!$B$48</f>
        <v>0</v>
      </c>
      <c r="H40" s="98">
        <f>BCEU_consumoPJ!H40*About!$B$48</f>
        <v>0</v>
      </c>
      <c r="I40" s="98">
        <f>BCEU_consumoPJ!I40*About!$B$48</f>
        <v>0</v>
      </c>
      <c r="J40" s="98">
        <f>BCEU_consumoPJ!J40*About!$B$48</f>
        <v>0</v>
      </c>
      <c r="K40" s="98">
        <f>BCEU_consumoPJ!K40*About!$B$48</f>
        <v>0</v>
      </c>
      <c r="L40" s="98">
        <f>BCEU_consumoPJ!L40*About!$B$48</f>
        <v>0</v>
      </c>
      <c r="M40" s="98">
        <f>BCEU_consumoPJ!M40*About!$B$48</f>
        <v>0</v>
      </c>
      <c r="N40" s="98">
        <f>BCEU_consumoPJ!N40*About!$B$48</f>
        <v>0</v>
      </c>
      <c r="O40" s="98">
        <f>BCEU_consumoPJ!O40*About!$B$48</f>
        <v>0</v>
      </c>
      <c r="P40" s="98">
        <f>BCEU_consumoPJ!P40*About!$B$48</f>
        <v>0</v>
      </c>
      <c r="Q40" s="98">
        <f>BCEU_consumoPJ!Q40*About!$B$48</f>
        <v>0</v>
      </c>
      <c r="R40" s="98">
        <f>BCEU_consumoPJ!R40*About!$B$48</f>
        <v>0</v>
      </c>
      <c r="S40" s="98">
        <f>BCEU_consumoPJ!S40*About!$B$48</f>
        <v>0</v>
      </c>
      <c r="T40" s="98">
        <f>BCEU_consumoPJ!T40*About!$B$48</f>
        <v>0</v>
      </c>
      <c r="U40" s="98">
        <f>BCEU_consumoPJ!U40*About!$B$48</f>
        <v>0</v>
      </c>
      <c r="V40" s="98">
        <f>BCEU_consumoPJ!V40*About!$B$48</f>
        <v>0</v>
      </c>
      <c r="W40" s="98">
        <f>BCEU_consumoPJ!W40*About!$B$48</f>
        <v>0</v>
      </c>
      <c r="X40" s="98">
        <f>BCEU_consumoPJ!X40*About!$B$48</f>
        <v>0</v>
      </c>
      <c r="Y40" s="98">
        <f>BCEU_consumoPJ!Y40*About!$B$48</f>
        <v>0</v>
      </c>
      <c r="Z40" s="98">
        <f>BCEU_consumoPJ!Z40*About!$B$48</f>
        <v>0</v>
      </c>
      <c r="AA40" s="98">
        <f>BCEU_consumoPJ!AA40*About!$B$48</f>
        <v>0</v>
      </c>
      <c r="AB40" s="98">
        <f>BCEU_consumoPJ!AB40*About!$B$48</f>
        <v>0</v>
      </c>
      <c r="AC40" s="98">
        <f>BCEU_consumoPJ!AC40*About!$B$48</f>
        <v>0</v>
      </c>
      <c r="AD40" s="98">
        <f>BCEU_consumoPJ!AD40*About!$B$48</f>
        <v>0</v>
      </c>
      <c r="AE40" s="98">
        <f>BCEU_consumoPJ!AE40*About!$B$48</f>
        <v>0</v>
      </c>
      <c r="AF40" s="98">
        <f>BCEU_consumoPJ!AF40*About!$B$48</f>
        <v>0</v>
      </c>
      <c r="AG40" s="98">
        <f>BCEU_consumoPJ!AG40*About!$B$48</f>
        <v>0</v>
      </c>
      <c r="AH40" s="98">
        <f>BCEU_consumoPJ!AH40*About!$B$48</f>
        <v>0</v>
      </c>
      <c r="AI40" s="98">
        <f>BCEU_consumoPJ!AI40*About!$B$48</f>
        <v>0</v>
      </c>
    </row>
    <row r="41" spans="1:35" x14ac:dyDescent="0.2">
      <c r="A41" s="96" t="s">
        <v>24</v>
      </c>
      <c r="B41" s="98">
        <f>BCEU_consumoPJ!B41*About!$B$48</f>
        <v>0</v>
      </c>
      <c r="C41" s="98">
        <f>BCEU_consumoPJ!C41*About!$B$48</f>
        <v>0</v>
      </c>
      <c r="D41" s="98">
        <f>BCEU_consumoPJ!D41*About!$B$48</f>
        <v>0</v>
      </c>
      <c r="E41" s="98">
        <f>BCEU_consumoPJ!E41*About!$B$48</f>
        <v>0</v>
      </c>
      <c r="F41" s="98">
        <f>BCEU_consumoPJ!F41*About!$B$48</f>
        <v>0</v>
      </c>
      <c r="G41" s="98">
        <f>BCEU_consumoPJ!G41*About!$B$48</f>
        <v>0</v>
      </c>
      <c r="H41" s="98">
        <f>BCEU_consumoPJ!H41*About!$B$48</f>
        <v>0</v>
      </c>
      <c r="I41" s="98">
        <f>BCEU_consumoPJ!I41*About!$B$48</f>
        <v>0</v>
      </c>
      <c r="J41" s="98">
        <f>BCEU_consumoPJ!J41*About!$B$48</f>
        <v>0</v>
      </c>
      <c r="K41" s="98">
        <f>BCEU_consumoPJ!K41*About!$B$48</f>
        <v>0</v>
      </c>
      <c r="L41" s="98">
        <f>BCEU_consumoPJ!L41*About!$B$48</f>
        <v>0</v>
      </c>
      <c r="M41" s="98">
        <f>BCEU_consumoPJ!M41*About!$B$48</f>
        <v>0</v>
      </c>
      <c r="N41" s="98">
        <f>BCEU_consumoPJ!N41*About!$B$48</f>
        <v>0</v>
      </c>
      <c r="O41" s="98">
        <f>BCEU_consumoPJ!O41*About!$B$48</f>
        <v>0</v>
      </c>
      <c r="P41" s="98">
        <f>BCEU_consumoPJ!P41*About!$B$48</f>
        <v>0</v>
      </c>
      <c r="Q41" s="98">
        <f>BCEU_consumoPJ!Q41*About!$B$48</f>
        <v>0</v>
      </c>
      <c r="R41" s="98">
        <f>BCEU_consumoPJ!R41*About!$B$48</f>
        <v>0</v>
      </c>
      <c r="S41" s="98">
        <f>BCEU_consumoPJ!S41*About!$B$48</f>
        <v>0</v>
      </c>
      <c r="T41" s="98">
        <f>BCEU_consumoPJ!T41*About!$B$48</f>
        <v>0</v>
      </c>
      <c r="U41" s="98">
        <f>BCEU_consumoPJ!U41*About!$B$48</f>
        <v>0</v>
      </c>
      <c r="V41" s="98">
        <f>BCEU_consumoPJ!V41*About!$B$48</f>
        <v>0</v>
      </c>
      <c r="W41" s="98">
        <f>BCEU_consumoPJ!W41*About!$B$48</f>
        <v>0</v>
      </c>
      <c r="X41" s="98">
        <f>BCEU_consumoPJ!X41*About!$B$48</f>
        <v>0</v>
      </c>
      <c r="Y41" s="98">
        <f>BCEU_consumoPJ!Y41*About!$B$48</f>
        <v>0</v>
      </c>
      <c r="Z41" s="98">
        <f>BCEU_consumoPJ!Z41*About!$B$48</f>
        <v>0</v>
      </c>
      <c r="AA41" s="98">
        <f>BCEU_consumoPJ!AA41*About!$B$48</f>
        <v>0</v>
      </c>
      <c r="AB41" s="98">
        <f>BCEU_consumoPJ!AB41*About!$B$48</f>
        <v>0</v>
      </c>
      <c r="AC41" s="98">
        <f>BCEU_consumoPJ!AC41*About!$B$48</f>
        <v>0</v>
      </c>
      <c r="AD41" s="98">
        <f>BCEU_consumoPJ!AD41*About!$B$48</f>
        <v>0</v>
      </c>
      <c r="AE41" s="98">
        <f>BCEU_consumoPJ!AE41*About!$B$48</f>
        <v>0</v>
      </c>
      <c r="AF41" s="98">
        <f>BCEU_consumoPJ!AF41*About!$B$48</f>
        <v>0</v>
      </c>
      <c r="AG41" s="98">
        <f>BCEU_consumoPJ!AG41*About!$B$48</f>
        <v>0</v>
      </c>
      <c r="AH41" s="98">
        <f>BCEU_consumoPJ!AH41*About!$B$48</f>
        <v>0</v>
      </c>
      <c r="AI41" s="98">
        <f>BCEU_consumoPJ!AI41*About!$B$48</f>
        <v>0</v>
      </c>
    </row>
    <row r="42" spans="1:35" x14ac:dyDescent="0.2">
      <c r="A42" s="96" t="s">
        <v>25</v>
      </c>
      <c r="B42" s="98">
        <f>BCEU_consumoPJ!B42*About!$B$48</f>
        <v>0</v>
      </c>
      <c r="C42" s="98">
        <f>BCEU_consumoPJ!C42*About!$B$48</f>
        <v>0</v>
      </c>
      <c r="D42" s="98">
        <f>BCEU_consumoPJ!D42*About!$B$48</f>
        <v>0</v>
      </c>
      <c r="E42" s="98">
        <f>BCEU_consumoPJ!E42*About!$B$48</f>
        <v>0</v>
      </c>
      <c r="F42" s="98">
        <f>BCEU_consumoPJ!F42*About!$B$48</f>
        <v>0</v>
      </c>
      <c r="G42" s="98">
        <f>BCEU_consumoPJ!G42*About!$B$48</f>
        <v>0</v>
      </c>
      <c r="H42" s="98">
        <f>BCEU_consumoPJ!H42*About!$B$48</f>
        <v>0</v>
      </c>
      <c r="I42" s="98">
        <f>BCEU_consumoPJ!I42*About!$B$48</f>
        <v>0</v>
      </c>
      <c r="J42" s="98">
        <f>BCEU_consumoPJ!J42*About!$B$48</f>
        <v>0</v>
      </c>
      <c r="K42" s="98">
        <f>BCEU_consumoPJ!K42*About!$B$48</f>
        <v>0</v>
      </c>
      <c r="L42" s="98">
        <f>BCEU_consumoPJ!L42*About!$B$48</f>
        <v>0</v>
      </c>
      <c r="M42" s="98">
        <f>BCEU_consumoPJ!M42*About!$B$48</f>
        <v>0</v>
      </c>
      <c r="N42" s="98">
        <f>BCEU_consumoPJ!N42*About!$B$48</f>
        <v>0</v>
      </c>
      <c r="O42" s="98">
        <f>BCEU_consumoPJ!O42*About!$B$48</f>
        <v>0</v>
      </c>
      <c r="P42" s="98">
        <f>BCEU_consumoPJ!P42*About!$B$48</f>
        <v>0</v>
      </c>
      <c r="Q42" s="98">
        <f>BCEU_consumoPJ!Q42*About!$B$48</f>
        <v>0</v>
      </c>
      <c r="R42" s="98">
        <f>BCEU_consumoPJ!R42*About!$B$48</f>
        <v>0</v>
      </c>
      <c r="S42" s="98">
        <f>BCEU_consumoPJ!S42*About!$B$48</f>
        <v>0</v>
      </c>
      <c r="T42" s="98">
        <f>BCEU_consumoPJ!T42*About!$B$48</f>
        <v>0</v>
      </c>
      <c r="U42" s="98">
        <f>BCEU_consumoPJ!U42*About!$B$48</f>
        <v>0</v>
      </c>
      <c r="V42" s="98">
        <f>BCEU_consumoPJ!V42*About!$B$48</f>
        <v>0</v>
      </c>
      <c r="W42" s="98">
        <f>BCEU_consumoPJ!W42*About!$B$48</f>
        <v>0</v>
      </c>
      <c r="X42" s="98">
        <f>BCEU_consumoPJ!X42*About!$B$48</f>
        <v>0</v>
      </c>
      <c r="Y42" s="98">
        <f>BCEU_consumoPJ!Y42*About!$B$48</f>
        <v>0</v>
      </c>
      <c r="Z42" s="98">
        <f>BCEU_consumoPJ!Z42*About!$B$48</f>
        <v>0</v>
      </c>
      <c r="AA42" s="98">
        <f>BCEU_consumoPJ!AA42*About!$B$48</f>
        <v>0</v>
      </c>
      <c r="AB42" s="98">
        <f>BCEU_consumoPJ!AB42*About!$B$48</f>
        <v>0</v>
      </c>
      <c r="AC42" s="98">
        <f>BCEU_consumoPJ!AC42*About!$B$48</f>
        <v>0</v>
      </c>
      <c r="AD42" s="98">
        <f>BCEU_consumoPJ!AD42*About!$B$48</f>
        <v>0</v>
      </c>
      <c r="AE42" s="98">
        <f>BCEU_consumoPJ!AE42*About!$B$48</f>
        <v>0</v>
      </c>
      <c r="AF42" s="98">
        <f>BCEU_consumoPJ!AF42*About!$B$48</f>
        <v>0</v>
      </c>
      <c r="AG42" s="98">
        <f>BCEU_consumoPJ!AG42*About!$B$48</f>
        <v>0</v>
      </c>
      <c r="AH42" s="98">
        <f>BCEU_consumoPJ!AH42*About!$B$48</f>
        <v>0</v>
      </c>
      <c r="AI42" s="98">
        <f>BCEU_consumoPJ!AI42*About!$B$48</f>
        <v>0</v>
      </c>
    </row>
    <row r="43" spans="1:35" x14ac:dyDescent="0.2">
      <c r="A43" s="96" t="s">
        <v>26</v>
      </c>
      <c r="B43" s="98">
        <f>BCEU_consumoPJ!B43*About!$B$48</f>
        <v>61071668234427.812</v>
      </c>
      <c r="C43" s="98">
        <f>BCEU_consumoPJ!C43*About!$B$48</f>
        <v>59984502093268.906</v>
      </c>
      <c r="D43" s="98">
        <f>BCEU_consumoPJ!D43*About!$B$48</f>
        <v>58659453759070.898</v>
      </c>
      <c r="E43" s="98">
        <f>BCEU_consumoPJ!E43*About!$B$48</f>
        <v>58902958505565.758</v>
      </c>
      <c r="F43" s="98">
        <f>BCEU_consumoPJ!F43*About!$B$48</f>
        <v>59171653398249.734</v>
      </c>
      <c r="G43" s="98">
        <f>BCEU_consumoPJ!G43*About!$B$48</f>
        <v>59373174567762.727</v>
      </c>
      <c r="H43" s="98">
        <f>BCEU_consumoPJ!H43*About!$B$48</f>
        <v>59515918729501.086</v>
      </c>
      <c r="I43" s="98">
        <f>BCEU_consumoPJ!I43*About!$B$48</f>
        <v>59683853037428.555</v>
      </c>
      <c r="J43" s="98">
        <f>BCEU_consumoPJ!J43*About!$B$48</f>
        <v>59826597199166.922</v>
      </c>
      <c r="K43" s="98">
        <f>BCEU_consumoPJ!K43*About!$B$48</f>
        <v>59994531507094.422</v>
      </c>
      <c r="L43" s="98">
        <f>BCEU_consumoPJ!L43*About!$B$48</f>
        <v>60154069099625.523</v>
      </c>
      <c r="M43" s="98">
        <f>BCEU_consumoPJ!M43*About!$B$48</f>
        <v>60322003407553.023</v>
      </c>
      <c r="N43" s="98">
        <f>BCEU_consumoPJ!N43*About!$B$48</f>
        <v>60481541000084.117</v>
      </c>
      <c r="O43" s="98">
        <f>BCEU_consumoPJ!O43*About!$B$48</f>
        <v>60641078592615.242</v>
      </c>
      <c r="P43" s="98">
        <f>BCEU_consumoPJ!P43*About!$B$48</f>
        <v>60624285161822.492</v>
      </c>
      <c r="Q43" s="98">
        <f>BCEU_consumoPJ!Q43*About!$B$48</f>
        <v>61533649439249.812</v>
      </c>
      <c r="R43" s="98">
        <f>BCEU_consumoPJ!R43*About!$B$48</f>
        <v>62456654180838.555</v>
      </c>
      <c r="S43" s="98">
        <f>BCEU_consumoPJ!S43*About!$B$48</f>
        <v>63393503993551.133</v>
      </c>
      <c r="T43" s="98">
        <f>BCEU_consumoPJ!T43*About!$B$48</f>
        <v>64344406553454.398</v>
      </c>
      <c r="U43" s="98">
        <f>BCEU_consumoPJ!U43*About!$B$48</f>
        <v>65309572651756.203</v>
      </c>
      <c r="V43" s="98">
        <f>BCEU_consumoPJ!V43*About!$B$48</f>
        <v>66289216241532.539</v>
      </c>
      <c r="W43" s="98">
        <f>BCEU_consumoPJ!W43*About!$B$48</f>
        <v>67283554485155.539</v>
      </c>
      <c r="X43" s="98">
        <f>BCEU_consumoPJ!X43*About!$B$48</f>
        <v>68292807802432.859</v>
      </c>
      <c r="Y43" s="98">
        <f>BCEU_consumoPJ!Y43*About!$B$48</f>
        <v>69317199919469.352</v>
      </c>
      <c r="Z43" s="98">
        <f>BCEU_consumoPJ!Z43*About!$B$48</f>
        <v>70356957918261.383</v>
      </c>
      <c r="AA43" s="98">
        <f>BCEU_consumoPJ!AA43*About!$B$48</f>
        <v>71412312287035.297</v>
      </c>
      <c r="AB43" s="98">
        <f>BCEU_consumoPJ!AB43*About!$B$48</f>
        <v>72483496971340.812</v>
      </c>
      <c r="AC43" s="98">
        <f>BCEU_consumoPJ!AC43*About!$B$48</f>
        <v>73570749425910.922</v>
      </c>
      <c r="AD43" s="98">
        <f>BCEU_consumoPJ!AD43*About!$B$48</f>
        <v>74674310667299.578</v>
      </c>
      <c r="AE43" s="98">
        <f>BCEU_consumoPJ!AE43*About!$B$48</f>
        <v>75794425327309.062</v>
      </c>
      <c r="AF43" s="98">
        <f>BCEU_consumoPJ!AF43*About!$B$48</f>
        <v>76931341707218.688</v>
      </c>
      <c r="AG43" s="98">
        <f>BCEU_consumoPJ!AG43*About!$B$48</f>
        <v>78085311832826.969</v>
      </c>
      <c r="AH43" s="98">
        <f>BCEU_consumoPJ!AH43*About!$B$48</f>
        <v>79256591510319.359</v>
      </c>
      <c r="AI43" s="98">
        <f>BCEU_consumoPJ!AI43*About!$B$48</f>
        <v>80445440382974.141</v>
      </c>
    </row>
    <row r="44" spans="1:35" x14ac:dyDescent="0.2">
      <c r="A44" s="96" t="s">
        <v>27</v>
      </c>
      <c r="B44" s="98">
        <f>BCEU_consumoPJ!B44*About!$B$48</f>
        <v>0</v>
      </c>
      <c r="C44" s="98">
        <f>BCEU_consumoPJ!C44*About!$B$48</f>
        <v>0</v>
      </c>
      <c r="D44" s="98">
        <f>BCEU_consumoPJ!D44*About!$B$48</f>
        <v>0</v>
      </c>
      <c r="E44" s="98">
        <f>BCEU_consumoPJ!E44*About!$B$48</f>
        <v>0</v>
      </c>
      <c r="F44" s="98">
        <f>BCEU_consumoPJ!F44*About!$B$48</f>
        <v>0</v>
      </c>
      <c r="G44" s="98">
        <f>BCEU_consumoPJ!G44*About!$B$48</f>
        <v>0</v>
      </c>
      <c r="H44" s="98">
        <f>BCEU_consumoPJ!H44*About!$B$48</f>
        <v>0</v>
      </c>
      <c r="I44" s="98">
        <f>BCEU_consumoPJ!I44*About!$B$48</f>
        <v>0</v>
      </c>
      <c r="J44" s="98">
        <f>BCEU_consumoPJ!J44*About!$B$48</f>
        <v>0</v>
      </c>
      <c r="K44" s="98">
        <f>BCEU_consumoPJ!K44*About!$B$48</f>
        <v>0</v>
      </c>
      <c r="L44" s="98">
        <f>BCEU_consumoPJ!L44*About!$B$48</f>
        <v>0</v>
      </c>
      <c r="M44" s="98">
        <f>BCEU_consumoPJ!M44*About!$B$48</f>
        <v>0</v>
      </c>
      <c r="N44" s="98">
        <f>BCEU_consumoPJ!N44*About!$B$48</f>
        <v>0</v>
      </c>
      <c r="O44" s="98">
        <f>BCEU_consumoPJ!O44*About!$B$48</f>
        <v>0</v>
      </c>
      <c r="P44" s="98">
        <f>BCEU_consumoPJ!P44*About!$B$48</f>
        <v>0</v>
      </c>
      <c r="Q44" s="98">
        <f>BCEU_consumoPJ!Q44*About!$B$48</f>
        <v>0</v>
      </c>
      <c r="R44" s="98">
        <f>BCEU_consumoPJ!R44*About!$B$48</f>
        <v>0</v>
      </c>
      <c r="S44" s="98">
        <f>BCEU_consumoPJ!S44*About!$B$48</f>
        <v>0</v>
      </c>
      <c r="T44" s="98">
        <f>BCEU_consumoPJ!T44*About!$B$48</f>
        <v>0</v>
      </c>
      <c r="U44" s="98">
        <f>BCEU_consumoPJ!U44*About!$B$48</f>
        <v>0</v>
      </c>
      <c r="V44" s="98">
        <f>BCEU_consumoPJ!V44*About!$B$48</f>
        <v>0</v>
      </c>
      <c r="W44" s="98">
        <f>BCEU_consumoPJ!W44*About!$B$48</f>
        <v>0</v>
      </c>
      <c r="X44" s="98">
        <f>BCEU_consumoPJ!X44*About!$B$48</f>
        <v>0</v>
      </c>
      <c r="Y44" s="98">
        <f>BCEU_consumoPJ!Y44*About!$B$48</f>
        <v>0</v>
      </c>
      <c r="Z44" s="98">
        <f>BCEU_consumoPJ!Z44*About!$B$48</f>
        <v>0</v>
      </c>
      <c r="AA44" s="98">
        <f>BCEU_consumoPJ!AA44*About!$B$48</f>
        <v>0</v>
      </c>
      <c r="AB44" s="98">
        <f>BCEU_consumoPJ!AB44*About!$B$48</f>
        <v>0</v>
      </c>
      <c r="AC44" s="98">
        <f>BCEU_consumoPJ!AC44*About!$B$48</f>
        <v>0</v>
      </c>
      <c r="AD44" s="98">
        <f>BCEU_consumoPJ!AD44*About!$B$48</f>
        <v>0</v>
      </c>
      <c r="AE44" s="98">
        <f>BCEU_consumoPJ!AE44*About!$B$48</f>
        <v>0</v>
      </c>
      <c r="AF44" s="98">
        <f>BCEU_consumoPJ!AF44*About!$B$48</f>
        <v>0</v>
      </c>
      <c r="AG44" s="98">
        <f>BCEU_consumoPJ!AG44*About!$B$48</f>
        <v>0</v>
      </c>
      <c r="AH44" s="98">
        <f>BCEU_consumoPJ!AH44*About!$B$48</f>
        <v>0</v>
      </c>
      <c r="AI44" s="98">
        <f>BCEU_consumoPJ!AI44*About!$B$48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6ADE-78FB-0540-A693-2AEDD6D7D236}">
  <sheetPr>
    <tabColor theme="6"/>
  </sheetPr>
  <dimension ref="B26:AK34"/>
  <sheetViews>
    <sheetView workbookViewId="0"/>
  </sheetViews>
  <sheetFormatPr baseColWidth="10" defaultColWidth="10.83203125" defaultRowHeight="15" x14ac:dyDescent="0.2"/>
  <cols>
    <col min="1" max="2" width="10.83203125" style="16"/>
    <col min="3" max="3" width="15" style="16" bestFit="1" customWidth="1"/>
    <col min="4" max="16384" width="10.83203125" style="16"/>
  </cols>
  <sheetData>
    <row r="26" spans="2:37" x14ac:dyDescent="0.2">
      <c r="S26" s="16" t="s">
        <v>249</v>
      </c>
    </row>
    <row r="27" spans="2:37" x14ac:dyDescent="0.2">
      <c r="S27" s="90">
        <f>'NG &amp; Biomass GR'!S23</f>
        <v>1.4999999999999999E-2</v>
      </c>
    </row>
    <row r="29" spans="2:37" ht="16" x14ac:dyDescent="0.2">
      <c r="B29" s="42" t="s">
        <v>152</v>
      </c>
      <c r="C29" s="42">
        <v>2016</v>
      </c>
      <c r="D29" s="42">
        <v>2017</v>
      </c>
      <c r="E29" s="42">
        <v>2018</v>
      </c>
      <c r="F29" s="42">
        <v>2019</v>
      </c>
      <c r="G29" s="42">
        <v>2020</v>
      </c>
      <c r="H29" s="42">
        <v>2021</v>
      </c>
      <c r="I29" s="42">
        <v>2022</v>
      </c>
      <c r="J29" s="42">
        <v>2023</v>
      </c>
      <c r="K29" s="42">
        <v>2024</v>
      </c>
      <c r="L29" s="42">
        <v>2025</v>
      </c>
      <c r="M29" s="42">
        <v>2026</v>
      </c>
      <c r="N29" s="42">
        <v>2027</v>
      </c>
      <c r="O29" s="42">
        <v>2028</v>
      </c>
      <c r="P29" s="42">
        <v>2029</v>
      </c>
      <c r="Q29" s="42">
        <v>2030</v>
      </c>
      <c r="R29" s="42">
        <v>2031</v>
      </c>
      <c r="S29" s="42">
        <v>2032</v>
      </c>
      <c r="T29" s="42">
        <v>2033</v>
      </c>
      <c r="U29" s="42">
        <v>2034</v>
      </c>
      <c r="V29" s="42">
        <v>2035</v>
      </c>
      <c r="W29" s="42">
        <v>2036</v>
      </c>
      <c r="X29" s="42">
        <v>2037</v>
      </c>
      <c r="Y29" s="42">
        <v>2038</v>
      </c>
      <c r="Z29" s="42">
        <v>2039</v>
      </c>
      <c r="AA29" s="42">
        <v>2040</v>
      </c>
      <c r="AB29" s="42">
        <v>2041</v>
      </c>
      <c r="AC29" s="42">
        <v>2042</v>
      </c>
      <c r="AD29" s="42">
        <v>2043</v>
      </c>
      <c r="AE29" s="42">
        <v>2044</v>
      </c>
      <c r="AF29" s="42">
        <v>2045</v>
      </c>
      <c r="AG29" s="42">
        <v>2046</v>
      </c>
      <c r="AH29" s="42">
        <v>2047</v>
      </c>
      <c r="AI29" s="42">
        <v>2048</v>
      </c>
      <c r="AJ29" s="42">
        <v>2049</v>
      </c>
      <c r="AK29" s="42">
        <v>2050</v>
      </c>
    </row>
    <row r="30" spans="2:37" x14ac:dyDescent="0.2">
      <c r="B30" s="16" t="s">
        <v>21</v>
      </c>
      <c r="C30" s="43">
        <v>294800</v>
      </c>
      <c r="D30" s="44">
        <v>306230</v>
      </c>
      <c r="E30" s="44">
        <v>315222</v>
      </c>
      <c r="F30" s="44">
        <v>324706</v>
      </c>
      <c r="G30" s="44">
        <v>334490</v>
      </c>
      <c r="H30" s="44">
        <v>344436</v>
      </c>
      <c r="I30" s="44">
        <v>354721</v>
      </c>
      <c r="J30" s="44">
        <v>365259</v>
      </c>
      <c r="K30" s="44">
        <v>376015</v>
      </c>
      <c r="L30" s="44">
        <v>387005</v>
      </c>
      <c r="M30" s="44">
        <v>398224</v>
      </c>
      <c r="N30" s="44">
        <v>409685</v>
      </c>
      <c r="O30" s="44">
        <v>421304</v>
      </c>
      <c r="P30" s="44">
        <v>433206</v>
      </c>
      <c r="Q30" s="44">
        <v>445301</v>
      </c>
      <c r="R30" s="44">
        <v>457561</v>
      </c>
      <c r="S30" s="44">
        <f t="shared" ref="S30:AK30" si="0">R30*(1+$S$27)</f>
        <v>464424.41499999998</v>
      </c>
      <c r="T30" s="44">
        <f t="shared" si="0"/>
        <v>471390.78122499993</v>
      </c>
      <c r="U30" s="44">
        <f t="shared" si="0"/>
        <v>478461.64294337487</v>
      </c>
      <c r="V30" s="44">
        <f t="shared" si="0"/>
        <v>485638.56758752547</v>
      </c>
      <c r="W30" s="44">
        <f t="shared" si="0"/>
        <v>492923.14610133832</v>
      </c>
      <c r="X30" s="44">
        <f t="shared" si="0"/>
        <v>500316.99329285836</v>
      </c>
      <c r="Y30" s="44">
        <f t="shared" si="0"/>
        <v>507821.74819225119</v>
      </c>
      <c r="Z30" s="44">
        <f t="shared" si="0"/>
        <v>515439.07441513491</v>
      </c>
      <c r="AA30" s="44">
        <f t="shared" si="0"/>
        <v>523170.66053136188</v>
      </c>
      <c r="AB30" s="44">
        <f t="shared" si="0"/>
        <v>531018.2204393323</v>
      </c>
      <c r="AC30" s="44">
        <f t="shared" si="0"/>
        <v>538983.49374592223</v>
      </c>
      <c r="AD30" s="44">
        <f t="shared" si="0"/>
        <v>547068.24615211098</v>
      </c>
      <c r="AE30" s="44">
        <f t="shared" si="0"/>
        <v>555274.26984439255</v>
      </c>
      <c r="AF30" s="44">
        <f t="shared" si="0"/>
        <v>563603.38389205839</v>
      </c>
      <c r="AG30" s="44">
        <f t="shared" si="0"/>
        <v>572057.43465043919</v>
      </c>
      <c r="AH30" s="44">
        <f t="shared" si="0"/>
        <v>580638.29617019568</v>
      </c>
      <c r="AI30" s="44">
        <f t="shared" si="0"/>
        <v>589347.87061274855</v>
      </c>
      <c r="AJ30" s="44">
        <f t="shared" si="0"/>
        <v>598188.08867193968</v>
      </c>
      <c r="AK30" s="44">
        <f t="shared" si="0"/>
        <v>607160.91000201867</v>
      </c>
    </row>
    <row r="31" spans="2:37" x14ac:dyDescent="0.2">
      <c r="B31" s="16" t="s">
        <v>153</v>
      </c>
      <c r="D31" s="45"/>
      <c r="E31" s="45"/>
      <c r="F31" s="45">
        <f t="shared" ref="F31:AK31" si="1">F30/$F$30</f>
        <v>1</v>
      </c>
      <c r="G31" s="45">
        <f t="shared" si="1"/>
        <v>1.0301318731406257</v>
      </c>
      <c r="H31" s="45">
        <f t="shared" si="1"/>
        <v>1.0607626591439641</v>
      </c>
      <c r="I31" s="45">
        <f t="shared" si="1"/>
        <v>1.0924374665081642</v>
      </c>
      <c r="J31" s="45">
        <f t="shared" si="1"/>
        <v>1.1248914402567245</v>
      </c>
      <c r="K31" s="45">
        <f t="shared" si="1"/>
        <v>1.1580167905736265</v>
      </c>
      <c r="L31" s="45">
        <f t="shared" si="1"/>
        <v>1.1918627928033358</v>
      </c>
      <c r="M31" s="45">
        <f t="shared" si="1"/>
        <v>1.2264140484007071</v>
      </c>
      <c r="N31" s="45">
        <f t="shared" si="1"/>
        <v>1.2617105935831183</v>
      </c>
      <c r="O31" s="45">
        <f t="shared" si="1"/>
        <v>1.2974937327921259</v>
      </c>
      <c r="P31" s="45">
        <f t="shared" si="1"/>
        <v>1.3341484296563662</v>
      </c>
      <c r="Q31" s="45">
        <f t="shared" si="1"/>
        <v>1.3713975103632208</v>
      </c>
      <c r="R31" s="45">
        <f t="shared" si="1"/>
        <v>1.4091547430598756</v>
      </c>
      <c r="S31" s="45">
        <f t="shared" si="1"/>
        <v>1.4302920642057737</v>
      </c>
      <c r="T31" s="45">
        <f t="shared" si="1"/>
        <v>1.4517464451688602</v>
      </c>
      <c r="U31" s="45">
        <f t="shared" si="1"/>
        <v>1.4735226418463929</v>
      </c>
      <c r="V31" s="45">
        <f t="shared" si="1"/>
        <v>1.4956254814740888</v>
      </c>
      <c r="W31" s="45">
        <f t="shared" si="1"/>
        <v>1.5180598636961999</v>
      </c>
      <c r="X31" s="45">
        <f t="shared" si="1"/>
        <v>1.5408307616516428</v>
      </c>
      <c r="Y31" s="45">
        <f t="shared" si="1"/>
        <v>1.5639432230764174</v>
      </c>
      <c r="Z31" s="45">
        <f t="shared" si="1"/>
        <v>1.5874023714225636</v>
      </c>
      <c r="AA31" s="45">
        <f t="shared" si="1"/>
        <v>1.6112134069939017</v>
      </c>
      <c r="AB31" s="45">
        <f t="shared" si="1"/>
        <v>1.6353816080988104</v>
      </c>
      <c r="AC31" s="45">
        <f t="shared" si="1"/>
        <v>1.6599123322202922</v>
      </c>
      <c r="AD31" s="45">
        <f t="shared" si="1"/>
        <v>1.6848110172035964</v>
      </c>
      <c r="AE31" s="45">
        <f t="shared" si="1"/>
        <v>1.71008318246165</v>
      </c>
      <c r="AF31" s="45">
        <f t="shared" si="1"/>
        <v>1.7357344301985747</v>
      </c>
      <c r="AG31" s="45">
        <f t="shared" si="1"/>
        <v>1.7617704466515531</v>
      </c>
      <c r="AH31" s="45">
        <f t="shared" si="1"/>
        <v>1.7881970033513261</v>
      </c>
      <c r="AI31" s="45">
        <f t="shared" si="1"/>
        <v>1.8150199584015958</v>
      </c>
      <c r="AJ31" s="45">
        <f t="shared" si="1"/>
        <v>1.8422452577776194</v>
      </c>
      <c r="AK31" s="45">
        <f t="shared" si="1"/>
        <v>1.8698789366442834</v>
      </c>
    </row>
    <row r="32" spans="2:37" ht="16" x14ac:dyDescent="0.2">
      <c r="B32" s="42"/>
      <c r="D32" s="61"/>
      <c r="E32" s="61"/>
      <c r="F32" s="61"/>
      <c r="G32" s="61">
        <f t="shared" ref="G32:AK32" si="2">G31-F31</f>
        <v>3.0131873140625709E-2</v>
      </c>
      <c r="H32" s="61">
        <f t="shared" si="2"/>
        <v>3.0630786003338351E-2</v>
      </c>
      <c r="I32" s="61">
        <f t="shared" si="2"/>
        <v>3.1674807364200142E-2</v>
      </c>
      <c r="J32" s="61">
        <f t="shared" si="2"/>
        <v>3.2453973748560294E-2</v>
      </c>
      <c r="K32" s="61">
        <f t="shared" si="2"/>
        <v>3.3125350316902002E-2</v>
      </c>
      <c r="L32" s="61">
        <f t="shared" si="2"/>
        <v>3.3846002229709349E-2</v>
      </c>
      <c r="M32" s="61">
        <f t="shared" si="2"/>
        <v>3.4551255597371267E-2</v>
      </c>
      <c r="N32" s="61">
        <f t="shared" si="2"/>
        <v>3.529654518241121E-2</v>
      </c>
      <c r="O32" s="61">
        <f t="shared" si="2"/>
        <v>3.5783139209007553E-2</v>
      </c>
      <c r="P32" s="61">
        <f t="shared" si="2"/>
        <v>3.6654696864240277E-2</v>
      </c>
      <c r="Q32" s="61">
        <f t="shared" si="2"/>
        <v>3.724908070685462E-2</v>
      </c>
      <c r="R32" s="61">
        <f t="shared" si="2"/>
        <v>3.7757232696654874E-2</v>
      </c>
      <c r="S32" s="61">
        <f t="shared" si="2"/>
        <v>2.1137321145898058E-2</v>
      </c>
      <c r="T32" s="61">
        <f t="shared" si="2"/>
        <v>2.1454380963086495E-2</v>
      </c>
      <c r="U32" s="61">
        <f t="shared" si="2"/>
        <v>2.1776196677532722E-2</v>
      </c>
      <c r="V32" s="61">
        <f t="shared" si="2"/>
        <v>2.2102839627695881E-2</v>
      </c>
      <c r="W32" s="61">
        <f t="shared" si="2"/>
        <v>2.2434382222111138E-2</v>
      </c>
      <c r="X32" s="61">
        <f t="shared" si="2"/>
        <v>2.2770897955442848E-2</v>
      </c>
      <c r="Y32" s="61">
        <f t="shared" si="2"/>
        <v>2.3112461424774633E-2</v>
      </c>
      <c r="Z32" s="61">
        <f t="shared" si="2"/>
        <v>2.3459148346146153E-2</v>
      </c>
      <c r="AA32" s="61">
        <f t="shared" si="2"/>
        <v>2.3811035571338124E-2</v>
      </c>
      <c r="AB32" s="61">
        <f t="shared" si="2"/>
        <v>2.4168201104908693E-2</v>
      </c>
      <c r="AC32" s="61">
        <f t="shared" si="2"/>
        <v>2.4530724121481828E-2</v>
      </c>
      <c r="AD32" s="61">
        <f t="shared" si="2"/>
        <v>2.4898684983304165E-2</v>
      </c>
      <c r="AE32" s="61">
        <f t="shared" si="2"/>
        <v>2.5272165258053647E-2</v>
      </c>
      <c r="AF32" s="61">
        <f t="shared" si="2"/>
        <v>2.5651247736924621E-2</v>
      </c>
      <c r="AG32" s="61">
        <f t="shared" si="2"/>
        <v>2.6036016452978483E-2</v>
      </c>
      <c r="AH32" s="61">
        <f t="shared" si="2"/>
        <v>2.6426556699773007E-2</v>
      </c>
      <c r="AI32" s="61">
        <f t="shared" si="2"/>
        <v>2.6822955050269659E-2</v>
      </c>
      <c r="AJ32" s="61">
        <f t="shared" si="2"/>
        <v>2.7225299376023582E-2</v>
      </c>
      <c r="AK32" s="61">
        <f t="shared" si="2"/>
        <v>2.7633678866664013E-2</v>
      </c>
    </row>
    <row r="33" spans="2:2" x14ac:dyDescent="0.2">
      <c r="B33" s="16" t="s">
        <v>54</v>
      </c>
    </row>
    <row r="34" spans="2:2" x14ac:dyDescent="0.2">
      <c r="B34" s="16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FE8F-07F4-9945-936A-06445CE3697E}">
  <sheetPr>
    <tabColor theme="6"/>
  </sheetPr>
  <dimension ref="A22:AK56"/>
  <sheetViews>
    <sheetView topLeftCell="F1" workbookViewId="0">
      <selection activeCell="F33" sqref="F33"/>
    </sheetView>
  </sheetViews>
  <sheetFormatPr baseColWidth="10" defaultColWidth="10.83203125" defaultRowHeight="15" x14ac:dyDescent="0.2"/>
  <cols>
    <col min="1" max="1" width="10.83203125" style="16"/>
    <col min="2" max="2" width="13" style="16" bestFit="1" customWidth="1"/>
    <col min="3" max="16384" width="10.83203125" style="16"/>
  </cols>
  <sheetData>
    <row r="22" spans="1:37" x14ac:dyDescent="0.2">
      <c r="S22" s="16" t="s">
        <v>249</v>
      </c>
      <c r="T22" s="17" t="s">
        <v>50</v>
      </c>
    </row>
    <row r="23" spans="1:37" x14ac:dyDescent="0.2">
      <c r="R23" s="16" t="s">
        <v>250</v>
      </c>
      <c r="S23" s="110">
        <v>1.4999999999999999E-2</v>
      </c>
    </row>
    <row r="24" spans="1:37" x14ac:dyDescent="0.2">
      <c r="R24" s="16" t="s">
        <v>155</v>
      </c>
      <c r="S24" s="111">
        <v>-5.0000000000000001E-3</v>
      </c>
    </row>
    <row r="25" spans="1:37" x14ac:dyDescent="0.2">
      <c r="A25" s="16" t="s">
        <v>50</v>
      </c>
      <c r="R25" s="16" t="s">
        <v>252</v>
      </c>
      <c r="S25" s="111">
        <v>-5.0000000000000001E-3</v>
      </c>
    </row>
    <row r="27" spans="1:37" ht="16" x14ac:dyDescent="0.2">
      <c r="C27" s="42">
        <v>2016</v>
      </c>
      <c r="D27" s="42">
        <v>2017</v>
      </c>
      <c r="E27" s="42">
        <v>2018</v>
      </c>
      <c r="F27" s="42">
        <v>2019</v>
      </c>
      <c r="G27" s="42">
        <v>2020</v>
      </c>
      <c r="H27" s="42">
        <v>2021</v>
      </c>
      <c r="I27" s="42">
        <v>2022</v>
      </c>
      <c r="J27" s="42">
        <v>2023</v>
      </c>
      <c r="K27" s="42">
        <v>2024</v>
      </c>
      <c r="L27" s="42">
        <v>2025</v>
      </c>
      <c r="M27" s="42">
        <v>2026</v>
      </c>
      <c r="N27" s="42">
        <v>2027</v>
      </c>
      <c r="O27" s="42">
        <v>2028</v>
      </c>
      <c r="P27" s="42">
        <v>2029</v>
      </c>
      <c r="Q27" s="42">
        <v>2030</v>
      </c>
      <c r="R27" s="42">
        <v>2031</v>
      </c>
      <c r="S27" s="42">
        <v>2032</v>
      </c>
      <c r="T27" s="42">
        <v>2033</v>
      </c>
      <c r="U27" s="42">
        <v>2034</v>
      </c>
      <c r="V27" s="42">
        <v>2035</v>
      </c>
      <c r="W27" s="42">
        <v>2036</v>
      </c>
      <c r="X27" s="42">
        <v>2037</v>
      </c>
      <c r="Y27" s="42">
        <v>2038</v>
      </c>
      <c r="Z27" s="42">
        <v>2039</v>
      </c>
      <c r="AA27" s="42">
        <v>2040</v>
      </c>
      <c r="AB27" s="42">
        <v>2041</v>
      </c>
      <c r="AC27" s="42">
        <v>2042</v>
      </c>
      <c r="AD27" s="42">
        <v>2043</v>
      </c>
      <c r="AE27" s="42">
        <v>2044</v>
      </c>
      <c r="AF27" s="42">
        <v>2045</v>
      </c>
      <c r="AG27" s="42">
        <v>2046</v>
      </c>
      <c r="AH27" s="42">
        <v>2047</v>
      </c>
      <c r="AI27" s="42">
        <v>2048</v>
      </c>
      <c r="AJ27" s="42">
        <v>2049</v>
      </c>
      <c r="AK27" s="42">
        <v>2050</v>
      </c>
    </row>
    <row r="28" spans="1:37" ht="16" x14ac:dyDescent="0.2">
      <c r="B28" s="42" t="s">
        <v>22</v>
      </c>
      <c r="C28" s="16">
        <f>J40+J42</f>
        <v>727.4</v>
      </c>
      <c r="D28" s="16">
        <f t="shared" ref="D28:Q28" si="0">K40+K42</f>
        <v>708.2</v>
      </c>
      <c r="E28" s="16">
        <f t="shared" si="0"/>
        <v>699.9</v>
      </c>
      <c r="F28" s="16">
        <f t="shared" si="0"/>
        <v>698.59999999999991</v>
      </c>
      <c r="G28" s="16">
        <f t="shared" si="0"/>
        <v>701.5</v>
      </c>
      <c r="H28" s="16">
        <f t="shared" si="0"/>
        <v>704.69999999999993</v>
      </c>
      <c r="I28" s="16">
        <f t="shared" si="0"/>
        <v>707.1</v>
      </c>
      <c r="J28" s="16">
        <f t="shared" si="0"/>
        <v>708.80000000000007</v>
      </c>
      <c r="K28" s="16">
        <f t="shared" si="0"/>
        <v>710.8</v>
      </c>
      <c r="L28" s="16">
        <f t="shared" si="0"/>
        <v>712.5</v>
      </c>
      <c r="M28" s="16">
        <f t="shared" si="0"/>
        <v>714.5</v>
      </c>
      <c r="N28" s="16">
        <f t="shared" si="0"/>
        <v>716.4</v>
      </c>
      <c r="O28" s="16">
        <f t="shared" si="0"/>
        <v>718.40000000000009</v>
      </c>
      <c r="P28" s="16">
        <f t="shared" si="0"/>
        <v>720.3</v>
      </c>
      <c r="Q28" s="16">
        <f t="shared" si="0"/>
        <v>722.2</v>
      </c>
      <c r="R28" s="16">
        <f>Y40+Y42</f>
        <v>722</v>
      </c>
      <c r="S28" s="13">
        <f t="shared" ref="S28:AK28" si="1">R28*(1+$S$23)</f>
        <v>732.82999999999993</v>
      </c>
      <c r="T28" s="13">
        <f t="shared" si="1"/>
        <v>743.82244999999989</v>
      </c>
      <c r="U28" s="13">
        <f t="shared" si="1"/>
        <v>754.97978674999979</v>
      </c>
      <c r="V28" s="13">
        <f t="shared" si="1"/>
        <v>766.30448355124975</v>
      </c>
      <c r="W28" s="13">
        <f t="shared" si="1"/>
        <v>777.7990508045184</v>
      </c>
      <c r="X28" s="13">
        <f t="shared" si="1"/>
        <v>789.46603656658613</v>
      </c>
      <c r="Y28" s="13">
        <f t="shared" si="1"/>
        <v>801.30802711508488</v>
      </c>
      <c r="Z28" s="13">
        <f t="shared" si="1"/>
        <v>813.32764752181106</v>
      </c>
      <c r="AA28" s="13">
        <f t="shared" si="1"/>
        <v>825.52756223463814</v>
      </c>
      <c r="AB28" s="13">
        <f t="shared" si="1"/>
        <v>837.91047566815769</v>
      </c>
      <c r="AC28" s="13">
        <f t="shared" si="1"/>
        <v>850.47913280317994</v>
      </c>
      <c r="AD28" s="13">
        <f t="shared" si="1"/>
        <v>863.23631979522759</v>
      </c>
      <c r="AE28" s="13">
        <f t="shared" si="1"/>
        <v>876.18486459215592</v>
      </c>
      <c r="AF28" s="13">
        <f t="shared" si="1"/>
        <v>889.32763756103816</v>
      </c>
      <c r="AG28" s="13">
        <f t="shared" si="1"/>
        <v>902.66755212445366</v>
      </c>
      <c r="AH28" s="13">
        <f t="shared" si="1"/>
        <v>916.20756540632033</v>
      </c>
      <c r="AI28" s="13">
        <f t="shared" si="1"/>
        <v>929.95067888741505</v>
      </c>
      <c r="AJ28" s="13">
        <f t="shared" si="1"/>
        <v>943.89993907072619</v>
      </c>
      <c r="AK28" s="13">
        <f t="shared" si="1"/>
        <v>958.05843815678702</v>
      </c>
    </row>
    <row r="29" spans="1:37" ht="16" x14ac:dyDescent="0.2">
      <c r="B29" s="42" t="s">
        <v>153</v>
      </c>
      <c r="F29" s="17">
        <f t="shared" ref="F29:F31" si="2">F28/$F28</f>
        <v>1</v>
      </c>
      <c r="G29" s="17">
        <f t="shared" ref="G29" si="3">G28/$F28</f>
        <v>1.0041511594617809</v>
      </c>
      <c r="H29" s="17">
        <f t="shared" ref="H29" si="4">H28/$F28</f>
        <v>1.0087317492127112</v>
      </c>
      <c r="I29" s="17">
        <f t="shared" ref="I29" si="5">I28/$F28</f>
        <v>1.0121671915259092</v>
      </c>
      <c r="J29" s="17">
        <f t="shared" ref="J29" si="6">J28/$F28</f>
        <v>1.014600629831091</v>
      </c>
      <c r="K29" s="17">
        <f t="shared" ref="K29" si="7">K28/$F28</f>
        <v>1.0174634984254223</v>
      </c>
      <c r="L29" s="17">
        <f t="shared" ref="L29" si="8">L28/$F28</f>
        <v>1.0198969367306041</v>
      </c>
      <c r="M29" s="17">
        <f t="shared" ref="M29" si="9">M28/$F28</f>
        <v>1.0227598053249358</v>
      </c>
      <c r="N29" s="17">
        <f t="shared" ref="N29" si="10">N28/$F28</f>
        <v>1.0254795304895505</v>
      </c>
      <c r="O29" s="17">
        <f t="shared" ref="O29" si="11">O28/$F28</f>
        <v>1.0283423990838823</v>
      </c>
      <c r="P29" s="17">
        <f t="shared" ref="P29" si="12">P28/$F28</f>
        <v>1.031062124248497</v>
      </c>
      <c r="Q29" s="17">
        <f t="shared" ref="Q29" si="13">Q28/$F28</f>
        <v>1.0337818494131121</v>
      </c>
      <c r="R29" s="17">
        <f t="shared" ref="R29" si="14">R28/$F28</f>
        <v>1.033495562553679</v>
      </c>
      <c r="S29" s="17">
        <f t="shared" ref="S29" si="15">S28/$F28</f>
        <v>1.048997995991984</v>
      </c>
      <c r="T29" s="17">
        <f t="shared" ref="T29" si="16">T28/$F28</f>
        <v>1.0647329659318636</v>
      </c>
      <c r="U29" s="17">
        <f t="shared" ref="U29" si="17">U28/$F28</f>
        <v>1.0807039604208415</v>
      </c>
      <c r="V29" s="17">
        <f t="shared" ref="V29" si="18">V28/$F28</f>
        <v>1.0969145198271542</v>
      </c>
      <c r="W29" s="17">
        <f t="shared" ref="W29" si="19">W28/$F28</f>
        <v>1.1133682376245613</v>
      </c>
      <c r="X29" s="17">
        <f t="shared" ref="X29" si="20">X28/$F28</f>
        <v>1.1300687611889295</v>
      </c>
      <c r="Y29" s="17">
        <f t="shared" ref="Y29" si="21">Y28/$F28</f>
        <v>1.1470197926067636</v>
      </c>
      <c r="Z29" s="17">
        <f t="shared" ref="Z29" si="22">Z28/$F28</f>
        <v>1.1642250894958648</v>
      </c>
      <c r="AA29" s="17">
        <f t="shared" ref="AA29" si="23">AA28/$F28</f>
        <v>1.1816884658383027</v>
      </c>
      <c r="AB29" s="17">
        <f t="shared" ref="AB29" si="24">AB28/$F28</f>
        <v>1.1994137928258772</v>
      </c>
      <c r="AC29" s="17">
        <f t="shared" ref="AC29" si="25">AC28/$F28</f>
        <v>1.2174049997182652</v>
      </c>
      <c r="AD29" s="17">
        <f t="shared" ref="AD29" si="26">AD28/$F28</f>
        <v>1.2356660747140391</v>
      </c>
      <c r="AE29" s="17">
        <f t="shared" ref="AE29" si="27">AE28/$F28</f>
        <v>1.2542010658347496</v>
      </c>
      <c r="AF29" s="17">
        <f t="shared" ref="AF29" si="28">AF28/$F28</f>
        <v>1.2730140818222706</v>
      </c>
      <c r="AG29" s="17">
        <f t="shared" ref="AG29" si="29">AG28/$F28</f>
        <v>1.2921092930496045</v>
      </c>
      <c r="AH29" s="17">
        <f t="shared" ref="AH29" si="30">AH28/$F28</f>
        <v>1.3114909324453485</v>
      </c>
      <c r="AI29" s="17">
        <f t="shared" ref="AI29" si="31">AI28/$F28</f>
        <v>1.3311632964320286</v>
      </c>
      <c r="AJ29" s="17">
        <f t="shared" ref="AJ29" si="32">AJ28/$F28</f>
        <v>1.3511307458785089</v>
      </c>
      <c r="AK29" s="16">
        <f t="shared" ref="AK29" si="33">AK28/$F28</f>
        <v>1.3713977070666865</v>
      </c>
    </row>
    <row r="30" spans="1:37" ht="16" x14ac:dyDescent="0.2">
      <c r="B30" s="42" t="s">
        <v>155</v>
      </c>
      <c r="C30" s="16">
        <f>J41</f>
        <v>436.9</v>
      </c>
      <c r="D30" s="16">
        <f t="shared" ref="D30:R30" si="34">K41</f>
        <v>438.1</v>
      </c>
      <c r="E30" s="16">
        <f t="shared" si="34"/>
        <v>431</v>
      </c>
      <c r="F30" s="16">
        <f t="shared" si="34"/>
        <v>425.7</v>
      </c>
      <c r="G30" s="16">
        <f t="shared" si="34"/>
        <v>418.8</v>
      </c>
      <c r="H30" s="16">
        <f t="shared" si="34"/>
        <v>414.5</v>
      </c>
      <c r="I30" s="16">
        <f t="shared" si="34"/>
        <v>408.1</v>
      </c>
      <c r="J30" s="16">
        <f t="shared" si="34"/>
        <v>402.9</v>
      </c>
      <c r="K30" s="16">
        <f t="shared" si="34"/>
        <v>396</v>
      </c>
      <c r="L30" s="16">
        <f t="shared" si="34"/>
        <v>391.7</v>
      </c>
      <c r="M30" s="16">
        <f t="shared" si="34"/>
        <v>386</v>
      </c>
      <c r="N30" s="16">
        <f t="shared" si="34"/>
        <v>380.7</v>
      </c>
      <c r="O30" s="16">
        <f t="shared" si="34"/>
        <v>374.2</v>
      </c>
      <c r="P30" s="16">
        <f t="shared" si="34"/>
        <v>370.4</v>
      </c>
      <c r="Q30" s="16">
        <f t="shared" si="34"/>
        <v>363.2</v>
      </c>
      <c r="R30" s="16">
        <f t="shared" si="34"/>
        <v>358.3</v>
      </c>
      <c r="S30" s="13">
        <f t="shared" ref="S30:AK30" si="35">R30*(1+$S$24)</f>
        <v>356.50850000000003</v>
      </c>
      <c r="T30" s="13">
        <f t="shared" si="35"/>
        <v>354.72595750000005</v>
      </c>
      <c r="U30" s="13">
        <f t="shared" si="35"/>
        <v>352.95232771250005</v>
      </c>
      <c r="V30" s="13">
        <f t="shared" si="35"/>
        <v>351.18756607393755</v>
      </c>
      <c r="W30" s="13">
        <f t="shared" si="35"/>
        <v>349.43162824356784</v>
      </c>
      <c r="X30" s="13">
        <f t="shared" si="35"/>
        <v>347.68447010235002</v>
      </c>
      <c r="Y30" s="13">
        <f t="shared" si="35"/>
        <v>345.94604775183825</v>
      </c>
      <c r="Z30" s="13">
        <f t="shared" si="35"/>
        <v>344.21631751307905</v>
      </c>
      <c r="AA30" s="13">
        <f t="shared" si="35"/>
        <v>342.49523592551367</v>
      </c>
      <c r="AB30" s="13">
        <f t="shared" si="35"/>
        <v>340.7827597458861</v>
      </c>
      <c r="AC30" s="13">
        <f t="shared" si="35"/>
        <v>339.07884594715665</v>
      </c>
      <c r="AD30" s="13">
        <f t="shared" si="35"/>
        <v>337.38345171742088</v>
      </c>
      <c r="AE30" s="13">
        <f t="shared" si="35"/>
        <v>335.69653445883375</v>
      </c>
      <c r="AF30" s="13">
        <f t="shared" si="35"/>
        <v>334.01805178653956</v>
      </c>
      <c r="AG30" s="13">
        <f t="shared" si="35"/>
        <v>332.34796152760686</v>
      </c>
      <c r="AH30" s="13">
        <f t="shared" si="35"/>
        <v>330.68622171996884</v>
      </c>
      <c r="AI30" s="13">
        <f t="shared" si="35"/>
        <v>329.03279061136902</v>
      </c>
      <c r="AJ30" s="13">
        <f t="shared" si="35"/>
        <v>327.38762665831217</v>
      </c>
      <c r="AK30" s="13">
        <f t="shared" si="35"/>
        <v>325.75068852502062</v>
      </c>
    </row>
    <row r="31" spans="1:37" ht="16" x14ac:dyDescent="0.2">
      <c r="B31" s="42" t="s">
        <v>153</v>
      </c>
      <c r="F31" s="17">
        <f t="shared" si="2"/>
        <v>1</v>
      </c>
      <c r="G31" s="17">
        <f t="shared" ref="G31" si="36">G30/$F30</f>
        <v>0.98379140239605356</v>
      </c>
      <c r="H31" s="17">
        <f t="shared" ref="H31" si="37">H30/$F30</f>
        <v>0.97369039229504351</v>
      </c>
      <c r="I31" s="17">
        <f t="shared" ref="I31" si="38">I30/$F30</f>
        <v>0.95865633074935408</v>
      </c>
      <c r="J31" s="17">
        <f t="shared" ref="J31" si="39">J30/$F30</f>
        <v>0.94644115574348131</v>
      </c>
      <c r="K31" s="17">
        <f t="shared" ref="K31" si="40">K30/$F30</f>
        <v>0.93023255813953487</v>
      </c>
      <c r="L31" s="17">
        <f t="shared" ref="L31" si="41">L30/$F30</f>
        <v>0.92013154803852482</v>
      </c>
      <c r="M31" s="17">
        <f t="shared" ref="M31" si="42">M30/$F30</f>
        <v>0.90674183697439514</v>
      </c>
      <c r="N31" s="17">
        <f t="shared" ref="N31" si="43">N30/$F30</f>
        <v>0.89429175475687106</v>
      </c>
      <c r="O31" s="17">
        <f t="shared" ref="O31" si="44">O30/$F30</f>
        <v>0.87902278599953021</v>
      </c>
      <c r="P31" s="17">
        <f t="shared" ref="P31" si="45">P30/$F30</f>
        <v>0.87009631195677706</v>
      </c>
      <c r="Q31" s="17">
        <f t="shared" ref="Q31" si="46">Q30/$F30</f>
        <v>0.85318299271787645</v>
      </c>
      <c r="R31" s="17">
        <f t="shared" ref="R31" si="47">R30/$F30</f>
        <v>0.84167253934695796</v>
      </c>
      <c r="S31" s="17">
        <f t="shared" ref="S31" si="48">S30/$F30</f>
        <v>0.83746417665022321</v>
      </c>
      <c r="T31" s="17">
        <f t="shared" ref="T31" si="49">T30/$F30</f>
        <v>0.83327685576697219</v>
      </c>
      <c r="U31" s="17">
        <f t="shared" ref="U31" si="50">U30/$F30</f>
        <v>0.82911047148813732</v>
      </c>
      <c r="V31" s="17">
        <f t="shared" ref="V31" si="51">V30/$F30</f>
        <v>0.82496491913069658</v>
      </c>
      <c r="W31" s="17">
        <f t="shared" ref="W31" si="52">W30/$F30</f>
        <v>0.82084009453504314</v>
      </c>
      <c r="X31" s="17">
        <f t="shared" ref="X31" si="53">X30/$F30</f>
        <v>0.81673589406236791</v>
      </c>
      <c r="Y31" s="17">
        <f t="shared" ref="Y31" si="54">Y30/$F30</f>
        <v>0.81265221459205605</v>
      </c>
      <c r="Z31" s="17">
        <f t="shared" ref="Z31" si="55">Z30/$F30</f>
        <v>0.80858895351909577</v>
      </c>
      <c r="AA31" s="17">
        <f t="shared" ref="AA31" si="56">AA30/$F30</f>
        <v>0.80454600875150029</v>
      </c>
      <c r="AB31" s="17">
        <f t="shared" ref="AB31" si="57">AB30/$F30</f>
        <v>0.80052327870774276</v>
      </c>
      <c r="AC31" s="17">
        <f t="shared" ref="AC31" si="58">AC30/$F30</f>
        <v>0.79652066231420404</v>
      </c>
      <c r="AD31" s="17">
        <f t="shared" ref="AD31" si="59">AD30/$F30</f>
        <v>0.79253805900263308</v>
      </c>
      <c r="AE31" s="17">
        <f t="shared" ref="AE31" si="60">AE30/$F30</f>
        <v>0.78857536870761979</v>
      </c>
      <c r="AF31" s="17">
        <f t="shared" ref="AF31" si="61">AF30/$F30</f>
        <v>0.78463249186408168</v>
      </c>
      <c r="AG31" s="17">
        <f t="shared" ref="AG31" si="62">AG30/$F30</f>
        <v>0.78070932940476123</v>
      </c>
      <c r="AH31" s="17">
        <f t="shared" ref="AH31" si="63">AH30/$F30</f>
        <v>0.77680578275773748</v>
      </c>
      <c r="AI31" s="17">
        <f t="shared" ref="AI31" si="64">AI30/$F30</f>
        <v>0.7729217538439489</v>
      </c>
      <c r="AJ31" s="17">
        <f t="shared" ref="AJ31" si="65">AJ30/$F30</f>
        <v>0.76905714507472911</v>
      </c>
      <c r="AK31" s="17">
        <f t="shared" ref="AK31" si="66">AK30/$F30</f>
        <v>0.76521185934935554</v>
      </c>
    </row>
    <row r="32" spans="1:37" s="17" customFormat="1" x14ac:dyDescent="0.2">
      <c r="B32" s="96" t="s">
        <v>26</v>
      </c>
      <c r="C32" s="17">
        <f>J40</f>
        <v>632.6</v>
      </c>
      <c r="D32" s="17">
        <f t="shared" ref="D32:R32" si="67">K40</f>
        <v>611.6</v>
      </c>
      <c r="E32" s="17">
        <f t="shared" si="67"/>
        <v>599.29999999999995</v>
      </c>
      <c r="F32" s="17">
        <f t="shared" si="67"/>
        <v>593.79999999999995</v>
      </c>
      <c r="G32" s="17">
        <f t="shared" si="67"/>
        <v>593</v>
      </c>
      <c r="H32" s="17">
        <f t="shared" si="67"/>
        <v>592.79999999999995</v>
      </c>
      <c r="I32" s="17">
        <f t="shared" si="67"/>
        <v>592.1</v>
      </c>
      <c r="J32" s="17">
        <f t="shared" si="67"/>
        <v>591.1</v>
      </c>
      <c r="K32" s="17">
        <f t="shared" si="67"/>
        <v>590.5</v>
      </c>
      <c r="L32" s="17">
        <f t="shared" si="67"/>
        <v>589.9</v>
      </c>
      <c r="M32" s="17">
        <f t="shared" si="67"/>
        <v>589.70000000000005</v>
      </c>
      <c r="N32" s="17">
        <f t="shared" si="67"/>
        <v>589.6</v>
      </c>
      <c r="O32" s="17">
        <f t="shared" si="67"/>
        <v>589.70000000000005</v>
      </c>
      <c r="P32" s="17">
        <f t="shared" si="67"/>
        <v>589.9</v>
      </c>
      <c r="Q32" s="17">
        <f t="shared" si="67"/>
        <v>590.20000000000005</v>
      </c>
      <c r="R32" s="17">
        <f t="shared" si="67"/>
        <v>589.20000000000005</v>
      </c>
      <c r="S32" s="13">
        <f t="shared" ref="S32:AK32" si="68">R32*(1+$S$25)</f>
        <v>586.25400000000002</v>
      </c>
      <c r="T32" s="13">
        <f t="shared" si="68"/>
        <v>583.32272999999998</v>
      </c>
      <c r="U32" s="13">
        <f t="shared" si="68"/>
        <v>580.40611634999993</v>
      </c>
      <c r="V32" s="13">
        <f t="shared" si="68"/>
        <v>577.50408576824998</v>
      </c>
      <c r="W32" s="13">
        <f t="shared" si="68"/>
        <v>574.61656533940868</v>
      </c>
      <c r="X32" s="13">
        <f t="shared" si="68"/>
        <v>571.74348251271158</v>
      </c>
      <c r="Y32" s="13">
        <f t="shared" si="68"/>
        <v>568.884765100148</v>
      </c>
      <c r="Z32" s="13">
        <f t="shared" si="68"/>
        <v>566.04034127464729</v>
      </c>
      <c r="AA32" s="13">
        <f t="shared" si="68"/>
        <v>563.21013956827403</v>
      </c>
      <c r="AB32" s="13">
        <f t="shared" si="68"/>
        <v>560.39408887043271</v>
      </c>
      <c r="AC32" s="13">
        <f t="shared" si="68"/>
        <v>557.59211842608056</v>
      </c>
      <c r="AD32" s="13">
        <f t="shared" si="68"/>
        <v>554.80415783395017</v>
      </c>
      <c r="AE32" s="13">
        <f t="shared" si="68"/>
        <v>552.03013704478042</v>
      </c>
      <c r="AF32" s="13">
        <f t="shared" si="68"/>
        <v>549.26998635955647</v>
      </c>
      <c r="AG32" s="13">
        <f t="shared" si="68"/>
        <v>546.52363642775867</v>
      </c>
      <c r="AH32" s="13">
        <f t="shared" si="68"/>
        <v>543.79101824561985</v>
      </c>
      <c r="AI32" s="13">
        <f t="shared" si="68"/>
        <v>541.0720631543918</v>
      </c>
      <c r="AJ32" s="13">
        <f t="shared" si="68"/>
        <v>538.36670283861986</v>
      </c>
      <c r="AK32" s="13">
        <f t="shared" si="68"/>
        <v>535.67486932442671</v>
      </c>
    </row>
    <row r="33" spans="2:37" s="17" customFormat="1" ht="16" x14ac:dyDescent="0.2">
      <c r="B33" s="42" t="s">
        <v>153</v>
      </c>
      <c r="F33" s="17">
        <f t="shared" ref="F33" si="69">F32/$F32</f>
        <v>1</v>
      </c>
      <c r="G33" s="17">
        <f t="shared" ref="G33" si="70">G32/$F32</f>
        <v>0.99865274503199741</v>
      </c>
      <c r="H33" s="17">
        <f t="shared" ref="H33" si="71">H32/$F32</f>
        <v>0.99831593128999663</v>
      </c>
      <c r="I33" s="17">
        <f t="shared" ref="I33" si="72">I32/$F32</f>
        <v>0.99713708319299443</v>
      </c>
      <c r="J33" s="17">
        <f t="shared" ref="J33" si="73">J32/$F32</f>
        <v>0.99545301448299106</v>
      </c>
      <c r="K33" s="17">
        <f t="shared" ref="K33" si="74">K32/$F32</f>
        <v>0.99444257325698893</v>
      </c>
      <c r="L33" s="17">
        <f t="shared" ref="L33" si="75">L32/$F32</f>
        <v>0.9934321320309869</v>
      </c>
      <c r="M33" s="17">
        <f t="shared" ref="M33" si="76">M32/$F32</f>
        <v>0.99309531828898634</v>
      </c>
      <c r="N33" s="17">
        <f t="shared" ref="N33" si="77">N32/$F32</f>
        <v>0.99292691141798595</v>
      </c>
      <c r="O33" s="17">
        <f t="shared" ref="O33" si="78">O32/$F32</f>
        <v>0.99309531828898634</v>
      </c>
      <c r="P33" s="17">
        <f t="shared" ref="P33" si="79">P32/$F32</f>
        <v>0.9934321320309869</v>
      </c>
      <c r="Q33" s="17">
        <f t="shared" ref="Q33" si="80">Q32/$F32</f>
        <v>0.99393735264398808</v>
      </c>
      <c r="R33" s="17">
        <f t="shared" ref="R33" si="81">R32/$F32</f>
        <v>0.99225328393398471</v>
      </c>
      <c r="S33" s="17">
        <f t="shared" ref="S33" si="82">S32/$F32</f>
        <v>0.98729201751431472</v>
      </c>
      <c r="T33" s="17">
        <f t="shared" ref="T33" si="83">T32/$F32</f>
        <v>0.98235555742674308</v>
      </c>
      <c r="U33" s="17">
        <f t="shared" ref="U33" si="84">U32/$F32</f>
        <v>0.97744377963960927</v>
      </c>
      <c r="V33" s="17">
        <f t="shared" ref="V33" si="85">V32/$F32</f>
        <v>0.97255656074141128</v>
      </c>
      <c r="W33" s="17">
        <f t="shared" ref="W33" si="86">W32/$F32</f>
        <v>0.96769377793770417</v>
      </c>
      <c r="X33" s="17">
        <f t="shared" ref="X33" si="87">X32/$F32</f>
        <v>0.96285530904801553</v>
      </c>
      <c r="Y33" s="17">
        <f t="shared" ref="Y33" si="88">Y32/$F32</f>
        <v>0.95804103250277539</v>
      </c>
      <c r="Z33" s="17">
        <f t="shared" ref="Z33" si="89">Z32/$F32</f>
        <v>0.95325082734026156</v>
      </c>
      <c r="AA33" s="17">
        <f t="shared" ref="AA33" si="90">AA32/$F32</f>
        <v>0.94848457320356028</v>
      </c>
      <c r="AB33" s="17">
        <f t="shared" ref="AB33" si="91">AB32/$F32</f>
        <v>0.9437421503375425</v>
      </c>
      <c r="AC33" s="17">
        <f t="shared" ref="AC33" si="92">AC32/$F32</f>
        <v>0.93902343958585488</v>
      </c>
      <c r="AD33" s="17">
        <f t="shared" ref="AD33" si="93">AD32/$F32</f>
        <v>0.93432832238792562</v>
      </c>
      <c r="AE33" s="17">
        <f t="shared" ref="AE33" si="94">AE32/$F32</f>
        <v>0.92965668077598596</v>
      </c>
      <c r="AF33" s="17">
        <f t="shared" ref="AF33" si="95">AF32/$F32</f>
        <v>0.92500839737210594</v>
      </c>
      <c r="AG33" s="17">
        <f t="shared" ref="AG33" si="96">AG32/$F32</f>
        <v>0.92038335538524541</v>
      </c>
      <c r="AH33" s="17">
        <f t="shared" ref="AH33" si="97">AH32/$F32</f>
        <v>0.91578143860831918</v>
      </c>
      <c r="AI33" s="17">
        <f t="shared" ref="AI33" si="98">AI32/$F32</f>
        <v>0.91120253141527763</v>
      </c>
      <c r="AJ33" s="17">
        <f t="shared" ref="AJ33" si="99">AJ32/$F32</f>
        <v>0.90664651875820124</v>
      </c>
      <c r="AK33" s="17">
        <f t="shared" ref="AK33" si="100">AK32/$F32</f>
        <v>0.90211328616441011</v>
      </c>
    </row>
    <row r="34" spans="2:37" s="17" customFormat="1" ht="16" x14ac:dyDescent="0.2">
      <c r="B34" s="42"/>
    </row>
    <row r="35" spans="2:37" s="17" customFormat="1" ht="16" x14ac:dyDescent="0.2">
      <c r="B35" s="42"/>
    </row>
    <row r="38" spans="2:37" x14ac:dyDescent="0.2">
      <c r="C38" s="16" t="s">
        <v>156</v>
      </c>
      <c r="D38" s="16" t="s">
        <v>157</v>
      </c>
      <c r="E38" s="16" t="s">
        <v>138</v>
      </c>
      <c r="F38" s="16" t="s">
        <v>158</v>
      </c>
      <c r="G38" s="16" t="s">
        <v>107</v>
      </c>
    </row>
    <row r="39" spans="2:37" x14ac:dyDescent="0.2">
      <c r="C39" s="16" t="s">
        <v>159</v>
      </c>
      <c r="D39" s="16" t="s">
        <v>159</v>
      </c>
      <c r="E39" s="16" t="s">
        <v>160</v>
      </c>
      <c r="F39" s="16" t="s">
        <v>159</v>
      </c>
      <c r="I39" s="16" t="s">
        <v>156</v>
      </c>
      <c r="J39" s="16">
        <v>2016</v>
      </c>
      <c r="K39" s="16">
        <v>2017</v>
      </c>
      <c r="L39" s="16">
        <v>2018</v>
      </c>
      <c r="M39" s="16">
        <v>2019</v>
      </c>
      <c r="N39" s="16">
        <v>2020</v>
      </c>
      <c r="O39" s="16">
        <v>2021</v>
      </c>
      <c r="P39" s="16">
        <v>2022</v>
      </c>
      <c r="Q39" s="16">
        <v>2023</v>
      </c>
      <c r="R39" s="16">
        <v>2024</v>
      </c>
      <c r="S39" s="16">
        <v>2025</v>
      </c>
      <c r="T39" s="16">
        <v>2026</v>
      </c>
      <c r="U39" s="16">
        <v>2027</v>
      </c>
      <c r="V39" s="16">
        <v>2028</v>
      </c>
      <c r="W39" s="16">
        <v>2029</v>
      </c>
      <c r="X39" s="16">
        <v>2030</v>
      </c>
      <c r="Y39" s="16">
        <v>2031</v>
      </c>
      <c r="Z39" s="16" t="s">
        <v>161</v>
      </c>
    </row>
    <row r="40" spans="2:37" x14ac:dyDescent="0.2">
      <c r="C40" s="16">
        <v>2016</v>
      </c>
      <c r="D40" s="16">
        <v>632.6</v>
      </c>
      <c r="E40" s="16">
        <v>436.9</v>
      </c>
      <c r="F40" s="16">
        <v>94.8</v>
      </c>
      <c r="G40" s="9">
        <v>1164.3</v>
      </c>
      <c r="I40" s="16" t="s">
        <v>157</v>
      </c>
      <c r="J40" s="16">
        <v>632.6</v>
      </c>
      <c r="K40" s="16">
        <v>611.6</v>
      </c>
      <c r="L40" s="16">
        <v>599.29999999999995</v>
      </c>
      <c r="M40" s="16">
        <v>593.79999999999995</v>
      </c>
      <c r="N40" s="16">
        <v>593</v>
      </c>
      <c r="O40" s="16">
        <v>592.79999999999995</v>
      </c>
      <c r="P40" s="16">
        <v>592.1</v>
      </c>
      <c r="Q40" s="16">
        <v>591.1</v>
      </c>
      <c r="R40" s="16">
        <v>590.5</v>
      </c>
      <c r="S40" s="16">
        <v>589.9</v>
      </c>
      <c r="T40" s="16">
        <v>589.70000000000005</v>
      </c>
      <c r="U40" s="16">
        <v>589.6</v>
      </c>
      <c r="V40" s="16">
        <v>589.70000000000005</v>
      </c>
      <c r="W40" s="16">
        <v>589.9</v>
      </c>
      <c r="X40" s="16">
        <v>590.20000000000005</v>
      </c>
      <c r="Y40" s="16">
        <v>589.20000000000005</v>
      </c>
      <c r="Z40" s="16">
        <v>-0.5</v>
      </c>
    </row>
    <row r="41" spans="2:37" x14ac:dyDescent="0.2">
      <c r="C41" s="16">
        <v>2017</v>
      </c>
      <c r="D41" s="16">
        <v>611.6</v>
      </c>
      <c r="E41" s="16">
        <v>438.1</v>
      </c>
      <c r="F41" s="16">
        <v>96.6</v>
      </c>
      <c r="G41" s="9">
        <v>1146.2</v>
      </c>
      <c r="I41" s="16" t="s">
        <v>138</v>
      </c>
      <c r="J41" s="16">
        <v>436.9</v>
      </c>
      <c r="K41" s="16">
        <v>438.1</v>
      </c>
      <c r="L41" s="16">
        <v>431</v>
      </c>
      <c r="M41" s="16">
        <v>425.7</v>
      </c>
      <c r="N41" s="16">
        <v>418.8</v>
      </c>
      <c r="O41" s="16">
        <v>414.5</v>
      </c>
      <c r="P41" s="16">
        <v>408.1</v>
      </c>
      <c r="Q41" s="16">
        <v>402.9</v>
      </c>
      <c r="R41" s="16">
        <v>396</v>
      </c>
      <c r="S41" s="16">
        <v>391.7</v>
      </c>
      <c r="T41" s="16">
        <v>386</v>
      </c>
      <c r="U41" s="16">
        <v>380.7</v>
      </c>
      <c r="V41" s="16">
        <v>374.2</v>
      </c>
      <c r="W41" s="16">
        <v>370.4</v>
      </c>
      <c r="X41" s="16">
        <v>363.2</v>
      </c>
      <c r="Y41" s="16">
        <v>358.3</v>
      </c>
      <c r="Z41" s="16">
        <v>-1.3</v>
      </c>
    </row>
    <row r="42" spans="2:37" x14ac:dyDescent="0.2">
      <c r="C42" s="16">
        <v>2018</v>
      </c>
      <c r="D42" s="16">
        <v>599.29999999999995</v>
      </c>
      <c r="E42" s="16">
        <v>431</v>
      </c>
      <c r="F42" s="16">
        <v>100.6</v>
      </c>
      <c r="G42" s="9">
        <v>1131</v>
      </c>
      <c r="I42" s="16" t="s">
        <v>158</v>
      </c>
      <c r="J42" s="16">
        <v>94.8</v>
      </c>
      <c r="K42" s="16">
        <v>96.6</v>
      </c>
      <c r="L42" s="16">
        <v>100.6</v>
      </c>
      <c r="M42" s="16">
        <v>104.8</v>
      </c>
      <c r="N42" s="16">
        <v>108.5</v>
      </c>
      <c r="O42" s="16">
        <v>111.9</v>
      </c>
      <c r="P42" s="16">
        <v>115</v>
      </c>
      <c r="Q42" s="16">
        <v>117.7</v>
      </c>
      <c r="R42" s="16">
        <v>120.3</v>
      </c>
      <c r="S42" s="16">
        <v>122.6</v>
      </c>
      <c r="T42" s="16">
        <v>124.8</v>
      </c>
      <c r="U42" s="16">
        <v>126.8</v>
      </c>
      <c r="V42" s="16">
        <v>128.69999999999999</v>
      </c>
      <c r="W42" s="16">
        <v>130.4</v>
      </c>
      <c r="X42" s="16">
        <v>132</v>
      </c>
      <c r="Y42" s="16">
        <v>132.80000000000001</v>
      </c>
      <c r="Z42" s="16">
        <v>2.2999999999999998</v>
      </c>
    </row>
    <row r="43" spans="2:37" x14ac:dyDescent="0.2">
      <c r="C43" s="16">
        <v>2019</v>
      </c>
      <c r="D43" s="16">
        <v>593.79999999999995</v>
      </c>
      <c r="E43" s="16">
        <v>425.7</v>
      </c>
      <c r="F43" s="16">
        <v>104.8</v>
      </c>
      <c r="G43" s="9">
        <v>1124.3</v>
      </c>
      <c r="I43" s="16" t="s">
        <v>107</v>
      </c>
      <c r="J43" s="16">
        <v>1164.3</v>
      </c>
      <c r="K43" s="16">
        <v>1146.2</v>
      </c>
      <c r="L43" s="16">
        <v>1131</v>
      </c>
      <c r="M43" s="16">
        <v>1124.3</v>
      </c>
      <c r="N43" s="16">
        <v>1120.3</v>
      </c>
      <c r="O43" s="16">
        <v>1119.2</v>
      </c>
      <c r="P43" s="16">
        <v>1115.2</v>
      </c>
      <c r="Q43" s="16">
        <v>1111.5999999999999</v>
      </c>
      <c r="R43" s="16">
        <v>1106.7</v>
      </c>
      <c r="S43" s="16">
        <v>1104.3</v>
      </c>
      <c r="T43" s="16">
        <v>1100.4000000000001</v>
      </c>
      <c r="U43" s="16">
        <v>1097</v>
      </c>
      <c r="V43" s="16">
        <v>1092.5</v>
      </c>
      <c r="W43" s="16">
        <v>1090.7</v>
      </c>
      <c r="X43" s="16">
        <v>1085.4000000000001</v>
      </c>
      <c r="Y43" s="16">
        <v>1080.3</v>
      </c>
      <c r="Z43" s="16">
        <v>-0.5</v>
      </c>
    </row>
    <row r="44" spans="2:37" x14ac:dyDescent="0.2">
      <c r="C44" s="16">
        <v>2020</v>
      </c>
      <c r="D44" s="16">
        <v>593</v>
      </c>
      <c r="E44" s="16">
        <v>418.8</v>
      </c>
      <c r="F44" s="16">
        <v>108.5</v>
      </c>
      <c r="G44" s="9">
        <v>1120.3</v>
      </c>
    </row>
    <row r="45" spans="2:37" x14ac:dyDescent="0.2">
      <c r="C45" s="16">
        <v>2021</v>
      </c>
      <c r="D45" s="16">
        <v>592.79999999999995</v>
      </c>
      <c r="E45" s="16">
        <v>414.5</v>
      </c>
      <c r="F45" s="16">
        <v>111.9</v>
      </c>
      <c r="G45" s="9">
        <v>1119.2</v>
      </c>
    </row>
    <row r="46" spans="2:37" x14ac:dyDescent="0.2">
      <c r="C46" s="16">
        <v>2022</v>
      </c>
      <c r="D46" s="16">
        <v>592.1</v>
      </c>
      <c r="E46" s="16">
        <v>408.1</v>
      </c>
      <c r="F46" s="16">
        <v>115</v>
      </c>
      <c r="G46" s="9">
        <v>1115.2</v>
      </c>
    </row>
    <row r="47" spans="2:37" x14ac:dyDescent="0.2">
      <c r="C47" s="16">
        <v>2023</v>
      </c>
      <c r="D47" s="16">
        <v>591.1</v>
      </c>
      <c r="E47" s="16">
        <v>402.9</v>
      </c>
      <c r="F47" s="16">
        <v>117.7</v>
      </c>
      <c r="G47" s="9">
        <v>1111.5999999999999</v>
      </c>
    </row>
    <row r="48" spans="2:37" x14ac:dyDescent="0.2">
      <c r="C48" s="16">
        <v>2024</v>
      </c>
      <c r="D48" s="16">
        <v>590.5</v>
      </c>
      <c r="E48" s="16">
        <v>396</v>
      </c>
      <c r="F48" s="16">
        <v>120.3</v>
      </c>
      <c r="G48" s="9">
        <v>1106.7</v>
      </c>
    </row>
    <row r="49" spans="3:7" x14ac:dyDescent="0.2">
      <c r="C49" s="16">
        <v>2025</v>
      </c>
      <c r="D49" s="16">
        <v>589.9</v>
      </c>
      <c r="E49" s="16">
        <v>391.7</v>
      </c>
      <c r="F49" s="16">
        <v>122.6</v>
      </c>
      <c r="G49" s="9">
        <v>1104.3</v>
      </c>
    </row>
    <row r="50" spans="3:7" x14ac:dyDescent="0.2">
      <c r="C50" s="16">
        <v>2026</v>
      </c>
      <c r="D50" s="16">
        <v>589.70000000000005</v>
      </c>
      <c r="E50" s="16">
        <v>386</v>
      </c>
      <c r="F50" s="16">
        <v>124.8</v>
      </c>
      <c r="G50" s="9">
        <v>1100.4000000000001</v>
      </c>
    </row>
    <row r="51" spans="3:7" x14ac:dyDescent="0.2">
      <c r="C51" s="16">
        <v>2027</v>
      </c>
      <c r="D51" s="16">
        <v>589.6</v>
      </c>
      <c r="E51" s="16">
        <v>380.7</v>
      </c>
      <c r="F51" s="16">
        <v>126.8</v>
      </c>
      <c r="G51" s="9">
        <v>1097</v>
      </c>
    </row>
    <row r="52" spans="3:7" x14ac:dyDescent="0.2">
      <c r="C52" s="16">
        <v>2028</v>
      </c>
      <c r="D52" s="16">
        <v>589.70000000000005</v>
      </c>
      <c r="E52" s="16">
        <v>374.2</v>
      </c>
      <c r="F52" s="16">
        <v>128.69999999999999</v>
      </c>
      <c r="G52" s="9">
        <v>1092.5</v>
      </c>
    </row>
    <row r="53" spans="3:7" x14ac:dyDescent="0.2">
      <c r="C53" s="16">
        <v>2029</v>
      </c>
      <c r="D53" s="16">
        <v>589.9</v>
      </c>
      <c r="E53" s="16">
        <v>370.4</v>
      </c>
      <c r="F53" s="16">
        <v>130.4</v>
      </c>
      <c r="G53" s="9">
        <v>1090.7</v>
      </c>
    </row>
    <row r="54" spans="3:7" x14ac:dyDescent="0.2">
      <c r="C54" s="16">
        <v>2030</v>
      </c>
      <c r="D54" s="16">
        <v>590.20000000000005</v>
      </c>
      <c r="E54" s="16">
        <v>363.2</v>
      </c>
      <c r="F54" s="16">
        <v>132</v>
      </c>
      <c r="G54" s="9">
        <v>1085.4000000000001</v>
      </c>
    </row>
    <row r="55" spans="3:7" x14ac:dyDescent="0.2">
      <c r="C55" s="16">
        <v>2031</v>
      </c>
      <c r="D55" s="16">
        <v>589.20000000000005</v>
      </c>
      <c r="E55" s="16">
        <v>358.3</v>
      </c>
      <c r="F55" s="16">
        <v>132.80000000000001</v>
      </c>
      <c r="G55" s="9">
        <v>1080.3</v>
      </c>
    </row>
    <row r="56" spans="3:7" x14ac:dyDescent="0.2">
      <c r="C56" s="16" t="s">
        <v>162</v>
      </c>
      <c r="D56" s="16">
        <v>-0.5</v>
      </c>
      <c r="E56" s="16">
        <v>-1.3</v>
      </c>
      <c r="F56" s="16">
        <v>2.2999999999999998</v>
      </c>
      <c r="G56" s="16">
        <v>-0.5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E6F9-4CBE-AB41-AA90-CD53E8DFD29D}">
  <sheetPr>
    <tabColor theme="6"/>
  </sheetPr>
  <dimension ref="A1:Z36"/>
  <sheetViews>
    <sheetView topLeftCell="A17" workbookViewId="0">
      <selection activeCell="D10" sqref="D10"/>
    </sheetView>
  </sheetViews>
  <sheetFormatPr baseColWidth="10" defaultColWidth="8.83203125" defaultRowHeight="15" x14ac:dyDescent="0.2"/>
  <cols>
    <col min="1" max="1" width="40" style="16" bestFit="1" customWidth="1"/>
    <col min="2" max="19" width="8.83203125" style="16"/>
    <col min="20" max="20" width="9.5" style="16" bestFit="1" customWidth="1"/>
    <col min="21" max="16384" width="8.83203125" style="16"/>
  </cols>
  <sheetData>
    <row r="1" spans="1:18" x14ac:dyDescent="0.2">
      <c r="A1" s="46" t="s">
        <v>114</v>
      </c>
    </row>
    <row r="2" spans="1:18" x14ac:dyDescent="0.2">
      <c r="A2" s="46" t="s">
        <v>115</v>
      </c>
    </row>
    <row r="3" spans="1:18" x14ac:dyDescent="0.2">
      <c r="A3" s="46" t="s">
        <v>116</v>
      </c>
    </row>
    <row r="4" spans="1:18" x14ac:dyDescent="0.2">
      <c r="A4" s="46" t="s">
        <v>34</v>
      </c>
    </row>
    <row r="5" spans="1:18" x14ac:dyDescent="0.2">
      <c r="A5" s="16" t="s">
        <v>117</v>
      </c>
    </row>
    <row r="7" spans="1:18" x14ac:dyDescent="0.2">
      <c r="B7" s="46" t="s">
        <v>118</v>
      </c>
      <c r="C7" s="46" t="s">
        <v>1</v>
      </c>
      <c r="D7" s="46" t="s">
        <v>1</v>
      </c>
      <c r="E7" s="46" t="s">
        <v>1</v>
      </c>
      <c r="F7" s="46" t="s">
        <v>1</v>
      </c>
      <c r="G7" s="46" t="s">
        <v>1</v>
      </c>
      <c r="H7" s="46" t="s">
        <v>1</v>
      </c>
      <c r="I7" s="46" t="s">
        <v>1</v>
      </c>
      <c r="J7" s="46" t="s">
        <v>1</v>
      </c>
      <c r="K7" s="46" t="s">
        <v>1</v>
      </c>
      <c r="L7" s="46" t="s">
        <v>1</v>
      </c>
      <c r="M7" s="46" t="s">
        <v>1</v>
      </c>
      <c r="N7" s="46" t="s">
        <v>1</v>
      </c>
      <c r="O7" s="46" t="s">
        <v>1</v>
      </c>
      <c r="P7" s="46" t="s">
        <v>1</v>
      </c>
      <c r="Q7" s="46" t="s">
        <v>1</v>
      </c>
      <c r="R7" s="46" t="s">
        <v>1</v>
      </c>
    </row>
    <row r="8" spans="1:18" x14ac:dyDescent="0.2">
      <c r="B8" s="46" t="s">
        <v>119</v>
      </c>
      <c r="C8" s="46" t="s">
        <v>120</v>
      </c>
      <c r="D8" s="46" t="s">
        <v>121</v>
      </c>
      <c r="E8" s="46" t="s">
        <v>122</v>
      </c>
      <c r="F8" s="46" t="s">
        <v>123</v>
      </c>
      <c r="G8" s="46" t="s">
        <v>124</v>
      </c>
      <c r="H8" s="46" t="s">
        <v>125</v>
      </c>
      <c r="I8" s="46" t="s">
        <v>126</v>
      </c>
      <c r="J8" s="46" t="s">
        <v>127</v>
      </c>
      <c r="K8" s="46" t="s">
        <v>128</v>
      </c>
      <c r="L8" s="46" t="s">
        <v>129</v>
      </c>
      <c r="M8" s="46" t="s">
        <v>130</v>
      </c>
      <c r="N8" s="46" t="s">
        <v>131</v>
      </c>
      <c r="O8" s="46" t="s">
        <v>132</v>
      </c>
      <c r="P8" s="46" t="s">
        <v>133</v>
      </c>
      <c r="Q8" s="46" t="s">
        <v>134</v>
      </c>
      <c r="R8" s="46" t="s">
        <v>135</v>
      </c>
    </row>
    <row r="9" spans="1:18" x14ac:dyDescent="0.2">
      <c r="A9" s="16" t="s">
        <v>1</v>
      </c>
    </row>
    <row r="10" spans="1:18" x14ac:dyDescent="0.2">
      <c r="A10" s="46" t="s">
        <v>136</v>
      </c>
      <c r="B10" s="46">
        <v>867.69314800000006</v>
      </c>
      <c r="C10" s="46">
        <v>853.78617700000007</v>
      </c>
      <c r="D10" s="46">
        <v>863.36262799999986</v>
      </c>
      <c r="E10" s="46">
        <v>873.99755900000002</v>
      </c>
      <c r="F10" s="46">
        <v>880.41610700000001</v>
      </c>
      <c r="G10" s="46">
        <v>873.27141300000005</v>
      </c>
      <c r="H10" s="46">
        <v>880.79944499999999</v>
      </c>
      <c r="I10" s="46">
        <v>911.45843500000001</v>
      </c>
      <c r="J10" s="46">
        <v>914.53445299999998</v>
      </c>
      <c r="K10" s="46">
        <v>910.41675200000009</v>
      </c>
      <c r="L10" s="46">
        <v>918.66405600000007</v>
      </c>
      <c r="M10" s="46">
        <v>922.30655100000013</v>
      </c>
      <c r="N10" s="46">
        <v>920.97813900000006</v>
      </c>
      <c r="O10" s="46">
        <v>909.56077699999992</v>
      </c>
      <c r="P10" s="46">
        <v>938.52676399999996</v>
      </c>
      <c r="Q10" s="46">
        <v>952.05840000000012</v>
      </c>
      <c r="R10" s="46">
        <v>959.57755799999995</v>
      </c>
    </row>
    <row r="11" spans="1:18" x14ac:dyDescent="0.2">
      <c r="A11" s="16" t="s">
        <v>1</v>
      </c>
    </row>
    <row r="12" spans="1:18" x14ac:dyDescent="0.2">
      <c r="A12" s="16" t="s">
        <v>139</v>
      </c>
      <c r="B12" s="16">
        <v>359.881708</v>
      </c>
      <c r="C12" s="16">
        <v>351.37854300000004</v>
      </c>
      <c r="D12" s="16">
        <v>354.52990200000005</v>
      </c>
      <c r="E12" s="16">
        <v>356.99142900000004</v>
      </c>
      <c r="F12" s="16">
        <v>358.98602399999999</v>
      </c>
      <c r="G12" s="16">
        <v>339.36056500000001</v>
      </c>
      <c r="H12" s="16">
        <v>339.96621900000002</v>
      </c>
      <c r="I12" s="16">
        <v>368.46485100000001</v>
      </c>
      <c r="J12" s="16">
        <v>364.471384</v>
      </c>
      <c r="K12" s="16">
        <v>350.21514000000008</v>
      </c>
      <c r="L12" s="16">
        <v>360.37541800000008</v>
      </c>
      <c r="M12" s="16">
        <v>350.37413800000002</v>
      </c>
      <c r="N12" s="16">
        <v>344.94231899999994</v>
      </c>
      <c r="O12" s="16">
        <v>327.73601300000001</v>
      </c>
      <c r="P12" s="16">
        <v>326.80158499999999</v>
      </c>
      <c r="Q12" s="16">
        <v>324.35303100000004</v>
      </c>
      <c r="R12" s="16">
        <v>316.646525</v>
      </c>
    </row>
    <row r="13" spans="1:18" x14ac:dyDescent="0.2">
      <c r="A13" s="47" t="s">
        <v>140</v>
      </c>
      <c r="B13" s="16">
        <v>356.04119200000002</v>
      </c>
      <c r="C13" s="16">
        <v>347.585712</v>
      </c>
      <c r="D13" s="16">
        <v>350.802393</v>
      </c>
      <c r="E13" s="16">
        <v>353.46280899999999</v>
      </c>
      <c r="F13" s="16">
        <v>355.183222</v>
      </c>
      <c r="G13" s="16">
        <v>335.53089299999999</v>
      </c>
      <c r="H13" s="16">
        <v>335.26398700000004</v>
      </c>
      <c r="I13" s="16">
        <v>363.57175699999999</v>
      </c>
      <c r="J13" s="16">
        <v>360.09469799999999</v>
      </c>
      <c r="K13" s="16">
        <v>346.04266900000005</v>
      </c>
      <c r="L13" s="16">
        <v>355.47591400000005</v>
      </c>
      <c r="M13" s="16">
        <v>344.90869000000004</v>
      </c>
      <c r="N13" s="16">
        <v>339.49575499999997</v>
      </c>
      <c r="O13" s="16">
        <v>321.98876200000001</v>
      </c>
      <c r="P13" s="16">
        <v>320.42447300000003</v>
      </c>
      <c r="Q13" s="16">
        <v>316.55974200000003</v>
      </c>
      <c r="R13" s="16">
        <v>312.75584600000002</v>
      </c>
    </row>
    <row r="14" spans="1:18" x14ac:dyDescent="0.2">
      <c r="A14" s="47" t="s">
        <v>141</v>
      </c>
      <c r="B14" s="16">
        <v>1.359</v>
      </c>
      <c r="C14" s="16">
        <v>1.5880000000000001</v>
      </c>
      <c r="D14" s="16">
        <v>1.595</v>
      </c>
      <c r="E14" s="16">
        <v>1.245239</v>
      </c>
      <c r="F14" s="16">
        <v>1.426884</v>
      </c>
      <c r="G14" s="16">
        <v>1.4766969999999999</v>
      </c>
      <c r="H14" s="16">
        <v>1.848997</v>
      </c>
      <c r="I14" s="16">
        <v>1.7564759999999999</v>
      </c>
      <c r="J14" s="16">
        <v>0.83152700000000002</v>
      </c>
      <c r="K14" s="16">
        <v>0.83883200000000002</v>
      </c>
      <c r="L14" s="16">
        <v>1.1775230000000001</v>
      </c>
      <c r="M14" s="16">
        <v>1.286764</v>
      </c>
      <c r="N14" s="16">
        <v>1.206151</v>
      </c>
      <c r="O14" s="16">
        <v>1.351008</v>
      </c>
      <c r="P14" s="16">
        <v>1.9141570000000001</v>
      </c>
      <c r="Q14" s="16">
        <v>2.569817</v>
      </c>
      <c r="R14" s="16">
        <v>1.9249890000000001</v>
      </c>
    </row>
    <row r="15" spans="1:18" x14ac:dyDescent="0.2">
      <c r="A15" s="47" t="s">
        <v>142</v>
      </c>
      <c r="B15" s="16">
        <v>2.4815160000000001</v>
      </c>
      <c r="C15" s="16">
        <v>2.204831</v>
      </c>
      <c r="D15" s="16">
        <v>2.1325090000000002</v>
      </c>
      <c r="E15" s="16">
        <v>2.2833809999999999</v>
      </c>
      <c r="F15" s="16">
        <v>2.375918</v>
      </c>
      <c r="G15" s="16">
        <v>2.3529749999999998</v>
      </c>
      <c r="H15" s="16">
        <v>2.8532350000000002</v>
      </c>
      <c r="I15" s="16">
        <v>3.1366179999999999</v>
      </c>
      <c r="J15" s="16">
        <v>3.5451589999999999</v>
      </c>
      <c r="K15" s="16">
        <v>3.3336389999999998</v>
      </c>
      <c r="L15" s="16">
        <v>3.721981</v>
      </c>
      <c r="M15" s="16">
        <v>4.1786839999999996</v>
      </c>
      <c r="N15" s="16">
        <v>4.2404130000000002</v>
      </c>
      <c r="O15" s="16">
        <v>4.3962430000000001</v>
      </c>
      <c r="P15" s="16">
        <v>4.462955</v>
      </c>
      <c r="Q15" s="16">
        <v>5.2234720000000001</v>
      </c>
      <c r="R15" s="16">
        <v>1.9656899999999999</v>
      </c>
    </row>
    <row r="16" spans="1:18" x14ac:dyDescent="0.2">
      <c r="A16" s="16" t="s">
        <v>143</v>
      </c>
      <c r="B16" s="16">
        <v>27.830624</v>
      </c>
      <c r="C16" s="16">
        <v>29.916063999999999</v>
      </c>
      <c r="D16" s="16">
        <v>32.816324999999999</v>
      </c>
      <c r="E16" s="16">
        <v>35.227454000000002</v>
      </c>
      <c r="F16" s="16">
        <v>35.822898000000002</v>
      </c>
      <c r="G16" s="16">
        <v>42.061999999999998</v>
      </c>
      <c r="H16" s="16">
        <v>42.533000000000001</v>
      </c>
      <c r="I16" s="16">
        <v>39.143999999999998</v>
      </c>
      <c r="J16" s="16">
        <v>39.147000000000006</v>
      </c>
      <c r="K16" s="16">
        <v>41.384999999999998</v>
      </c>
      <c r="L16" s="16">
        <v>41.367999999999995</v>
      </c>
      <c r="M16" s="16">
        <v>40.826000000000001</v>
      </c>
      <c r="N16" s="16">
        <v>42.344999999999999</v>
      </c>
      <c r="O16" s="16">
        <v>44.9</v>
      </c>
      <c r="P16" s="16">
        <v>52.991</v>
      </c>
      <c r="Q16" s="16">
        <v>50.774999999999999</v>
      </c>
      <c r="R16" s="16">
        <v>51.834000000000003</v>
      </c>
    </row>
    <row r="17" spans="1:26" x14ac:dyDescent="0.2">
      <c r="A17" s="16" t="s">
        <v>1</v>
      </c>
    </row>
    <row r="18" spans="1:26" x14ac:dyDescent="0.2">
      <c r="A18" s="46" t="s">
        <v>145</v>
      </c>
      <c r="B18" s="46">
        <v>731.17030999999997</v>
      </c>
      <c r="C18" s="46">
        <v>715.910124</v>
      </c>
      <c r="D18" s="46">
        <v>719.80288099999996</v>
      </c>
      <c r="E18" s="46">
        <v>731.71383400000002</v>
      </c>
      <c r="F18" s="46">
        <v>738.86156000000005</v>
      </c>
      <c r="G18" s="46">
        <v>731.20867099999998</v>
      </c>
      <c r="H18" s="46">
        <v>733.415569</v>
      </c>
      <c r="I18" s="46">
        <v>761.13889200000006</v>
      </c>
      <c r="J18" s="46">
        <v>763.51581799999997</v>
      </c>
      <c r="K18" s="46">
        <v>757.47198700000001</v>
      </c>
      <c r="L18" s="46">
        <v>765.28731000000005</v>
      </c>
      <c r="M18" s="46">
        <v>763.38241300000004</v>
      </c>
      <c r="N18" s="46">
        <v>757.89209700000004</v>
      </c>
      <c r="O18" s="46">
        <v>742.70944899999995</v>
      </c>
      <c r="P18" s="46">
        <v>754.14428999999996</v>
      </c>
      <c r="Q18" s="46">
        <v>755.27402600000005</v>
      </c>
      <c r="R18" s="46">
        <v>756.61262499999998</v>
      </c>
    </row>
    <row r="19" spans="1:26" x14ac:dyDescent="0.2">
      <c r="A19" s="46" t="s">
        <v>146</v>
      </c>
      <c r="B19" s="46">
        <v>294.13444099999998</v>
      </c>
      <c r="C19" s="46">
        <v>286.90254800000002</v>
      </c>
      <c r="D19" s="46">
        <v>286.73755700000004</v>
      </c>
      <c r="E19" s="46">
        <v>290.96099300000003</v>
      </c>
      <c r="F19" s="46">
        <v>294.60888999999997</v>
      </c>
      <c r="G19" s="46">
        <v>276.46460100000002</v>
      </c>
      <c r="H19" s="46">
        <v>274.13370600000002</v>
      </c>
      <c r="I19" s="46">
        <v>300.58197000000001</v>
      </c>
      <c r="J19" s="46">
        <v>298.81111499999997</v>
      </c>
      <c r="K19" s="46">
        <v>285.40287600000005</v>
      </c>
      <c r="L19" s="46">
        <v>293.70538500000004</v>
      </c>
      <c r="M19" s="46">
        <v>281.87062200000003</v>
      </c>
      <c r="N19" s="46">
        <v>275.58266899999995</v>
      </c>
      <c r="O19" s="46">
        <v>258.308876</v>
      </c>
      <c r="P19" s="46">
        <v>259.02089599999999</v>
      </c>
      <c r="Q19" s="46">
        <v>255.96409700000001</v>
      </c>
      <c r="R19" s="46">
        <v>249.469311</v>
      </c>
    </row>
    <row r="20" spans="1:26" x14ac:dyDescent="0.2">
      <c r="A20" s="16" t="s">
        <v>147</v>
      </c>
      <c r="B20" s="16">
        <v>292.775441</v>
      </c>
      <c r="C20" s="16">
        <v>285.314548</v>
      </c>
      <c r="D20" s="16">
        <v>285.14255700000001</v>
      </c>
      <c r="E20" s="16">
        <v>289.715754</v>
      </c>
      <c r="F20" s="16">
        <v>293.182006</v>
      </c>
      <c r="G20" s="16">
        <v>274.98790400000001</v>
      </c>
      <c r="H20" s="16">
        <v>272.28470900000002</v>
      </c>
      <c r="I20" s="16">
        <v>298.82549399999999</v>
      </c>
      <c r="J20" s="16">
        <v>297.97958799999998</v>
      </c>
      <c r="K20" s="16">
        <v>284.56404400000002</v>
      </c>
      <c r="L20" s="16">
        <v>292.52786200000003</v>
      </c>
      <c r="M20" s="16">
        <v>280.58385800000002</v>
      </c>
      <c r="N20" s="16">
        <v>274.37651799999998</v>
      </c>
      <c r="O20" s="16">
        <v>256.95786800000002</v>
      </c>
      <c r="P20" s="16">
        <v>257.106739</v>
      </c>
      <c r="Q20" s="16">
        <v>253.39428000000001</v>
      </c>
      <c r="R20" s="16">
        <v>247.54432199999999</v>
      </c>
    </row>
    <row r="21" spans="1:26" x14ac:dyDescent="0.2">
      <c r="A21" s="16" t="s">
        <v>148</v>
      </c>
      <c r="B21" s="16">
        <v>1.359</v>
      </c>
      <c r="C21" s="16">
        <v>1.5880000000000001</v>
      </c>
      <c r="D21" s="16">
        <v>1.595</v>
      </c>
      <c r="E21" s="16">
        <v>1.245239</v>
      </c>
      <c r="F21" s="16">
        <v>1.426884</v>
      </c>
      <c r="G21" s="16">
        <v>1.4766969999999999</v>
      </c>
      <c r="H21" s="16">
        <v>1.848997</v>
      </c>
      <c r="I21" s="16">
        <v>1.7564759999999999</v>
      </c>
      <c r="J21" s="16">
        <v>0.83152700000000002</v>
      </c>
      <c r="K21" s="16">
        <v>0.83883200000000002</v>
      </c>
      <c r="L21" s="16">
        <v>1.1775230000000001</v>
      </c>
      <c r="M21" s="16">
        <v>1.286764</v>
      </c>
      <c r="N21" s="16">
        <v>1.206151</v>
      </c>
      <c r="O21" s="16">
        <v>1.351008</v>
      </c>
      <c r="P21" s="16">
        <v>1.9141570000000001</v>
      </c>
      <c r="Q21" s="16">
        <v>2.569817</v>
      </c>
      <c r="R21" s="16">
        <v>1.9249890000000001</v>
      </c>
    </row>
    <row r="22" spans="1:26" x14ac:dyDescent="0.2">
      <c r="A22" s="16" t="s">
        <v>143</v>
      </c>
      <c r="B22" s="16">
        <v>20.975358</v>
      </c>
      <c r="C22" s="16">
        <v>22.647479000000001</v>
      </c>
      <c r="D22" s="16">
        <v>24.944043000000001</v>
      </c>
      <c r="E22" s="16">
        <v>28.651658999999999</v>
      </c>
      <c r="F22" s="16">
        <v>29.212512</v>
      </c>
      <c r="G22" s="16">
        <v>34.006</v>
      </c>
      <c r="H22" s="16">
        <v>33.350999999999999</v>
      </c>
      <c r="I22" s="16">
        <v>30.734999999999999</v>
      </c>
      <c r="J22" s="16">
        <v>30.35</v>
      </c>
      <c r="K22" s="16">
        <v>31.942</v>
      </c>
      <c r="L22" s="16">
        <v>31.562999999999999</v>
      </c>
      <c r="M22" s="16">
        <v>31.189</v>
      </c>
      <c r="N22" s="16">
        <v>32.06</v>
      </c>
      <c r="O22" s="16">
        <v>33.802999999999997</v>
      </c>
      <c r="P22" s="16">
        <v>39.857999999999997</v>
      </c>
      <c r="Q22" s="16">
        <v>37.430999999999997</v>
      </c>
      <c r="R22" s="16">
        <v>37.450000000000003</v>
      </c>
    </row>
    <row r="23" spans="1:26" x14ac:dyDescent="0.2">
      <c r="A23" s="16" t="s">
        <v>1</v>
      </c>
    </row>
    <row r="24" spans="1:26" x14ac:dyDescent="0.2">
      <c r="A24" s="46" t="s">
        <v>149</v>
      </c>
      <c r="B24" s="46">
        <v>115.37983800000001</v>
      </c>
      <c r="C24" s="46">
        <v>116.373053</v>
      </c>
      <c r="D24" s="46">
        <v>121.75474699999999</v>
      </c>
      <c r="E24" s="46">
        <v>120.147325</v>
      </c>
      <c r="F24" s="46">
        <v>118.91774700000001</v>
      </c>
      <c r="G24" s="46">
        <v>118.842742</v>
      </c>
      <c r="H24" s="46">
        <v>123.638276</v>
      </c>
      <c r="I24" s="46">
        <v>125.807143</v>
      </c>
      <c r="J24" s="46">
        <v>125.552235</v>
      </c>
      <c r="K24" s="46">
        <v>124.853965</v>
      </c>
      <c r="L24" s="46">
        <v>125.57394600000001</v>
      </c>
      <c r="M24" s="46">
        <v>129.80373800000001</v>
      </c>
      <c r="N24" s="46">
        <v>132.889242</v>
      </c>
      <c r="O24" s="46">
        <v>133.42438999999999</v>
      </c>
      <c r="P24" s="46">
        <v>151.98789400000001</v>
      </c>
      <c r="Q24" s="46">
        <v>164.41745499999999</v>
      </c>
      <c r="R24" s="46">
        <v>171.74477400000001</v>
      </c>
    </row>
    <row r="25" spans="1:26" x14ac:dyDescent="0.2">
      <c r="A25" s="46" t="s">
        <v>146</v>
      </c>
      <c r="B25" s="46">
        <v>65.747267000000008</v>
      </c>
      <c r="C25" s="46">
        <v>64.475994999999998</v>
      </c>
      <c r="D25" s="46">
        <v>67.792344999999997</v>
      </c>
      <c r="E25" s="46">
        <v>66.030436000000009</v>
      </c>
      <c r="F25" s="46">
        <v>64.377133999999998</v>
      </c>
      <c r="G25" s="46">
        <v>62.895963999999999</v>
      </c>
      <c r="H25" s="46">
        <v>65.832513000000006</v>
      </c>
      <c r="I25" s="46">
        <v>67.882880999999998</v>
      </c>
      <c r="J25" s="46">
        <v>65.660269</v>
      </c>
      <c r="K25" s="46">
        <v>64.812263999999999</v>
      </c>
      <c r="L25" s="46">
        <v>66.670033000000004</v>
      </c>
      <c r="M25" s="46">
        <v>68.503516000000005</v>
      </c>
      <c r="N25" s="46">
        <v>69.359650000000002</v>
      </c>
      <c r="O25" s="46">
        <v>69.427137000000002</v>
      </c>
      <c r="P25" s="46">
        <v>67.780688999999995</v>
      </c>
      <c r="Q25" s="46">
        <v>68.388933999999992</v>
      </c>
      <c r="R25" s="46">
        <v>67.177213999999992</v>
      </c>
    </row>
    <row r="26" spans="1:26" x14ac:dyDescent="0.2">
      <c r="A26" s="16" t="s">
        <v>147</v>
      </c>
      <c r="B26" s="16">
        <v>63.265751000000002</v>
      </c>
      <c r="C26" s="16">
        <v>62.271163999999999</v>
      </c>
      <c r="D26" s="16">
        <v>65.659835999999999</v>
      </c>
      <c r="E26" s="16">
        <v>63.747055000000003</v>
      </c>
      <c r="F26" s="16">
        <v>62.001215999999999</v>
      </c>
      <c r="G26" s="16">
        <v>60.542988999999999</v>
      </c>
      <c r="H26" s="16">
        <v>62.979278000000001</v>
      </c>
      <c r="I26" s="16">
        <v>64.746262999999999</v>
      </c>
      <c r="J26" s="16">
        <v>62.115110000000001</v>
      </c>
      <c r="K26" s="16">
        <v>61.478625000000001</v>
      </c>
      <c r="L26" s="16">
        <v>62.948051999999997</v>
      </c>
      <c r="M26" s="16">
        <v>64.324832000000001</v>
      </c>
      <c r="N26" s="16">
        <v>65.119236999999998</v>
      </c>
      <c r="O26" s="16">
        <v>65.030894000000004</v>
      </c>
      <c r="P26" s="16">
        <v>63.317734000000002</v>
      </c>
      <c r="Q26" s="16">
        <v>63.165461999999998</v>
      </c>
      <c r="R26" s="16">
        <v>65.211523999999997</v>
      </c>
    </row>
    <row r="27" spans="1:26" x14ac:dyDescent="0.2">
      <c r="A27" s="16" t="s">
        <v>150</v>
      </c>
      <c r="B27" s="16">
        <v>2.4815160000000001</v>
      </c>
      <c r="C27" s="16">
        <v>2.204831</v>
      </c>
      <c r="D27" s="16">
        <v>2.1325090000000002</v>
      </c>
      <c r="E27" s="16">
        <v>2.2833809999999999</v>
      </c>
      <c r="F27" s="16">
        <v>2.375918</v>
      </c>
      <c r="G27" s="16">
        <v>2.3529749999999998</v>
      </c>
      <c r="H27" s="16">
        <v>2.8532350000000002</v>
      </c>
      <c r="I27" s="16">
        <v>3.1366179999999999</v>
      </c>
      <c r="J27" s="16">
        <v>3.5451589999999999</v>
      </c>
      <c r="K27" s="16">
        <v>3.3336389999999998</v>
      </c>
      <c r="L27" s="16">
        <v>3.721981</v>
      </c>
      <c r="M27" s="16">
        <v>4.1786839999999996</v>
      </c>
      <c r="N27" s="16">
        <v>4.2404130000000002</v>
      </c>
      <c r="O27" s="16">
        <v>4.3962430000000001</v>
      </c>
      <c r="P27" s="16">
        <v>4.462955</v>
      </c>
      <c r="Q27" s="16">
        <v>5.2234720000000001</v>
      </c>
      <c r="R27" s="16">
        <v>1.9656899999999999</v>
      </c>
    </row>
    <row r="28" spans="1:26" x14ac:dyDescent="0.2">
      <c r="A28" s="16" t="s">
        <v>143</v>
      </c>
      <c r="B28" s="16">
        <v>6.8552660000000003</v>
      </c>
      <c r="C28" s="16">
        <v>7.2685849999999999</v>
      </c>
      <c r="D28" s="16">
        <v>7.8722820000000002</v>
      </c>
      <c r="E28" s="16">
        <v>6.5757950000000003</v>
      </c>
      <c r="F28" s="16">
        <v>6.6103860000000001</v>
      </c>
      <c r="G28" s="16">
        <v>8.0559999999999992</v>
      </c>
      <c r="H28" s="16">
        <v>9.1820000000000004</v>
      </c>
      <c r="I28" s="16">
        <v>8.4090000000000007</v>
      </c>
      <c r="J28" s="16">
        <v>8.7970000000000006</v>
      </c>
      <c r="K28" s="16">
        <v>9.4429999999999996</v>
      </c>
      <c r="L28" s="16">
        <v>9.8049999999999997</v>
      </c>
      <c r="M28" s="16">
        <v>9.6370000000000005</v>
      </c>
      <c r="N28" s="16">
        <v>10.285</v>
      </c>
      <c r="O28" s="16">
        <v>11.097</v>
      </c>
      <c r="P28" s="16">
        <v>13.132999999999999</v>
      </c>
      <c r="Q28" s="16">
        <v>13.343999999999999</v>
      </c>
      <c r="R28" s="16">
        <v>14.384</v>
      </c>
    </row>
    <row r="29" spans="1:26" x14ac:dyDescent="0.2">
      <c r="A29" s="16" t="s">
        <v>1</v>
      </c>
    </row>
    <row r="30" spans="1:26" x14ac:dyDescent="0.2">
      <c r="A30" s="16" t="s">
        <v>151</v>
      </c>
      <c r="Y30" s="16" t="s">
        <v>244</v>
      </c>
      <c r="Z30" s="16" t="s">
        <v>245</v>
      </c>
    </row>
    <row r="31" spans="1:26" x14ac:dyDescent="0.2">
      <c r="T31" s="48" t="s">
        <v>163</v>
      </c>
      <c r="Y31" s="48" t="s">
        <v>163</v>
      </c>
      <c r="Z31" s="48" t="s">
        <v>163</v>
      </c>
    </row>
    <row r="32" spans="1:26" x14ac:dyDescent="0.2">
      <c r="B32" s="46" t="s">
        <v>119</v>
      </c>
      <c r="C32" s="46" t="s">
        <v>120</v>
      </c>
      <c r="D32" s="46" t="s">
        <v>121</v>
      </c>
      <c r="E32" s="46" t="s">
        <v>122</v>
      </c>
      <c r="F32" s="46" t="s">
        <v>123</v>
      </c>
      <c r="G32" s="46" t="s">
        <v>124</v>
      </c>
      <c r="H32" s="46" t="s">
        <v>125</v>
      </c>
      <c r="I32" s="46" t="s">
        <v>126</v>
      </c>
      <c r="J32" s="46" t="s">
        <v>127</v>
      </c>
      <c r="K32" s="46" t="s">
        <v>128</v>
      </c>
      <c r="L32" s="46" t="s">
        <v>129</v>
      </c>
      <c r="M32" s="46" t="s">
        <v>130</v>
      </c>
      <c r="N32" s="46" t="s">
        <v>131</v>
      </c>
      <c r="O32" s="46" t="s">
        <v>132</v>
      </c>
      <c r="P32" s="46" t="s">
        <v>133</v>
      </c>
      <c r="Q32" s="46" t="s">
        <v>134</v>
      </c>
      <c r="R32" s="46" t="s">
        <v>135</v>
      </c>
      <c r="T32" s="48" t="s">
        <v>164</v>
      </c>
      <c r="U32" s="46" t="s">
        <v>165</v>
      </c>
      <c r="V32" s="46" t="s">
        <v>166</v>
      </c>
      <c r="W32" s="46" t="s">
        <v>167</v>
      </c>
      <c r="Y32" s="48"/>
      <c r="Z32" s="48"/>
    </row>
    <row r="33" spans="1:26" x14ac:dyDescent="0.2">
      <c r="A33" s="47" t="s">
        <v>141</v>
      </c>
      <c r="B33" s="16">
        <v>1.359</v>
      </c>
      <c r="C33" s="16">
        <v>1.5880000000000001</v>
      </c>
      <c r="D33" s="16">
        <v>1.595</v>
      </c>
      <c r="E33" s="16">
        <v>1.245239</v>
      </c>
      <c r="F33" s="16">
        <v>1.426884</v>
      </c>
      <c r="G33" s="16">
        <v>1.4766969999999999</v>
      </c>
      <c r="H33" s="16">
        <v>1.848997</v>
      </c>
      <c r="I33" s="16">
        <v>1.7564759999999999</v>
      </c>
      <c r="J33" s="16">
        <v>0.83152700000000002</v>
      </c>
      <c r="K33" s="16">
        <v>0.83883200000000002</v>
      </c>
      <c r="L33" s="16">
        <v>1.1775230000000001</v>
      </c>
      <c r="M33" s="16">
        <v>1.286764</v>
      </c>
      <c r="N33" s="16">
        <v>1.206151</v>
      </c>
      <c r="O33" s="16">
        <v>1.351008</v>
      </c>
      <c r="P33" s="16">
        <v>1.9141570000000001</v>
      </c>
      <c r="Q33" s="16">
        <v>2.569817</v>
      </c>
      <c r="R33" s="16">
        <v>1.9249890000000001</v>
      </c>
      <c r="T33" s="49">
        <f>(Q33/J33)^(1/(Q$32-J$32))-1</f>
        <v>0.17490754228563032</v>
      </c>
      <c r="U33" s="50">
        <f>(R33/K33)^(1/(R$32-K$32))-1</f>
        <v>0.12599426969756022</v>
      </c>
      <c r="V33" s="51">
        <f>(P33/K33)^(1/(P$32-K$32))-1</f>
        <v>0.17939834291065804</v>
      </c>
      <c r="W33" s="51">
        <f>(P33/C33)^(1/(P$32-C$32))-1</f>
        <v>1.4473116911664752E-2</v>
      </c>
      <c r="Y33" s="49">
        <f>T33</f>
        <v>0.17490754228563032</v>
      </c>
      <c r="Z33" s="49">
        <f>W33</f>
        <v>1.4473116911664752E-2</v>
      </c>
    </row>
    <row r="34" spans="1:26" x14ac:dyDescent="0.2">
      <c r="A34" s="47" t="s">
        <v>142</v>
      </c>
      <c r="B34" s="16">
        <v>2.4815160000000001</v>
      </c>
      <c r="C34" s="16">
        <v>2.204831</v>
      </c>
      <c r="D34" s="16">
        <v>2.1325090000000002</v>
      </c>
      <c r="E34" s="16">
        <v>2.2833809999999999</v>
      </c>
      <c r="F34" s="16">
        <v>2.375918</v>
      </c>
      <c r="G34" s="16">
        <v>2.3529749999999998</v>
      </c>
      <c r="H34" s="16">
        <v>2.8532350000000002</v>
      </c>
      <c r="I34" s="16">
        <v>3.1366179999999999</v>
      </c>
      <c r="J34" s="16">
        <v>3.5451589999999999</v>
      </c>
      <c r="K34" s="16">
        <v>3.3336389999999998</v>
      </c>
      <c r="L34" s="16">
        <v>3.721981</v>
      </c>
      <c r="M34" s="16">
        <v>4.1786839999999996</v>
      </c>
      <c r="N34" s="16">
        <v>4.2404130000000002</v>
      </c>
      <c r="O34" s="16">
        <v>4.3962430000000001</v>
      </c>
      <c r="P34" s="16">
        <v>4.462955</v>
      </c>
      <c r="Q34" s="16">
        <v>5.2234720000000001</v>
      </c>
      <c r="R34" s="16">
        <v>1.9656899999999999</v>
      </c>
      <c r="T34" s="49">
        <f>(Q34/J34)^(1/(Q$32-J$32))-1</f>
        <v>5.6929992043018629E-2</v>
      </c>
      <c r="U34" s="50">
        <f>(R34/K34)^(1/(R$32-K$32))-1</f>
        <v>-7.2683332714693072E-2</v>
      </c>
      <c r="V34" s="51">
        <f>(P34/K34)^(1/(P$32-K$32))-1</f>
        <v>6.0085240560721731E-2</v>
      </c>
      <c r="W34" s="51">
        <f>(P34/C34)^(1/(P$32-C$32))-1</f>
        <v>5.5741216838669949E-2</v>
      </c>
      <c r="Y34" s="49">
        <f>T34</f>
        <v>5.6929992043018629E-2</v>
      </c>
      <c r="Z34" s="49">
        <f>W34</f>
        <v>5.5741216838669949E-2</v>
      </c>
    </row>
    <row r="35" spans="1:26" x14ac:dyDescent="0.2">
      <c r="Y35" s="17"/>
      <c r="Z35" s="17"/>
    </row>
    <row r="36" spans="1:26" x14ac:dyDescent="0.2">
      <c r="A36" s="46" t="s">
        <v>168</v>
      </c>
      <c r="B36" s="16">
        <f t="shared" ref="B36:R36" si="0">SUM(B33:B34)</f>
        <v>3.840516</v>
      </c>
      <c r="C36" s="16">
        <f t="shared" si="0"/>
        <v>3.7928310000000001</v>
      </c>
      <c r="D36" s="16">
        <f t="shared" si="0"/>
        <v>3.7275090000000004</v>
      </c>
      <c r="E36" s="16">
        <f t="shared" si="0"/>
        <v>3.5286200000000001</v>
      </c>
      <c r="F36" s="16">
        <f t="shared" si="0"/>
        <v>3.8028019999999998</v>
      </c>
      <c r="G36" s="16">
        <f t="shared" si="0"/>
        <v>3.8296719999999995</v>
      </c>
      <c r="H36" s="16">
        <f t="shared" si="0"/>
        <v>4.7022320000000004</v>
      </c>
      <c r="I36" s="16">
        <f t="shared" si="0"/>
        <v>4.8930939999999996</v>
      </c>
      <c r="J36" s="16">
        <f t="shared" si="0"/>
        <v>4.3766860000000003</v>
      </c>
      <c r="K36" s="16">
        <f t="shared" si="0"/>
        <v>4.1724709999999998</v>
      </c>
      <c r="L36" s="16">
        <f t="shared" si="0"/>
        <v>4.8995040000000003</v>
      </c>
      <c r="M36" s="16">
        <f t="shared" si="0"/>
        <v>5.4654479999999994</v>
      </c>
      <c r="N36" s="16">
        <f t="shared" si="0"/>
        <v>5.4465640000000004</v>
      </c>
      <c r="O36" s="16">
        <f t="shared" si="0"/>
        <v>5.7472510000000003</v>
      </c>
      <c r="P36" s="16">
        <f t="shared" si="0"/>
        <v>6.3771120000000003</v>
      </c>
      <c r="Q36" s="16">
        <f t="shared" si="0"/>
        <v>7.7932889999999997</v>
      </c>
      <c r="R36" s="16">
        <f t="shared" si="0"/>
        <v>3.890679</v>
      </c>
      <c r="T36" s="52">
        <f>(Q36/J36)^(1/(Q$32-J$32))-1</f>
        <v>8.591663115902981E-2</v>
      </c>
      <c r="U36" s="50">
        <f>(R36/K36)^(1/(R$32-K$32))-1</f>
        <v>-9.939520857194406E-3</v>
      </c>
      <c r="V36" s="51">
        <f>(P36/K36)^(1/(P$32-K$32))-1</f>
        <v>8.8544388971515398E-2</v>
      </c>
      <c r="W36" s="51">
        <f>(P36/C36)^(1/(P$32-C$32))-1</f>
        <v>4.0778959842833418E-2</v>
      </c>
      <c r="Y36" s="52">
        <f>T36</f>
        <v>8.591663115902981E-2</v>
      </c>
      <c r="Z36" s="52">
        <f>W36</f>
        <v>4.0778959842833418E-2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803C-31EF-9649-950B-35BE35161FEA}">
  <sheetPr>
    <tabColor theme="6"/>
  </sheetPr>
  <dimension ref="A1:W74"/>
  <sheetViews>
    <sheetView workbookViewId="0">
      <selection activeCell="D10" sqref="D10"/>
    </sheetView>
  </sheetViews>
  <sheetFormatPr baseColWidth="10" defaultColWidth="10.83203125" defaultRowHeight="15" x14ac:dyDescent="0.2"/>
  <cols>
    <col min="1" max="3" width="10.83203125" style="16"/>
    <col min="4" max="4" width="2.5" style="16" customWidth="1"/>
    <col min="5" max="11" width="10.83203125" style="16"/>
    <col min="12" max="13" width="12.1640625" style="16" bestFit="1" customWidth="1"/>
    <col min="14" max="22" width="11" style="16" bestFit="1" customWidth="1"/>
    <col min="23" max="16384" width="10.83203125" style="16"/>
  </cols>
  <sheetData>
    <row r="1" spans="1:5" x14ac:dyDescent="0.2">
      <c r="A1" s="16" t="s">
        <v>169</v>
      </c>
    </row>
    <row r="2" spans="1:5" x14ac:dyDescent="0.2">
      <c r="A2" s="16" t="s">
        <v>170</v>
      </c>
    </row>
    <row r="4" spans="1:5" x14ac:dyDescent="0.2">
      <c r="B4" s="16" t="s">
        <v>156</v>
      </c>
      <c r="C4" s="16" t="s">
        <v>171</v>
      </c>
      <c r="E4" s="16" t="s">
        <v>172</v>
      </c>
    </row>
    <row r="5" spans="1:5" x14ac:dyDescent="0.2">
      <c r="B5" s="16">
        <v>2015</v>
      </c>
      <c r="C5" s="53">
        <v>14.8</v>
      </c>
      <c r="E5" s="54">
        <f>(C5/C6)^(1/(B5-B6))-1</f>
        <v>0.14585947335231819</v>
      </c>
    </row>
    <row r="6" spans="1:5" x14ac:dyDescent="0.2">
      <c r="B6" s="16">
        <v>2001</v>
      </c>
      <c r="C6" s="53">
        <v>2.2000000000000002</v>
      </c>
    </row>
    <row r="35" spans="2:5" x14ac:dyDescent="0.2">
      <c r="B35" s="16" t="s">
        <v>156</v>
      </c>
      <c r="C35" s="16" t="s">
        <v>171</v>
      </c>
      <c r="E35" s="16" t="s">
        <v>172</v>
      </c>
    </row>
    <row r="36" spans="2:5" x14ac:dyDescent="0.2">
      <c r="B36" s="16">
        <v>2015</v>
      </c>
      <c r="C36" s="6">
        <v>3000000</v>
      </c>
      <c r="E36" s="8">
        <f>(C36/C37)^(1/(B36-B37))-1</f>
        <v>0.13653347600972432</v>
      </c>
    </row>
    <row r="37" spans="2:5" x14ac:dyDescent="0.2">
      <c r="B37" s="16">
        <v>2001</v>
      </c>
      <c r="C37" s="6">
        <v>500000</v>
      </c>
    </row>
    <row r="70" spans="5:23" x14ac:dyDescent="0.2">
      <c r="K70" s="16" t="s">
        <v>173</v>
      </c>
    </row>
    <row r="71" spans="5:23" x14ac:dyDescent="0.2">
      <c r="K71" s="8">
        <f>(K73/G73)^(1/(K$72-G$72))-1</f>
        <v>0.11297696033901339</v>
      </c>
    </row>
    <row r="72" spans="5:23" x14ac:dyDescent="0.2">
      <c r="G72" s="16">
        <v>2014</v>
      </c>
      <c r="H72" s="16">
        <v>2015</v>
      </c>
      <c r="I72" s="16">
        <v>2016</v>
      </c>
      <c r="J72" s="16">
        <v>2017</v>
      </c>
      <c r="K72" s="16">
        <v>2018</v>
      </c>
      <c r="L72" s="16">
        <v>2019</v>
      </c>
      <c r="M72" s="16">
        <v>2020</v>
      </c>
      <c r="N72" s="16">
        <v>2021</v>
      </c>
      <c r="O72" s="16">
        <v>2022</v>
      </c>
      <c r="P72" s="16">
        <v>2023</v>
      </c>
      <c r="Q72" s="16">
        <v>2024</v>
      </c>
      <c r="R72" s="16">
        <v>2025</v>
      </c>
      <c r="S72" s="16">
        <v>2026</v>
      </c>
      <c r="T72" s="16">
        <v>2027</v>
      </c>
      <c r="U72" s="16">
        <v>2028</v>
      </c>
      <c r="V72" s="16">
        <v>2029</v>
      </c>
      <c r="W72" s="16">
        <v>2030</v>
      </c>
    </row>
    <row r="73" spans="5:23" ht="16" x14ac:dyDescent="0.2">
      <c r="E73" s="55" t="s">
        <v>174</v>
      </c>
      <c r="F73" s="56" t="s">
        <v>175</v>
      </c>
      <c r="G73" s="57">
        <v>2818</v>
      </c>
      <c r="H73" s="57">
        <v>2817</v>
      </c>
      <c r="I73" s="57">
        <v>3376</v>
      </c>
      <c r="J73" s="57">
        <v>3919</v>
      </c>
      <c r="K73" s="57">
        <v>4324</v>
      </c>
      <c r="L73" s="58">
        <f t="shared" ref="L73:W73" si="0">K73+$F$74</f>
        <v>4826.333333333333</v>
      </c>
      <c r="M73" s="58">
        <f t="shared" si="0"/>
        <v>5328.6666666666661</v>
      </c>
      <c r="N73" s="59">
        <f t="shared" si="0"/>
        <v>5830.9999999999991</v>
      </c>
      <c r="O73" s="59">
        <f t="shared" si="0"/>
        <v>6333.3333333333321</v>
      </c>
      <c r="P73" s="59">
        <f t="shared" si="0"/>
        <v>6835.6666666666652</v>
      </c>
      <c r="Q73" s="59">
        <f t="shared" si="0"/>
        <v>7337.9999999999982</v>
      </c>
      <c r="R73" s="59">
        <f t="shared" si="0"/>
        <v>7840.3333333333312</v>
      </c>
      <c r="S73" s="59">
        <f t="shared" si="0"/>
        <v>8342.6666666666642</v>
      </c>
      <c r="T73" s="59">
        <f t="shared" si="0"/>
        <v>8844.9999999999982</v>
      </c>
      <c r="U73" s="59">
        <f t="shared" si="0"/>
        <v>9347.3333333333321</v>
      </c>
      <c r="V73" s="59">
        <f t="shared" si="0"/>
        <v>9849.6666666666661</v>
      </c>
      <c r="W73" s="59">
        <f t="shared" si="0"/>
        <v>10352</v>
      </c>
    </row>
    <row r="74" spans="5:23" x14ac:dyDescent="0.2">
      <c r="E74" s="16" t="s">
        <v>176</v>
      </c>
      <c r="F74" s="21">
        <f>AVERAGE('Heat GR'!I74:K74)</f>
        <v>502.33333333333331</v>
      </c>
      <c r="G74" s="13">
        <v>0</v>
      </c>
      <c r="H74" s="60">
        <f t="shared" ref="H74:K74" si="1">H73-G73</f>
        <v>-1</v>
      </c>
      <c r="I74" s="60">
        <f t="shared" si="1"/>
        <v>559</v>
      </c>
      <c r="J74" s="60">
        <f t="shared" si="1"/>
        <v>543</v>
      </c>
      <c r="K74" s="60">
        <f t="shared" si="1"/>
        <v>405</v>
      </c>
      <c r="L74" s="6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D216-816E-F948-B012-DE07F60555F3}">
  <sheetPr>
    <tabColor theme="6"/>
  </sheetPr>
  <dimension ref="A1:AF87"/>
  <sheetViews>
    <sheetView topLeftCell="P53" zoomScale="125" workbookViewId="0">
      <selection activeCell="U59" sqref="U59"/>
    </sheetView>
  </sheetViews>
  <sheetFormatPr baseColWidth="10" defaultColWidth="10.83203125" defaultRowHeight="15" x14ac:dyDescent="0.2"/>
  <cols>
    <col min="1" max="1" width="36.1640625" style="16" customWidth="1"/>
    <col min="2" max="2" width="18.83203125" style="16" customWidth="1"/>
    <col min="3" max="3" width="11.83203125" style="16" bestFit="1" customWidth="1"/>
    <col min="4" max="8" width="11" style="16" bestFit="1" customWidth="1"/>
    <col min="9" max="9" width="19.1640625" style="16" customWidth="1"/>
    <col min="10" max="15" width="11" style="16" bestFit="1" customWidth="1"/>
    <col min="16" max="16" width="10.83203125" style="16"/>
    <col min="17" max="17" width="11" style="16" bestFit="1" customWidth="1"/>
    <col min="18" max="18" width="10.83203125" style="16"/>
    <col min="19" max="19" width="11" style="16" bestFit="1" customWidth="1"/>
    <col min="20" max="21" width="10.83203125" style="16"/>
    <col min="22" max="32" width="11" style="16" bestFit="1" customWidth="1"/>
    <col min="33" max="16384" width="10.83203125" style="16"/>
  </cols>
  <sheetData>
    <row r="1" spans="1:11" ht="16" x14ac:dyDescent="0.2">
      <c r="B1" s="42" t="s">
        <v>178</v>
      </c>
      <c r="D1" s="42" t="s">
        <v>179</v>
      </c>
    </row>
    <row r="2" spans="1:11" ht="36" x14ac:dyDescent="0.2">
      <c r="A2" s="62"/>
      <c r="B2" s="63" t="s">
        <v>23</v>
      </c>
      <c r="C2" s="63" t="s">
        <v>18</v>
      </c>
      <c r="D2" s="63" t="s">
        <v>180</v>
      </c>
      <c r="E2" s="63" t="s">
        <v>181</v>
      </c>
      <c r="F2" s="63" t="s">
        <v>182</v>
      </c>
      <c r="G2" s="63" t="s">
        <v>183</v>
      </c>
      <c r="H2" s="63" t="s">
        <v>21</v>
      </c>
      <c r="I2" s="63" t="s">
        <v>1</v>
      </c>
      <c r="J2" s="63" t="s">
        <v>184</v>
      </c>
      <c r="K2" s="63" t="s">
        <v>107</v>
      </c>
    </row>
    <row r="3" spans="1:11" ht="36" x14ac:dyDescent="0.2">
      <c r="A3" s="64"/>
      <c r="B3" s="65" t="s">
        <v>185</v>
      </c>
      <c r="C3" s="65" t="s">
        <v>138</v>
      </c>
      <c r="D3" s="65" t="s">
        <v>157</v>
      </c>
      <c r="E3" s="65" t="s">
        <v>186</v>
      </c>
      <c r="F3" s="65" t="s">
        <v>187</v>
      </c>
      <c r="G3" s="65" t="s">
        <v>188</v>
      </c>
      <c r="H3" s="65" t="s">
        <v>189</v>
      </c>
      <c r="I3" s="65" t="s">
        <v>190</v>
      </c>
      <c r="J3" s="65" t="s">
        <v>191</v>
      </c>
      <c r="K3" s="66" t="s">
        <v>107</v>
      </c>
    </row>
    <row r="4" spans="1:11" x14ac:dyDescent="0.2">
      <c r="A4" s="67" t="s">
        <v>192</v>
      </c>
      <c r="B4" s="68" t="e">
        <f>(#REF!+#REF!)*'BNE Fuel &amp; component splits'!D37</f>
        <v>#REF!</v>
      </c>
      <c r="C4" s="68">
        <v>259.31090699999999</v>
      </c>
      <c r="D4" s="68">
        <v>355.47591400000005</v>
      </c>
      <c r="E4" s="68">
        <v>1.1775230000000001</v>
      </c>
      <c r="F4" s="68">
        <v>3.721981</v>
      </c>
      <c r="G4" s="68">
        <v>41.367665000000002</v>
      </c>
      <c r="H4" s="68">
        <v>255.54065099999997</v>
      </c>
      <c r="I4" s="69">
        <v>263.94113799999997</v>
      </c>
      <c r="J4" s="69">
        <v>657.28814797019993</v>
      </c>
      <c r="K4" s="70">
        <v>921.22928597019995</v>
      </c>
    </row>
    <row r="5" spans="1:11" x14ac:dyDescent="0.2">
      <c r="A5" s="71" t="s">
        <v>193</v>
      </c>
      <c r="B5" s="72">
        <v>2.7664840000000002</v>
      </c>
      <c r="C5" s="72">
        <v>259.31090699999999</v>
      </c>
      <c r="D5" s="73">
        <v>292.52786200000003</v>
      </c>
      <c r="E5" s="73">
        <v>1.1775230000000001</v>
      </c>
      <c r="F5" s="73">
        <v>0</v>
      </c>
      <c r="G5" s="73">
        <v>31.563032</v>
      </c>
      <c r="H5" s="73">
        <v>177.86519999999999</v>
      </c>
      <c r="I5" s="74">
        <v>262.07739099999998</v>
      </c>
      <c r="J5" s="74">
        <v>503.13361699999996</v>
      </c>
      <c r="K5" s="72">
        <v>765.21100799999999</v>
      </c>
    </row>
    <row r="6" spans="1:11" x14ac:dyDescent="0.2">
      <c r="A6" s="75" t="s">
        <v>194</v>
      </c>
      <c r="B6" s="76"/>
      <c r="C6" s="76"/>
      <c r="D6" s="77">
        <v>17.551671720000002</v>
      </c>
      <c r="E6" s="77"/>
      <c r="F6" s="77"/>
      <c r="G6" s="77">
        <v>1.8937819199999999</v>
      </c>
      <c r="H6" s="77"/>
      <c r="I6" s="74">
        <v>0</v>
      </c>
      <c r="J6" s="74">
        <v>19.44545364</v>
      </c>
      <c r="K6" s="72">
        <v>19.44545364</v>
      </c>
    </row>
    <row r="7" spans="1:11" x14ac:dyDescent="0.2">
      <c r="A7" s="75" t="s">
        <v>195</v>
      </c>
      <c r="B7" s="76">
        <v>2.7664840000000002</v>
      </c>
      <c r="C7" s="76">
        <v>44.082854189999999</v>
      </c>
      <c r="D7" s="77">
        <v>90.683637220000008</v>
      </c>
      <c r="E7" s="77"/>
      <c r="F7" s="77"/>
      <c r="G7" s="77">
        <v>9.7845399200000003</v>
      </c>
      <c r="H7" s="77"/>
      <c r="I7" s="74">
        <v>46.849338189999997</v>
      </c>
      <c r="J7" s="74">
        <v>100.46817714000001</v>
      </c>
      <c r="K7" s="72">
        <v>147.31751532999999</v>
      </c>
    </row>
    <row r="8" spans="1:11" x14ac:dyDescent="0.2">
      <c r="A8" s="75" t="s">
        <v>196</v>
      </c>
      <c r="B8" s="76"/>
      <c r="C8" s="76">
        <v>215.22805280999998</v>
      </c>
      <c r="D8" s="77">
        <v>184.29255306000002</v>
      </c>
      <c r="E8" s="77">
        <v>1.1775230000000001</v>
      </c>
      <c r="F8" s="77"/>
      <c r="G8" s="77">
        <v>19.884710160000001</v>
      </c>
      <c r="H8" s="77"/>
      <c r="I8" s="74">
        <v>215.22805280999998</v>
      </c>
      <c r="J8" s="74">
        <v>205.35478622000002</v>
      </c>
      <c r="K8" s="72">
        <v>420.58283903</v>
      </c>
    </row>
    <row r="9" spans="1:11" x14ac:dyDescent="0.2">
      <c r="A9" s="75" t="s">
        <v>197</v>
      </c>
      <c r="B9" s="78"/>
      <c r="C9" s="78"/>
      <c r="D9" s="79"/>
      <c r="E9" s="79"/>
      <c r="F9" s="79"/>
      <c r="G9" s="79"/>
      <c r="H9" s="79"/>
      <c r="I9" s="74">
        <v>262.07739099999998</v>
      </c>
      <c r="J9" s="74">
        <v>325.268417</v>
      </c>
      <c r="K9" s="72">
        <v>587.34580800000003</v>
      </c>
    </row>
    <row r="10" spans="1:11" x14ac:dyDescent="0.2">
      <c r="A10" s="75" t="s">
        <v>198</v>
      </c>
      <c r="B10" s="76"/>
      <c r="C10" s="76"/>
      <c r="D10" s="77"/>
      <c r="E10" s="77"/>
      <c r="F10" s="77"/>
      <c r="G10" s="77"/>
      <c r="H10" s="77">
        <v>39.130344000000001</v>
      </c>
      <c r="I10" s="74">
        <v>0</v>
      </c>
      <c r="J10" s="74">
        <v>39.130344000000001</v>
      </c>
      <c r="K10" s="72">
        <v>39.130344000000001</v>
      </c>
    </row>
    <row r="11" spans="1:11" x14ac:dyDescent="0.2">
      <c r="A11" s="75" t="s">
        <v>199</v>
      </c>
      <c r="B11" s="80"/>
      <c r="C11" s="80"/>
      <c r="D11" s="81"/>
      <c r="E11" s="81"/>
      <c r="F11" s="81"/>
      <c r="G11" s="81"/>
      <c r="H11" s="81">
        <v>138.73485599999998</v>
      </c>
      <c r="I11" s="74">
        <v>0</v>
      </c>
      <c r="J11" s="74">
        <v>138.73485599999998</v>
      </c>
      <c r="K11" s="72">
        <v>138.73485599999998</v>
      </c>
    </row>
    <row r="12" spans="1:11" x14ac:dyDescent="0.2">
      <c r="A12" s="75" t="s">
        <v>200</v>
      </c>
      <c r="B12" s="76"/>
      <c r="C12" s="76"/>
      <c r="D12" s="77"/>
      <c r="E12" s="77"/>
      <c r="F12" s="77"/>
      <c r="G12" s="77"/>
      <c r="H12" s="77">
        <v>24.901128</v>
      </c>
      <c r="I12" s="74">
        <v>0</v>
      </c>
      <c r="J12" s="74">
        <v>24.901128</v>
      </c>
      <c r="K12" s="72">
        <v>24.901128</v>
      </c>
    </row>
    <row r="13" spans="1:11" x14ac:dyDescent="0.2">
      <c r="A13" s="75" t="s">
        <v>201</v>
      </c>
      <c r="B13" s="76"/>
      <c r="C13" s="76"/>
      <c r="D13" s="77"/>
      <c r="E13" s="77"/>
      <c r="F13" s="77"/>
      <c r="G13" s="77"/>
      <c r="H13" s="77">
        <v>53.359559999999995</v>
      </c>
      <c r="I13" s="74">
        <v>0</v>
      </c>
      <c r="J13" s="74">
        <v>53.359559999999995</v>
      </c>
      <c r="K13" s="72">
        <v>53.359559999999995</v>
      </c>
    </row>
    <row r="14" spans="1:11" x14ac:dyDescent="0.2">
      <c r="A14" s="75" t="s">
        <v>202</v>
      </c>
      <c r="B14" s="76"/>
      <c r="C14" s="76"/>
      <c r="D14" s="77"/>
      <c r="E14" s="77"/>
      <c r="F14" s="77"/>
      <c r="G14" s="77"/>
      <c r="H14" s="77">
        <v>10.671911999999999</v>
      </c>
      <c r="I14" s="74">
        <v>0</v>
      </c>
      <c r="J14" s="74">
        <v>10.671911999999999</v>
      </c>
      <c r="K14" s="72">
        <v>10.671911999999999</v>
      </c>
    </row>
    <row r="15" spans="1:11" x14ac:dyDescent="0.2">
      <c r="A15" s="75" t="s">
        <v>203</v>
      </c>
      <c r="B15" s="76"/>
      <c r="C15" s="76"/>
      <c r="D15" s="77"/>
      <c r="E15" s="77"/>
      <c r="F15" s="77"/>
      <c r="G15" s="77"/>
      <c r="H15" s="77">
        <v>33.794387999999998</v>
      </c>
      <c r="I15" s="74">
        <v>0</v>
      </c>
      <c r="J15" s="74">
        <v>33.794387999999998</v>
      </c>
      <c r="K15" s="72">
        <v>33.794387999999998</v>
      </c>
    </row>
    <row r="16" spans="1:11" x14ac:dyDescent="0.2">
      <c r="A16" s="75" t="s">
        <v>204</v>
      </c>
      <c r="B16" s="76"/>
      <c r="C16" s="76"/>
      <c r="D16" s="77"/>
      <c r="E16" s="77"/>
      <c r="F16" s="77"/>
      <c r="G16" s="77"/>
      <c r="H16" s="77">
        <v>16.007867999999998</v>
      </c>
      <c r="I16" s="74">
        <v>0</v>
      </c>
      <c r="J16" s="74">
        <v>16.007867999999998</v>
      </c>
      <c r="K16" s="72">
        <v>16.007867999999998</v>
      </c>
    </row>
    <row r="17" spans="1:11" x14ac:dyDescent="0.2">
      <c r="A17" s="71" t="s">
        <v>205</v>
      </c>
      <c r="B17" s="72">
        <v>1.863747</v>
      </c>
      <c r="C17" s="72">
        <v>0</v>
      </c>
      <c r="D17" s="73">
        <v>62.948051999999997</v>
      </c>
      <c r="E17" s="73">
        <v>0</v>
      </c>
      <c r="F17" s="73">
        <v>3.721981</v>
      </c>
      <c r="G17" s="73">
        <v>9.8046330000000008</v>
      </c>
      <c r="H17" s="73">
        <v>49.872650999999998</v>
      </c>
      <c r="I17" s="74">
        <v>1.863747</v>
      </c>
      <c r="J17" s="74">
        <v>126.35729153019999</v>
      </c>
      <c r="K17" s="72">
        <v>128.22103853019999</v>
      </c>
    </row>
    <row r="18" spans="1:11" x14ac:dyDescent="0.2">
      <c r="A18" s="75" t="s">
        <v>194</v>
      </c>
      <c r="B18" s="76"/>
      <c r="C18" s="76"/>
      <c r="D18" s="82">
        <v>25.1792208</v>
      </c>
      <c r="E18" s="77"/>
      <c r="F18" s="82">
        <v>3.721981</v>
      </c>
      <c r="G18" s="82">
        <v>3.9218532000000006</v>
      </c>
      <c r="H18" s="77"/>
      <c r="I18" s="74">
        <v>0</v>
      </c>
      <c r="J18" s="74">
        <v>32.823054999999997</v>
      </c>
      <c r="K18" s="72">
        <v>32.823054999999997</v>
      </c>
    </row>
    <row r="19" spans="1:11" x14ac:dyDescent="0.2">
      <c r="A19" s="75" t="s">
        <v>195</v>
      </c>
      <c r="B19" s="76">
        <v>1.863747</v>
      </c>
      <c r="C19" s="76"/>
      <c r="D19" s="82">
        <v>25.1792208</v>
      </c>
      <c r="E19" s="77"/>
      <c r="F19" s="77"/>
      <c r="G19" s="82">
        <v>3.9218532000000006</v>
      </c>
      <c r="H19" s="77"/>
      <c r="I19" s="74">
        <v>1.863747</v>
      </c>
      <c r="J19" s="74">
        <v>29.101074000000001</v>
      </c>
      <c r="K19" s="72">
        <v>30.964821000000001</v>
      </c>
    </row>
    <row r="20" spans="1:11" x14ac:dyDescent="0.2">
      <c r="A20" s="75" t="s">
        <v>196</v>
      </c>
      <c r="B20" s="76"/>
      <c r="C20" s="76"/>
      <c r="D20" s="82">
        <v>12.5896104</v>
      </c>
      <c r="E20" s="77"/>
      <c r="F20" s="77"/>
      <c r="G20" s="82">
        <v>1.9609266000000003</v>
      </c>
      <c r="H20" s="77"/>
      <c r="I20" s="74">
        <v>0</v>
      </c>
      <c r="J20" s="74">
        <v>14.550537</v>
      </c>
      <c r="K20" s="72">
        <v>14.550537</v>
      </c>
    </row>
    <row r="21" spans="1:11" x14ac:dyDescent="0.2">
      <c r="A21" s="75" t="s">
        <v>206</v>
      </c>
      <c r="B21" s="76"/>
      <c r="C21" s="76"/>
      <c r="D21" s="77"/>
      <c r="E21" s="77"/>
      <c r="F21" s="77"/>
      <c r="G21" s="77"/>
      <c r="H21" s="77">
        <v>6.1492978682999997</v>
      </c>
      <c r="I21" s="74">
        <v>0</v>
      </c>
      <c r="J21" s="74">
        <v>6.1492978682999997</v>
      </c>
      <c r="K21" s="72">
        <v>6.1492978682999997</v>
      </c>
    </row>
    <row r="22" spans="1:11" x14ac:dyDescent="0.2">
      <c r="A22" s="75" t="s">
        <v>203</v>
      </c>
      <c r="B22" s="76"/>
      <c r="C22" s="76"/>
      <c r="D22" s="77"/>
      <c r="E22" s="77"/>
      <c r="F22" s="77"/>
      <c r="G22" s="77"/>
      <c r="H22" s="77">
        <v>9.6752942940000004</v>
      </c>
      <c r="I22" s="74">
        <v>0</v>
      </c>
      <c r="J22" s="74">
        <v>9.6752942940000004</v>
      </c>
      <c r="K22" s="72">
        <v>9.6752942940000004</v>
      </c>
    </row>
    <row r="23" spans="1:11" x14ac:dyDescent="0.2">
      <c r="A23" s="75" t="s">
        <v>207</v>
      </c>
      <c r="B23" s="76"/>
      <c r="C23" s="76"/>
      <c r="D23" s="77"/>
      <c r="E23" s="77"/>
      <c r="F23" s="77"/>
      <c r="G23" s="77"/>
      <c r="H23" s="77">
        <v>7.8748915929000001</v>
      </c>
      <c r="I23" s="74">
        <v>0</v>
      </c>
      <c r="J23" s="74">
        <v>7.8748915929000001</v>
      </c>
      <c r="K23" s="72">
        <v>7.8748915929000001</v>
      </c>
    </row>
    <row r="24" spans="1:11" x14ac:dyDescent="0.2">
      <c r="A24" s="75" t="s">
        <v>198</v>
      </c>
      <c r="B24" s="76"/>
      <c r="C24" s="76"/>
      <c r="D24" s="77"/>
      <c r="E24" s="77"/>
      <c r="F24" s="77"/>
      <c r="G24" s="77"/>
      <c r="H24" s="77">
        <v>18.2932883868</v>
      </c>
      <c r="I24" s="74">
        <v>0</v>
      </c>
      <c r="J24" s="74">
        <v>18.2932883868</v>
      </c>
      <c r="K24" s="72">
        <v>18.2932883868</v>
      </c>
    </row>
    <row r="25" spans="1:11" x14ac:dyDescent="0.2">
      <c r="A25" s="75" t="s">
        <v>208</v>
      </c>
      <c r="B25" s="76"/>
      <c r="C25" s="76"/>
      <c r="D25" s="77"/>
      <c r="E25" s="77"/>
      <c r="F25" s="77"/>
      <c r="G25" s="77"/>
      <c r="H25" s="77">
        <v>2.5534797311999999</v>
      </c>
      <c r="I25" s="74">
        <v>0</v>
      </c>
      <c r="J25" s="74">
        <v>2.5534797311999999</v>
      </c>
      <c r="K25" s="72">
        <v>2.5534797311999999</v>
      </c>
    </row>
    <row r="26" spans="1:11" x14ac:dyDescent="0.2">
      <c r="A26" s="75" t="s">
        <v>209</v>
      </c>
      <c r="B26" s="76"/>
      <c r="C26" s="76"/>
      <c r="D26" s="77"/>
      <c r="E26" s="77"/>
      <c r="F26" s="77"/>
      <c r="G26" s="77"/>
      <c r="H26" s="77">
        <v>5.3363736569999993</v>
      </c>
      <c r="I26" s="74">
        <v>0</v>
      </c>
      <c r="J26" s="74">
        <v>5.3363736569999993</v>
      </c>
      <c r="K26" s="72">
        <v>5.3363736569999993</v>
      </c>
    </row>
    <row r="27" spans="1:11" x14ac:dyDescent="0.2">
      <c r="A27" s="71" t="s">
        <v>210</v>
      </c>
      <c r="B27" s="72"/>
      <c r="C27" s="72"/>
      <c r="D27" s="73">
        <v>0</v>
      </c>
      <c r="E27" s="73">
        <v>0</v>
      </c>
      <c r="F27" s="73">
        <v>0</v>
      </c>
      <c r="G27" s="73">
        <v>0</v>
      </c>
      <c r="H27" s="73">
        <v>27.802800000000001</v>
      </c>
      <c r="I27" s="74">
        <v>0</v>
      </c>
      <c r="J27" s="74">
        <v>27.797239439999998</v>
      </c>
      <c r="K27" s="72">
        <v>27.797239439999998</v>
      </c>
    </row>
    <row r="28" spans="1:11" x14ac:dyDescent="0.2">
      <c r="A28" s="75" t="s">
        <v>206</v>
      </c>
      <c r="B28" s="76"/>
      <c r="C28" s="76"/>
      <c r="D28" s="77"/>
      <c r="E28" s="77"/>
      <c r="F28" s="77"/>
      <c r="G28" s="77"/>
      <c r="H28" s="77">
        <v>4.7264760000000008</v>
      </c>
      <c r="I28" s="74">
        <v>0</v>
      </c>
      <c r="J28" s="74">
        <v>4.7264760000000008</v>
      </c>
      <c r="K28" s="72">
        <v>4.7264760000000008</v>
      </c>
    </row>
    <row r="29" spans="1:11" x14ac:dyDescent="0.2">
      <c r="A29" s="75" t="s">
        <v>203</v>
      </c>
      <c r="B29" s="76"/>
      <c r="C29" s="76"/>
      <c r="D29" s="77"/>
      <c r="E29" s="77"/>
      <c r="F29" s="77"/>
      <c r="G29" s="77"/>
      <c r="H29" s="77">
        <v>8.0628119999999992</v>
      </c>
      <c r="I29" s="74">
        <v>0</v>
      </c>
      <c r="J29" s="74">
        <v>8.0628119999999992</v>
      </c>
      <c r="K29" s="72">
        <v>8.0628119999999992</v>
      </c>
    </row>
    <row r="30" spans="1:11" x14ac:dyDescent="0.2">
      <c r="A30" s="75" t="s">
        <v>198</v>
      </c>
      <c r="B30" s="76"/>
      <c r="C30" s="76"/>
      <c r="D30" s="77"/>
      <c r="E30" s="77"/>
      <c r="F30" s="77"/>
      <c r="G30" s="77"/>
      <c r="H30" s="77">
        <v>12.288837600000001</v>
      </c>
      <c r="I30" s="74">
        <v>0</v>
      </c>
      <c r="J30" s="74">
        <v>12.288837600000001</v>
      </c>
      <c r="K30" s="72">
        <v>12.288837600000001</v>
      </c>
    </row>
    <row r="31" spans="1:11" x14ac:dyDescent="0.2">
      <c r="A31" s="75" t="s">
        <v>209</v>
      </c>
      <c r="B31" s="76"/>
      <c r="C31" s="76"/>
      <c r="D31" s="77"/>
      <c r="E31" s="77"/>
      <c r="F31" s="77"/>
      <c r="G31" s="77"/>
      <c r="H31" s="77">
        <v>2.7191138399999999</v>
      </c>
      <c r="I31" s="74">
        <v>0</v>
      </c>
      <c r="J31" s="74">
        <v>2.7191138399999999</v>
      </c>
      <c r="K31" s="72">
        <v>2.7191138399999999</v>
      </c>
    </row>
    <row r="32" spans="1:11" x14ac:dyDescent="0.2">
      <c r="B32" s="61">
        <v>4.6302310000000002</v>
      </c>
      <c r="C32" s="61">
        <v>259.31090699999999</v>
      </c>
      <c r="D32" s="61">
        <v>355.47591399999999</v>
      </c>
      <c r="E32" s="61">
        <v>1.1775230000000001</v>
      </c>
      <c r="F32" s="61">
        <v>3.721981</v>
      </c>
      <c r="G32" s="61">
        <v>41.367665000000002</v>
      </c>
      <c r="H32" s="61">
        <v>255.54506497019997</v>
      </c>
      <c r="I32" s="61">
        <v>263.94113799999997</v>
      </c>
      <c r="J32" s="61">
        <v>657.28814797019993</v>
      </c>
      <c r="K32" s="61">
        <v>921.22928597019995</v>
      </c>
    </row>
    <row r="33" spans="1:32" x14ac:dyDescent="0.2">
      <c r="A33" s="83" t="s">
        <v>211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</row>
    <row r="35" spans="1:32" ht="16" x14ac:dyDescent="0.2">
      <c r="A35" s="84" t="s">
        <v>212</v>
      </c>
      <c r="B35" s="85"/>
      <c r="C35" s="85"/>
      <c r="D35" s="85"/>
      <c r="G35" s="16" t="s">
        <v>213</v>
      </c>
    </row>
    <row r="36" spans="1:32" ht="16" x14ac:dyDescent="0.2">
      <c r="A36" s="86"/>
      <c r="B36" s="87" t="s">
        <v>214</v>
      </c>
      <c r="C36" s="87" t="s">
        <v>215</v>
      </c>
      <c r="D36" s="87" t="s">
        <v>216</v>
      </c>
      <c r="G36" s="16" t="s">
        <v>145</v>
      </c>
      <c r="H36" s="16" t="s">
        <v>217</v>
      </c>
      <c r="I36" s="88" t="s">
        <v>149</v>
      </c>
      <c r="J36" s="88" t="s">
        <v>218</v>
      </c>
    </row>
    <row r="37" spans="1:32" x14ac:dyDescent="0.2">
      <c r="A37" s="86" t="s">
        <v>219</v>
      </c>
      <c r="B37" s="89">
        <v>1</v>
      </c>
      <c r="C37" s="89">
        <v>1</v>
      </c>
      <c r="D37" s="89">
        <v>1</v>
      </c>
      <c r="E37" s="90"/>
      <c r="F37" s="90"/>
      <c r="G37" s="61">
        <f>SUM(B6:H8)</f>
        <v>587.34580800000003</v>
      </c>
      <c r="H37" s="61">
        <f t="shared" ref="H37:H42" si="0">SUM(I37+J37)</f>
        <v>78.338412999999989</v>
      </c>
      <c r="I37" s="91">
        <f>SUM(B18:H20)</f>
        <v>78.338412999999989</v>
      </c>
      <c r="J37" s="88"/>
    </row>
    <row r="38" spans="1:32" x14ac:dyDescent="0.2">
      <c r="A38" s="86" t="s">
        <v>220</v>
      </c>
      <c r="B38" s="89">
        <v>1</v>
      </c>
      <c r="C38" s="89">
        <v>1</v>
      </c>
      <c r="D38" s="89">
        <v>1</v>
      </c>
      <c r="E38" s="90"/>
      <c r="F38" s="90"/>
      <c r="G38" s="61">
        <f>SUM(B15:H15)</f>
        <v>33.794387999999998</v>
      </c>
      <c r="H38" s="61">
        <f t="shared" si="0"/>
        <v>25.612997886899997</v>
      </c>
      <c r="I38" s="91">
        <f>SUM(B22:H23)</f>
        <v>17.5501858869</v>
      </c>
      <c r="J38" s="91">
        <f>SUM(B29:H29)</f>
        <v>8.0628119999999992</v>
      </c>
    </row>
    <row r="39" spans="1:32" x14ac:dyDescent="0.2">
      <c r="A39" s="86" t="s">
        <v>221</v>
      </c>
      <c r="B39" s="89">
        <v>1</v>
      </c>
      <c r="C39" s="89">
        <v>1</v>
      </c>
      <c r="D39" s="89">
        <v>1</v>
      </c>
      <c r="E39" s="90"/>
      <c r="F39" s="90"/>
      <c r="G39" s="61">
        <f>SUM(B10:H10)</f>
        <v>39.130344000000001</v>
      </c>
      <c r="H39" s="61">
        <f t="shared" si="0"/>
        <v>30.582125986800001</v>
      </c>
      <c r="I39" s="91">
        <f>SUM(B24:H24)</f>
        <v>18.2932883868</v>
      </c>
      <c r="J39" s="91">
        <f>SUM(B30:H30)</f>
        <v>12.288837600000001</v>
      </c>
    </row>
    <row r="40" spans="1:32" x14ac:dyDescent="0.2">
      <c r="A40" s="86" t="s">
        <v>222</v>
      </c>
      <c r="B40" s="89">
        <v>1</v>
      </c>
      <c r="C40" s="89">
        <v>1</v>
      </c>
      <c r="D40" s="89">
        <v>1</v>
      </c>
      <c r="E40" s="90"/>
      <c r="F40" s="90"/>
      <c r="G40" s="61">
        <f>SUM(B12:H14)</f>
        <v>88.932599999999979</v>
      </c>
      <c r="H40" s="61">
        <f t="shared" si="0"/>
        <v>10.875773868300001</v>
      </c>
      <c r="I40" s="91">
        <f>SUM(B21:H21)</f>
        <v>6.1492978682999997</v>
      </c>
      <c r="J40" s="91">
        <f>SUM(B28:H28)</f>
        <v>4.7264760000000008</v>
      </c>
    </row>
    <row r="41" spans="1:32" x14ac:dyDescent="0.2">
      <c r="A41" s="86" t="s">
        <v>223</v>
      </c>
      <c r="B41" s="89">
        <v>1</v>
      </c>
      <c r="C41" s="89">
        <v>1</v>
      </c>
      <c r="D41" s="89">
        <v>1</v>
      </c>
      <c r="E41" s="90"/>
      <c r="F41" s="90"/>
      <c r="G41" s="61">
        <f>SUM(B16:H16)</f>
        <v>16.007867999999998</v>
      </c>
      <c r="H41" s="61">
        <f t="shared" si="0"/>
        <v>10.608967228199999</v>
      </c>
      <c r="I41" s="91">
        <f>SUM(B25:H26)</f>
        <v>7.8898533881999988</v>
      </c>
      <c r="J41" s="91">
        <f>SUM(B31:H31)</f>
        <v>2.7191138399999999</v>
      </c>
    </row>
    <row r="42" spans="1:32" x14ac:dyDescent="0.2">
      <c r="B42" s="90"/>
      <c r="C42" s="90"/>
      <c r="D42" s="90"/>
      <c r="E42" s="90"/>
      <c r="F42" s="90"/>
      <c r="G42" s="61">
        <f t="shared" ref="G42" si="1">SUM(G37:G41)</f>
        <v>765.21100800000011</v>
      </c>
      <c r="H42" s="61">
        <f t="shared" si="0"/>
        <v>156.01827797019999</v>
      </c>
      <c r="I42" s="91">
        <f>SUM(I37:I41)</f>
        <v>128.22103853019999</v>
      </c>
      <c r="J42" s="91">
        <f>SUM(J37:J41)</f>
        <v>27.797239440000002</v>
      </c>
    </row>
    <row r="43" spans="1:32" x14ac:dyDescent="0.2">
      <c r="B43" s="90"/>
      <c r="C43" s="90"/>
      <c r="D43" s="90"/>
      <c r="E43" s="90"/>
      <c r="F43" s="90"/>
    </row>
    <row r="44" spans="1:32" ht="16" x14ac:dyDescent="0.2">
      <c r="A44" s="84" t="s">
        <v>224</v>
      </c>
      <c r="B44" s="92"/>
      <c r="C44" s="92"/>
      <c r="D44" s="92"/>
      <c r="E44" s="92"/>
      <c r="F44" s="92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 t="s">
        <v>225</v>
      </c>
      <c r="W44" s="17" t="s">
        <v>226</v>
      </c>
      <c r="X44" s="17" t="s">
        <v>239</v>
      </c>
      <c r="Y44" s="17" t="s">
        <v>241</v>
      </c>
      <c r="Z44" s="17" t="s">
        <v>227</v>
      </c>
      <c r="AA44" s="17" t="s">
        <v>228</v>
      </c>
      <c r="AB44" s="17" t="s">
        <v>240</v>
      </c>
      <c r="AC44" s="17"/>
      <c r="AD44" s="17" t="s">
        <v>238</v>
      </c>
      <c r="AE44" s="17"/>
      <c r="AF44" s="17"/>
    </row>
    <row r="45" spans="1:32" ht="16" x14ac:dyDescent="0.2">
      <c r="A45" s="87" t="s">
        <v>229</v>
      </c>
      <c r="B45" s="93" t="s">
        <v>219</v>
      </c>
      <c r="C45" s="93" t="s">
        <v>220</v>
      </c>
      <c r="D45" s="93" t="s">
        <v>221</v>
      </c>
      <c r="E45" s="93" t="s">
        <v>222</v>
      </c>
      <c r="F45" s="93" t="s">
        <v>223</v>
      </c>
      <c r="H45" s="42" t="s">
        <v>230</v>
      </c>
      <c r="I45" s="17" t="s">
        <v>3</v>
      </c>
      <c r="J45" s="17" t="s">
        <v>4</v>
      </c>
      <c r="K45" s="17" t="s">
        <v>5</v>
      </c>
      <c r="L45" s="17" t="s">
        <v>6</v>
      </c>
      <c r="M45" s="17" t="s">
        <v>8</v>
      </c>
      <c r="N45" s="17" t="s">
        <v>20</v>
      </c>
      <c r="O45" s="17" t="s">
        <v>24</v>
      </c>
      <c r="P45" s="17" t="s">
        <v>25</v>
      </c>
      <c r="Q45" s="17" t="s">
        <v>26</v>
      </c>
      <c r="R45" s="17" t="s">
        <v>27</v>
      </c>
      <c r="S45" s="17"/>
      <c r="T45" s="17"/>
      <c r="U45" s="42" t="s">
        <v>230</v>
      </c>
      <c r="V45" s="17" t="s">
        <v>3</v>
      </c>
      <c r="W45" s="17" t="s">
        <v>4</v>
      </c>
      <c r="X45" s="17" t="s">
        <v>5</v>
      </c>
      <c r="Y45" s="17" t="s">
        <v>6</v>
      </c>
      <c r="Z45" s="17" t="s">
        <v>8</v>
      </c>
      <c r="AA45" s="17" t="s">
        <v>20</v>
      </c>
      <c r="AB45" s="17" t="s">
        <v>24</v>
      </c>
      <c r="AC45" s="17" t="s">
        <v>25</v>
      </c>
      <c r="AD45" s="17" t="s">
        <v>26</v>
      </c>
      <c r="AE45" s="17" t="s">
        <v>27</v>
      </c>
      <c r="AF45" s="17"/>
    </row>
    <row r="46" spans="1:32" x14ac:dyDescent="0.2">
      <c r="A46" s="86" t="s">
        <v>3</v>
      </c>
      <c r="B46" s="89">
        <f t="shared" ref="B46:F55" si="2">INDEX($I$46:$R$50,MATCH(B$45,$H$46:$H$50,0),MATCH($A46,$I$45:$R$45,0))</f>
        <v>0</v>
      </c>
      <c r="C46" s="100">
        <f t="shared" si="2"/>
        <v>0.19</v>
      </c>
      <c r="D46" s="89">
        <f t="shared" si="2"/>
        <v>0.22000000000000003</v>
      </c>
      <c r="E46" s="100">
        <f t="shared" si="2"/>
        <v>0.49999999999999994</v>
      </c>
      <c r="F46" s="89">
        <f t="shared" si="2"/>
        <v>0.09</v>
      </c>
      <c r="H46" s="17" t="s">
        <v>219</v>
      </c>
      <c r="I46" s="61">
        <f t="shared" ref="I46:I56" si="3">V46/SUM(V$46:V$56)</f>
        <v>0</v>
      </c>
      <c r="J46" s="61"/>
      <c r="K46" s="61">
        <f t="shared" ref="K46:K56" si="4">X46/SUM(X$46:X$56)</f>
        <v>0.06</v>
      </c>
      <c r="L46" s="61"/>
      <c r="M46" s="61">
        <f t="shared" ref="M46:O56" si="5">Z46/SUM(Z$46:Z$56)</f>
        <v>0</v>
      </c>
      <c r="N46" s="61">
        <f t="shared" si="5"/>
        <v>0</v>
      </c>
      <c r="O46" s="61">
        <f t="shared" si="5"/>
        <v>0</v>
      </c>
      <c r="P46" s="61"/>
      <c r="Q46" s="61">
        <f t="shared" ref="Q46:Q56" si="6">AD46/SUM(AD$46:AD$56)</f>
        <v>0.06</v>
      </c>
      <c r="R46" s="61"/>
      <c r="S46" s="61">
        <f t="shared" ref="S46:S56" si="7">AF46/SUM(AF$46:AF$56)</f>
        <v>2.5411884351773464E-2</v>
      </c>
      <c r="T46" s="17"/>
      <c r="U46" s="17" t="s">
        <v>219</v>
      </c>
      <c r="V46" s="61">
        <f>H6</f>
        <v>0</v>
      </c>
      <c r="W46" s="61">
        <v>0</v>
      </c>
      <c r="X46" s="61">
        <f>G6</f>
        <v>1.8937819199999999</v>
      </c>
      <c r="Y46" s="61">
        <f>SUM(F6)</f>
        <v>0</v>
      </c>
      <c r="Z46" s="61">
        <f>B6</f>
        <v>0</v>
      </c>
      <c r="AA46" s="61">
        <f>SUM(C6)</f>
        <v>0</v>
      </c>
      <c r="AB46" s="61">
        <f>E6</f>
        <v>0</v>
      </c>
      <c r="AC46" s="61">
        <v>0</v>
      </c>
      <c r="AD46" s="61">
        <f>+SUM(D6)</f>
        <v>17.551671720000002</v>
      </c>
      <c r="AE46" s="61">
        <v>0</v>
      </c>
      <c r="AF46" s="61">
        <f t="shared" ref="AF46:AF63" si="8">SUM(V46:AE46)</f>
        <v>19.44545364</v>
      </c>
    </row>
    <row r="47" spans="1:32" x14ac:dyDescent="0.2">
      <c r="A47" s="86" t="s">
        <v>4</v>
      </c>
      <c r="B47" s="94">
        <f t="shared" si="2"/>
        <v>0</v>
      </c>
      <c r="C47" s="100">
        <f t="shared" si="2"/>
        <v>0</v>
      </c>
      <c r="D47" s="94">
        <f t="shared" si="2"/>
        <v>0</v>
      </c>
      <c r="E47" s="100">
        <f t="shared" si="2"/>
        <v>0</v>
      </c>
      <c r="F47" s="94">
        <f t="shared" si="2"/>
        <v>0</v>
      </c>
      <c r="H47" s="17" t="s">
        <v>220</v>
      </c>
      <c r="I47" s="61">
        <f t="shared" si="3"/>
        <v>0.19</v>
      </c>
      <c r="J47" s="61"/>
      <c r="K47" s="61">
        <f t="shared" si="4"/>
        <v>0</v>
      </c>
      <c r="L47" s="61"/>
      <c r="M47" s="61">
        <f t="shared" si="5"/>
        <v>0</v>
      </c>
      <c r="N47" s="61">
        <f t="shared" si="5"/>
        <v>0</v>
      </c>
      <c r="O47" s="61">
        <f t="shared" si="5"/>
        <v>0</v>
      </c>
      <c r="P47" s="61"/>
      <c r="Q47" s="61">
        <f t="shared" si="6"/>
        <v>0</v>
      </c>
      <c r="R47" s="61"/>
      <c r="S47" s="61">
        <f t="shared" si="7"/>
        <v>4.4163489085614398E-2</v>
      </c>
      <c r="T47" s="17"/>
      <c r="U47" s="17" t="s">
        <v>220</v>
      </c>
      <c r="V47" s="61">
        <f>SUM(H15:H15)</f>
        <v>33.794387999999998</v>
      </c>
      <c r="W47" s="61">
        <v>0</v>
      </c>
      <c r="X47" s="61">
        <f>SUM(G15:G15)</f>
        <v>0</v>
      </c>
      <c r="Y47" s="61">
        <f>SUM(F15:F15)</f>
        <v>0</v>
      </c>
      <c r="Z47" s="61">
        <f>SUM(B15:B15)</f>
        <v>0</v>
      </c>
      <c r="AA47" s="61">
        <f>SUM(C15:C15)</f>
        <v>0</v>
      </c>
      <c r="AB47" s="61">
        <f>SUM(E15:E15)</f>
        <v>0</v>
      </c>
      <c r="AC47" s="61">
        <v>0</v>
      </c>
      <c r="AD47" s="61">
        <f>+SUM(D15:D15)</f>
        <v>0</v>
      </c>
      <c r="AE47" s="61">
        <v>0</v>
      </c>
      <c r="AF47" s="61">
        <f t="shared" si="8"/>
        <v>33.794387999999998</v>
      </c>
    </row>
    <row r="48" spans="1:32" x14ac:dyDescent="0.2">
      <c r="A48" s="86" t="s">
        <v>5</v>
      </c>
      <c r="B48" s="89">
        <f t="shared" si="2"/>
        <v>0.06</v>
      </c>
      <c r="C48" s="100">
        <f t="shared" si="2"/>
        <v>0</v>
      </c>
      <c r="D48" s="89">
        <f t="shared" si="2"/>
        <v>0</v>
      </c>
      <c r="E48" s="100">
        <f t="shared" si="2"/>
        <v>0.94000000000000006</v>
      </c>
      <c r="F48" s="89">
        <f t="shared" si="2"/>
        <v>0</v>
      </c>
      <c r="H48" s="17" t="s">
        <v>221</v>
      </c>
      <c r="I48" s="61">
        <f t="shared" si="3"/>
        <v>0.22000000000000003</v>
      </c>
      <c r="J48" s="61"/>
      <c r="K48" s="61">
        <f t="shared" si="4"/>
        <v>0</v>
      </c>
      <c r="L48" s="61"/>
      <c r="M48" s="61">
        <f t="shared" si="5"/>
        <v>0</v>
      </c>
      <c r="N48" s="61">
        <f t="shared" si="5"/>
        <v>0</v>
      </c>
      <c r="O48" s="61">
        <f t="shared" si="5"/>
        <v>0</v>
      </c>
      <c r="P48" s="61"/>
      <c r="Q48" s="61">
        <f t="shared" si="6"/>
        <v>0</v>
      </c>
      <c r="R48" s="61"/>
      <c r="S48" s="61">
        <f t="shared" si="7"/>
        <v>5.1136671572816678E-2</v>
      </c>
      <c r="T48" s="17"/>
      <c r="U48" s="17" t="s">
        <v>221</v>
      </c>
      <c r="V48" s="61">
        <f>SUM(H10:H10)</f>
        <v>39.130344000000001</v>
      </c>
      <c r="W48" s="61">
        <v>0</v>
      </c>
      <c r="X48" s="61">
        <f>SUM(G10:G10)</f>
        <v>0</v>
      </c>
      <c r="Y48" s="61">
        <f>SUM(F10:F10)</f>
        <v>0</v>
      </c>
      <c r="Z48" s="61">
        <f>SUM(B10:B10)</f>
        <v>0</v>
      </c>
      <c r="AA48" s="61">
        <f>SUM(C10:C10)</f>
        <v>0</v>
      </c>
      <c r="AB48" s="61">
        <f>SUM(E10:E10)</f>
        <v>0</v>
      </c>
      <c r="AC48" s="61">
        <v>0</v>
      </c>
      <c r="AD48" s="61">
        <f>SUM(D10:D10)</f>
        <v>0</v>
      </c>
      <c r="AE48" s="61">
        <v>0</v>
      </c>
      <c r="AF48" s="61">
        <f t="shared" si="8"/>
        <v>39.130344000000001</v>
      </c>
    </row>
    <row r="49" spans="1:32" x14ac:dyDescent="0.2">
      <c r="A49" s="86" t="s">
        <v>6</v>
      </c>
      <c r="B49" s="89">
        <f t="shared" si="2"/>
        <v>0</v>
      </c>
      <c r="C49" s="100">
        <f t="shared" si="2"/>
        <v>0</v>
      </c>
      <c r="D49" s="89">
        <f t="shared" si="2"/>
        <v>0</v>
      </c>
      <c r="E49" s="100">
        <f t="shared" si="2"/>
        <v>0</v>
      </c>
      <c r="F49" s="89">
        <f t="shared" si="2"/>
        <v>0</v>
      </c>
      <c r="H49" s="17" t="s">
        <v>222</v>
      </c>
      <c r="I49" s="61">
        <f t="shared" si="3"/>
        <v>0.49999999999999994</v>
      </c>
      <c r="J49" s="61"/>
      <c r="K49" s="61">
        <f t="shared" si="4"/>
        <v>0.94000000000000006</v>
      </c>
      <c r="L49" s="61"/>
      <c r="M49" s="61">
        <f t="shared" si="5"/>
        <v>1</v>
      </c>
      <c r="N49" s="61">
        <f t="shared" si="5"/>
        <v>1</v>
      </c>
      <c r="O49" s="61">
        <f t="shared" si="5"/>
        <v>1</v>
      </c>
      <c r="P49" s="61"/>
      <c r="Q49" s="61">
        <f t="shared" si="6"/>
        <v>0.94</v>
      </c>
      <c r="R49" s="61"/>
      <c r="S49" s="61">
        <f t="shared" si="7"/>
        <v>0.85836840752818855</v>
      </c>
      <c r="T49" s="17"/>
      <c r="U49" s="17" t="s">
        <v>222</v>
      </c>
      <c r="V49" s="61">
        <f>SUM(H7:H8)+SUM(H12:H14)</f>
        <v>88.932599999999979</v>
      </c>
      <c r="W49" s="61">
        <v>0</v>
      </c>
      <c r="X49" s="61">
        <f>SUM(G7:G8)+SUM(G12:G14)</f>
        <v>29.669250080000001</v>
      </c>
      <c r="Y49" s="61">
        <f>SUM(F7:F8)+SUM(F12:F14)</f>
        <v>0</v>
      </c>
      <c r="Z49" s="61">
        <f>SUM(B7:B8)+SUM(B12:B14)</f>
        <v>2.7664840000000002</v>
      </c>
      <c r="AA49" s="61">
        <f>SUM(C7:C8)+SUM(C12:C14)</f>
        <v>259.31090699999999</v>
      </c>
      <c r="AB49" s="61">
        <f>SUM(E7:E8)+SUM(E12:E12)</f>
        <v>1.1775230000000001</v>
      </c>
      <c r="AC49" s="61">
        <v>0</v>
      </c>
      <c r="AD49" s="61">
        <f>SUM(D7:D8)+SUM(D12:D14)</f>
        <v>274.97619028000003</v>
      </c>
      <c r="AE49" s="61">
        <v>0</v>
      </c>
      <c r="AF49" s="61">
        <f t="shared" si="8"/>
        <v>656.83295436000003</v>
      </c>
    </row>
    <row r="50" spans="1:32" x14ac:dyDescent="0.2">
      <c r="A50" s="86" t="s">
        <v>8</v>
      </c>
      <c r="B50" s="89">
        <f t="shared" si="2"/>
        <v>0</v>
      </c>
      <c r="C50" s="100">
        <f t="shared" si="2"/>
        <v>0</v>
      </c>
      <c r="D50" s="89">
        <f t="shared" si="2"/>
        <v>0</v>
      </c>
      <c r="E50" s="100">
        <f t="shared" si="2"/>
        <v>1</v>
      </c>
      <c r="F50" s="89">
        <f t="shared" si="2"/>
        <v>0</v>
      </c>
      <c r="H50" s="17" t="s">
        <v>223</v>
      </c>
      <c r="I50" s="61">
        <f t="shared" si="3"/>
        <v>0.09</v>
      </c>
      <c r="J50" s="61"/>
      <c r="K50" s="61">
        <f t="shared" si="4"/>
        <v>0</v>
      </c>
      <c r="L50" s="61"/>
      <c r="M50" s="61">
        <f t="shared" si="5"/>
        <v>0</v>
      </c>
      <c r="N50" s="61">
        <f t="shared" si="5"/>
        <v>0</v>
      </c>
      <c r="O50" s="61">
        <f t="shared" si="5"/>
        <v>0</v>
      </c>
      <c r="P50" s="61"/>
      <c r="Q50" s="61">
        <f t="shared" si="6"/>
        <v>0</v>
      </c>
      <c r="R50" s="61"/>
      <c r="S50" s="61">
        <f t="shared" si="7"/>
        <v>2.0919547461606819E-2</v>
      </c>
      <c r="T50" s="17"/>
      <c r="U50" s="17" t="s">
        <v>223</v>
      </c>
      <c r="V50" s="61">
        <f>SUM(H16:H16)</f>
        <v>16.007867999999998</v>
      </c>
      <c r="W50" s="61">
        <v>0</v>
      </c>
      <c r="X50" s="61">
        <f>SUM(G16:G16)</f>
        <v>0</v>
      </c>
      <c r="Y50" s="61">
        <f>SUM(F16:F16)</f>
        <v>0</v>
      </c>
      <c r="Z50" s="61">
        <f>SUM(B16:B16)</f>
        <v>0</v>
      </c>
      <c r="AA50" s="61">
        <f>SUM(C16:C16)</f>
        <v>0</v>
      </c>
      <c r="AB50" s="61">
        <f>SUM(E16:E16)</f>
        <v>0</v>
      </c>
      <c r="AC50" s="61">
        <v>0</v>
      </c>
      <c r="AD50" s="61">
        <f>SUM(D16:D16)</f>
        <v>0</v>
      </c>
      <c r="AE50" s="61">
        <v>0</v>
      </c>
      <c r="AF50" s="61">
        <f t="shared" si="8"/>
        <v>16.007867999999998</v>
      </c>
    </row>
    <row r="51" spans="1:32" x14ac:dyDescent="0.2">
      <c r="A51" s="86" t="s">
        <v>20</v>
      </c>
      <c r="B51" s="89">
        <f t="shared" si="2"/>
        <v>0</v>
      </c>
      <c r="C51" s="100">
        <f t="shared" si="2"/>
        <v>0</v>
      </c>
      <c r="D51" s="89">
        <f t="shared" si="2"/>
        <v>0</v>
      </c>
      <c r="E51" s="100">
        <f t="shared" si="2"/>
        <v>1</v>
      </c>
      <c r="F51" s="89">
        <f t="shared" si="2"/>
        <v>0</v>
      </c>
      <c r="H51" s="17"/>
      <c r="I51" s="61">
        <f t="shared" si="3"/>
        <v>0</v>
      </c>
      <c r="J51" s="17"/>
      <c r="K51" s="61">
        <f t="shared" si="4"/>
        <v>0</v>
      </c>
      <c r="L51" s="61"/>
      <c r="M51" s="61">
        <f t="shared" si="5"/>
        <v>0</v>
      </c>
      <c r="N51" s="61">
        <f t="shared" si="5"/>
        <v>0</v>
      </c>
      <c r="O51" s="61">
        <f t="shared" si="5"/>
        <v>0</v>
      </c>
      <c r="P51" s="61"/>
      <c r="Q51" s="61">
        <f t="shared" si="6"/>
        <v>0</v>
      </c>
      <c r="R51" s="61"/>
      <c r="S51" s="61">
        <f t="shared" si="7"/>
        <v>0</v>
      </c>
      <c r="T51" s="17"/>
      <c r="U51" s="17"/>
      <c r="V51" s="61"/>
      <c r="W51" s="17"/>
      <c r="X51" s="61"/>
      <c r="Y51" s="61"/>
      <c r="Z51" s="61"/>
      <c r="AA51" s="61"/>
      <c r="AB51" s="61"/>
      <c r="AC51" s="61"/>
      <c r="AD51" s="61"/>
      <c r="AE51" s="61"/>
      <c r="AF51" s="61"/>
    </row>
    <row r="52" spans="1:32" x14ac:dyDescent="0.2">
      <c r="A52" s="86" t="s">
        <v>24</v>
      </c>
      <c r="B52" s="89">
        <f t="shared" si="2"/>
        <v>0</v>
      </c>
      <c r="C52" s="100">
        <f t="shared" si="2"/>
        <v>0</v>
      </c>
      <c r="D52" s="89">
        <f t="shared" si="2"/>
        <v>0</v>
      </c>
      <c r="E52" s="100">
        <f t="shared" si="2"/>
        <v>1</v>
      </c>
      <c r="F52" s="89">
        <f t="shared" si="2"/>
        <v>0</v>
      </c>
      <c r="H52" s="17"/>
      <c r="I52" s="61">
        <f t="shared" si="3"/>
        <v>0</v>
      </c>
      <c r="J52" s="17"/>
      <c r="K52" s="61">
        <f t="shared" si="4"/>
        <v>0</v>
      </c>
      <c r="L52" s="61"/>
      <c r="M52" s="61">
        <f t="shared" si="5"/>
        <v>0</v>
      </c>
      <c r="N52" s="61">
        <f t="shared" si="5"/>
        <v>0</v>
      </c>
      <c r="O52" s="61">
        <f t="shared" si="5"/>
        <v>0</v>
      </c>
      <c r="P52" s="61"/>
      <c r="Q52" s="61">
        <f t="shared" si="6"/>
        <v>0</v>
      </c>
      <c r="R52" s="61"/>
      <c r="S52" s="61">
        <f t="shared" si="7"/>
        <v>0</v>
      </c>
      <c r="T52" s="17"/>
      <c r="U52" s="17"/>
      <c r="V52" s="61"/>
      <c r="W52" s="17"/>
      <c r="X52" s="61"/>
      <c r="Y52" s="61"/>
      <c r="Z52" s="61"/>
      <c r="AA52" s="61"/>
      <c r="AB52" s="61"/>
      <c r="AC52" s="61"/>
      <c r="AD52" s="61"/>
      <c r="AE52" s="61"/>
      <c r="AF52" s="61"/>
    </row>
    <row r="53" spans="1:32" x14ac:dyDescent="0.2">
      <c r="A53" s="86" t="s">
        <v>25</v>
      </c>
      <c r="B53" s="89">
        <f t="shared" si="2"/>
        <v>0</v>
      </c>
      <c r="C53" s="100">
        <f t="shared" si="2"/>
        <v>0</v>
      </c>
      <c r="D53" s="89">
        <f t="shared" si="2"/>
        <v>0</v>
      </c>
      <c r="E53" s="100">
        <f t="shared" si="2"/>
        <v>0</v>
      </c>
      <c r="F53" s="89">
        <f t="shared" si="2"/>
        <v>0</v>
      </c>
      <c r="H53" s="17"/>
      <c r="I53" s="61">
        <f t="shared" si="3"/>
        <v>0</v>
      </c>
      <c r="J53" s="17"/>
      <c r="K53" s="61">
        <f t="shared" si="4"/>
        <v>0</v>
      </c>
      <c r="L53" s="61"/>
      <c r="M53" s="61">
        <f t="shared" si="5"/>
        <v>0</v>
      </c>
      <c r="N53" s="61">
        <f t="shared" si="5"/>
        <v>0</v>
      </c>
      <c r="O53" s="61">
        <f t="shared" si="5"/>
        <v>0</v>
      </c>
      <c r="P53" s="61"/>
      <c r="Q53" s="61">
        <f t="shared" si="6"/>
        <v>0</v>
      </c>
      <c r="R53" s="61"/>
      <c r="S53" s="61">
        <f t="shared" si="7"/>
        <v>0</v>
      </c>
      <c r="T53" s="17"/>
      <c r="U53" s="17"/>
      <c r="V53" s="61"/>
      <c r="W53" s="17"/>
      <c r="X53" s="61"/>
      <c r="Y53" s="61"/>
      <c r="Z53" s="61"/>
      <c r="AA53" s="61"/>
      <c r="AB53" s="61"/>
      <c r="AC53" s="61"/>
      <c r="AD53" s="61"/>
      <c r="AE53" s="61"/>
      <c r="AF53" s="61"/>
    </row>
    <row r="54" spans="1:32" x14ac:dyDescent="0.2">
      <c r="A54" s="86" t="s">
        <v>26</v>
      </c>
      <c r="B54" s="89">
        <f t="shared" si="2"/>
        <v>0.06</v>
      </c>
      <c r="C54" s="100">
        <f t="shared" si="2"/>
        <v>0</v>
      </c>
      <c r="D54" s="89">
        <f t="shared" si="2"/>
        <v>0</v>
      </c>
      <c r="E54" s="100">
        <f t="shared" si="2"/>
        <v>0.94</v>
      </c>
      <c r="F54" s="89">
        <f t="shared" si="2"/>
        <v>0</v>
      </c>
      <c r="H54" s="17"/>
      <c r="I54" s="61">
        <f t="shared" si="3"/>
        <v>0</v>
      </c>
      <c r="J54" s="17"/>
      <c r="K54" s="61">
        <f t="shared" si="4"/>
        <v>0</v>
      </c>
      <c r="L54" s="61"/>
      <c r="M54" s="61">
        <f t="shared" si="5"/>
        <v>0</v>
      </c>
      <c r="N54" s="61">
        <f t="shared" si="5"/>
        <v>0</v>
      </c>
      <c r="O54" s="61">
        <f t="shared" si="5"/>
        <v>0</v>
      </c>
      <c r="P54" s="61"/>
      <c r="Q54" s="61">
        <f t="shared" si="6"/>
        <v>0</v>
      </c>
      <c r="R54" s="61"/>
      <c r="S54" s="61">
        <f t="shared" si="7"/>
        <v>0</v>
      </c>
      <c r="T54" s="17"/>
      <c r="U54" s="17"/>
      <c r="V54" s="61"/>
      <c r="W54" s="17"/>
      <c r="X54" s="61"/>
      <c r="Y54" s="61"/>
      <c r="Z54" s="61"/>
      <c r="AA54" s="61"/>
      <c r="AB54" s="61"/>
      <c r="AC54" s="61"/>
      <c r="AD54" s="61"/>
      <c r="AE54" s="61"/>
      <c r="AF54" s="61"/>
    </row>
    <row r="55" spans="1:32" x14ac:dyDescent="0.2">
      <c r="A55" s="86" t="s">
        <v>27</v>
      </c>
      <c r="B55" s="89">
        <f t="shared" si="2"/>
        <v>0</v>
      </c>
      <c r="C55" s="100">
        <f t="shared" si="2"/>
        <v>0</v>
      </c>
      <c r="D55" s="89">
        <f t="shared" si="2"/>
        <v>0</v>
      </c>
      <c r="E55" s="100">
        <f t="shared" si="2"/>
        <v>0</v>
      </c>
      <c r="F55" s="89">
        <f t="shared" si="2"/>
        <v>0</v>
      </c>
      <c r="H55" s="17"/>
      <c r="I55" s="61">
        <f t="shared" si="3"/>
        <v>0</v>
      </c>
      <c r="J55" s="17"/>
      <c r="K55" s="61">
        <f t="shared" si="4"/>
        <v>0</v>
      </c>
      <c r="L55" s="61"/>
      <c r="M55" s="61">
        <f t="shared" si="5"/>
        <v>0</v>
      </c>
      <c r="N55" s="61">
        <f t="shared" si="5"/>
        <v>0</v>
      </c>
      <c r="O55" s="61">
        <f t="shared" si="5"/>
        <v>0</v>
      </c>
      <c r="P55" s="61"/>
      <c r="Q55" s="61">
        <f t="shared" si="6"/>
        <v>0</v>
      </c>
      <c r="R55" s="61"/>
      <c r="S55" s="61">
        <f t="shared" si="7"/>
        <v>0</v>
      </c>
      <c r="T55" s="17"/>
      <c r="U55" s="17"/>
      <c r="V55" s="61"/>
      <c r="W55" s="17"/>
      <c r="X55" s="61"/>
      <c r="Y55" s="61"/>
      <c r="Z55" s="61"/>
      <c r="AA55" s="61"/>
      <c r="AB55" s="61"/>
      <c r="AC55" s="61"/>
      <c r="AD55" s="61"/>
      <c r="AE55" s="61"/>
      <c r="AF55" s="61"/>
    </row>
    <row r="56" spans="1:32" x14ac:dyDescent="0.2">
      <c r="B56" s="90"/>
      <c r="C56" s="90"/>
      <c r="D56" s="90"/>
      <c r="E56" s="90"/>
      <c r="F56" s="90"/>
      <c r="H56" s="17"/>
      <c r="I56" s="17">
        <f t="shared" si="3"/>
        <v>0</v>
      </c>
      <c r="J56" s="17"/>
      <c r="K56" s="17">
        <f t="shared" si="4"/>
        <v>0</v>
      </c>
      <c r="L56" s="17"/>
      <c r="M56" s="17">
        <f t="shared" si="5"/>
        <v>0</v>
      </c>
      <c r="N56" s="17">
        <f t="shared" si="5"/>
        <v>0</v>
      </c>
      <c r="O56" s="17">
        <f t="shared" si="5"/>
        <v>0</v>
      </c>
      <c r="P56" s="17"/>
      <c r="Q56" s="17">
        <f t="shared" si="6"/>
        <v>0</v>
      </c>
      <c r="R56" s="17"/>
      <c r="S56" s="61">
        <f t="shared" si="7"/>
        <v>0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61"/>
    </row>
    <row r="57" spans="1:32" ht="16" x14ac:dyDescent="0.2">
      <c r="A57" s="84" t="s">
        <v>224</v>
      </c>
      <c r="B57" s="92"/>
      <c r="C57" s="92"/>
      <c r="D57" s="92"/>
      <c r="E57" s="92"/>
      <c r="F57" s="92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61"/>
      <c r="T57" s="17"/>
      <c r="U57" s="17"/>
      <c r="V57" s="17" t="s">
        <v>225</v>
      </c>
      <c r="W57" s="17" t="s">
        <v>226</v>
      </c>
      <c r="X57" s="17" t="s">
        <v>239</v>
      </c>
      <c r="Y57" s="17" t="s">
        <v>241</v>
      </c>
      <c r="Z57" s="17" t="s">
        <v>227</v>
      </c>
      <c r="AA57" s="17" t="s">
        <v>228</v>
      </c>
      <c r="AB57" s="17" t="s">
        <v>240</v>
      </c>
      <c r="AC57" s="17"/>
      <c r="AD57" s="17" t="s">
        <v>238</v>
      </c>
      <c r="AE57" s="17"/>
      <c r="AF57" s="61"/>
    </row>
    <row r="58" spans="1:32" ht="16" x14ac:dyDescent="0.2">
      <c r="A58" s="87" t="s">
        <v>231</v>
      </c>
      <c r="B58" s="93" t="s">
        <v>219</v>
      </c>
      <c r="C58" s="93" t="s">
        <v>220</v>
      </c>
      <c r="D58" s="93" t="s">
        <v>221</v>
      </c>
      <c r="E58" s="93" t="s">
        <v>222</v>
      </c>
      <c r="F58" s="93" t="s">
        <v>223</v>
      </c>
      <c r="H58" s="42" t="s">
        <v>231</v>
      </c>
      <c r="I58" s="17" t="s">
        <v>3</v>
      </c>
      <c r="J58" s="17" t="s">
        <v>4</v>
      </c>
      <c r="K58" s="17" t="s">
        <v>5</v>
      </c>
      <c r="L58" s="17" t="s">
        <v>6</v>
      </c>
      <c r="M58" s="17" t="s">
        <v>8</v>
      </c>
      <c r="N58" s="17" t="s">
        <v>20</v>
      </c>
      <c r="O58" s="17" t="s">
        <v>24</v>
      </c>
      <c r="P58" s="17" t="s">
        <v>25</v>
      </c>
      <c r="Q58" s="17" t="s">
        <v>26</v>
      </c>
      <c r="R58" s="17" t="s">
        <v>27</v>
      </c>
      <c r="S58" s="61"/>
      <c r="T58" s="17"/>
      <c r="U58" s="42" t="s">
        <v>231</v>
      </c>
      <c r="V58" s="17" t="s">
        <v>3</v>
      </c>
      <c r="W58" s="17" t="s">
        <v>4</v>
      </c>
      <c r="X58" s="17" t="s">
        <v>5</v>
      </c>
      <c r="Y58" s="17" t="s">
        <v>6</v>
      </c>
      <c r="Z58" s="17" t="s">
        <v>8</v>
      </c>
      <c r="AA58" s="17" t="s">
        <v>20</v>
      </c>
      <c r="AB58" s="17" t="s">
        <v>24</v>
      </c>
      <c r="AC58" s="17" t="s">
        <v>25</v>
      </c>
      <c r="AD58" s="17" t="s">
        <v>26</v>
      </c>
      <c r="AE58" s="17" t="s">
        <v>27</v>
      </c>
      <c r="AF58" s="61"/>
    </row>
    <row r="59" spans="1:32" x14ac:dyDescent="0.2">
      <c r="A59" s="86" t="s">
        <v>3</v>
      </c>
      <c r="B59" s="89">
        <f t="shared" ref="B59:F68" si="9">INDEX($I$59:$R$63,MATCH(B$45,$H$59:$H$63,0),MATCH($A59,$I$58:$R$58,0))</f>
        <v>0</v>
      </c>
      <c r="C59" s="89">
        <f t="shared" si="9"/>
        <v>0.32972505676632941</v>
      </c>
      <c r="D59" s="89">
        <f t="shared" si="9"/>
        <v>0.39369437625222564</v>
      </c>
      <c r="E59" s="89">
        <f t="shared" si="9"/>
        <v>0.14000763096681784</v>
      </c>
      <c r="F59" s="89">
        <f t="shared" si="9"/>
        <v>0.13657293601462711</v>
      </c>
      <c r="H59" s="17" t="s">
        <v>219</v>
      </c>
      <c r="I59" s="61">
        <f t="shared" ref="I59:S63" si="10">V59/SUM(V$59:V$63)</f>
        <v>0</v>
      </c>
      <c r="J59" s="61"/>
      <c r="K59" s="61">
        <f t="shared" si="10"/>
        <v>0.4</v>
      </c>
      <c r="L59" s="61">
        <f t="shared" si="10"/>
        <v>1</v>
      </c>
      <c r="M59" s="61">
        <f t="shared" si="10"/>
        <v>0</v>
      </c>
      <c r="N59" s="61"/>
      <c r="O59" s="61"/>
      <c r="P59" s="61"/>
      <c r="Q59" s="61">
        <f t="shared" si="10"/>
        <v>0.39999999999999997</v>
      </c>
      <c r="R59" s="61"/>
      <c r="S59" s="61">
        <f t="shared" si="10"/>
        <v>0.21037954928761174</v>
      </c>
      <c r="T59" s="17"/>
      <c r="U59" s="17" t="s">
        <v>219</v>
      </c>
      <c r="V59" s="61">
        <f>H18</f>
        <v>0</v>
      </c>
      <c r="W59" s="61">
        <v>0</v>
      </c>
      <c r="X59" s="61">
        <f>G18</f>
        <v>3.9218532000000006</v>
      </c>
      <c r="Y59" s="61">
        <f>F18</f>
        <v>3.721981</v>
      </c>
      <c r="Z59" s="61">
        <f>B18</f>
        <v>0</v>
      </c>
      <c r="AA59" s="61">
        <f>C18</f>
        <v>0</v>
      </c>
      <c r="AB59" s="61">
        <f>E18</f>
        <v>0</v>
      </c>
      <c r="AC59" s="61"/>
      <c r="AD59" s="61">
        <f>D18</f>
        <v>25.1792208</v>
      </c>
      <c r="AE59" s="61"/>
      <c r="AF59" s="61">
        <f t="shared" si="8"/>
        <v>32.823054999999997</v>
      </c>
    </row>
    <row r="60" spans="1:32" x14ac:dyDescent="0.2">
      <c r="A60" s="86" t="s">
        <v>4</v>
      </c>
      <c r="B60" s="94">
        <f t="shared" si="9"/>
        <v>0</v>
      </c>
      <c r="C60" s="94">
        <f t="shared" si="9"/>
        <v>0</v>
      </c>
      <c r="D60" s="94">
        <f t="shared" si="9"/>
        <v>0</v>
      </c>
      <c r="E60" s="94">
        <f t="shared" si="9"/>
        <v>0</v>
      </c>
      <c r="F60" s="94">
        <f t="shared" si="9"/>
        <v>0</v>
      </c>
      <c r="H60" s="17" t="s">
        <v>220</v>
      </c>
      <c r="I60" s="61">
        <f t="shared" si="10"/>
        <v>0.32972505676632941</v>
      </c>
      <c r="J60" s="61"/>
      <c r="K60" s="61">
        <f t="shared" si="10"/>
        <v>0</v>
      </c>
      <c r="L60" s="61">
        <f t="shared" si="10"/>
        <v>0</v>
      </c>
      <c r="M60" s="61">
        <f t="shared" si="10"/>
        <v>0</v>
      </c>
      <c r="N60" s="61"/>
      <c r="O60" s="61"/>
      <c r="P60" s="61"/>
      <c r="Q60" s="61">
        <f t="shared" si="10"/>
        <v>0</v>
      </c>
      <c r="R60" s="61"/>
      <c r="S60" s="61">
        <f t="shared" si="10"/>
        <v>0.16416664906269612</v>
      </c>
      <c r="T60" s="17"/>
      <c r="U60" s="17" t="s">
        <v>220</v>
      </c>
      <c r="V60" s="61">
        <f>SUM(H22:H23,H29)</f>
        <v>25.612997886899997</v>
      </c>
      <c r="W60" s="61">
        <v>0</v>
      </c>
      <c r="X60" s="61">
        <f>SUM(G22:G23,G29)</f>
        <v>0</v>
      </c>
      <c r="Y60" s="61">
        <f>SUM(F22:F23,F29)</f>
        <v>0</v>
      </c>
      <c r="Z60" s="61">
        <f>SUM(B22:B23,B29)</f>
        <v>0</v>
      </c>
      <c r="AA60" s="61">
        <f>SUM(C22:C23,C29)</f>
        <v>0</v>
      </c>
      <c r="AB60" s="61">
        <f>SUM(E22:E23,E29)</f>
        <v>0</v>
      </c>
      <c r="AC60" s="61"/>
      <c r="AD60" s="61">
        <f>+SUM(D22:D23,D29)</f>
        <v>0</v>
      </c>
      <c r="AE60" s="61"/>
      <c r="AF60" s="61">
        <f t="shared" si="8"/>
        <v>25.612997886899997</v>
      </c>
    </row>
    <row r="61" spans="1:32" x14ac:dyDescent="0.2">
      <c r="A61" s="86" t="s">
        <v>5</v>
      </c>
      <c r="B61" s="89">
        <f t="shared" si="9"/>
        <v>0.4</v>
      </c>
      <c r="C61" s="89">
        <f t="shared" si="9"/>
        <v>0</v>
      </c>
      <c r="D61" s="89">
        <f t="shared" si="9"/>
        <v>0</v>
      </c>
      <c r="E61" s="89">
        <f t="shared" si="9"/>
        <v>0.6</v>
      </c>
      <c r="F61" s="89">
        <f t="shared" si="9"/>
        <v>0</v>
      </c>
      <c r="H61" s="17" t="s">
        <v>221</v>
      </c>
      <c r="I61" s="61">
        <f t="shared" si="10"/>
        <v>0.39369437625222564</v>
      </c>
      <c r="J61" s="61"/>
      <c r="K61" s="61">
        <f t="shared" si="10"/>
        <v>0</v>
      </c>
      <c r="L61" s="61">
        <f t="shared" si="10"/>
        <v>0</v>
      </c>
      <c r="M61" s="61">
        <f t="shared" si="10"/>
        <v>0</v>
      </c>
      <c r="N61" s="61"/>
      <c r="O61" s="61"/>
      <c r="P61" s="61"/>
      <c r="Q61" s="61">
        <f t="shared" si="10"/>
        <v>0</v>
      </c>
      <c r="R61" s="61"/>
      <c r="S61" s="61">
        <f t="shared" si="10"/>
        <v>0.19601630260680925</v>
      </c>
      <c r="T61" s="17"/>
      <c r="U61" s="17" t="s">
        <v>221</v>
      </c>
      <c r="V61" s="61">
        <f>SUM(H24,H30)</f>
        <v>30.582125986800001</v>
      </c>
      <c r="W61" s="61">
        <v>0</v>
      </c>
      <c r="X61" s="61">
        <f>SUM(G24,G30)</f>
        <v>0</v>
      </c>
      <c r="Y61" s="61">
        <f>SUM(F24,F30)</f>
        <v>0</v>
      </c>
      <c r="Z61" s="61">
        <f>SUM(B24,B30)</f>
        <v>0</v>
      </c>
      <c r="AA61" s="61">
        <f>SUM(C24,C30)</f>
        <v>0</v>
      </c>
      <c r="AB61" s="61">
        <f>SUM(E24,E30)</f>
        <v>0</v>
      </c>
      <c r="AC61" s="61"/>
      <c r="AD61" s="61">
        <f>+SUM(D24,D30)</f>
        <v>0</v>
      </c>
      <c r="AE61" s="61"/>
      <c r="AF61" s="61">
        <f t="shared" si="8"/>
        <v>30.582125986800001</v>
      </c>
    </row>
    <row r="62" spans="1:32" x14ac:dyDescent="0.2">
      <c r="A62" s="86" t="s">
        <v>6</v>
      </c>
      <c r="B62" s="89">
        <f t="shared" si="9"/>
        <v>1</v>
      </c>
      <c r="C62" s="89">
        <f t="shared" si="9"/>
        <v>0</v>
      </c>
      <c r="D62" s="89">
        <f t="shared" si="9"/>
        <v>0</v>
      </c>
      <c r="E62" s="89">
        <f t="shared" si="9"/>
        <v>0</v>
      </c>
      <c r="F62" s="89">
        <f t="shared" si="9"/>
        <v>0</v>
      </c>
      <c r="H62" s="17" t="s">
        <v>222</v>
      </c>
      <c r="I62" s="61">
        <f t="shared" si="10"/>
        <v>0.14000763096681784</v>
      </c>
      <c r="J62" s="61"/>
      <c r="K62" s="61">
        <f t="shared" si="10"/>
        <v>0.6</v>
      </c>
      <c r="L62" s="61">
        <f t="shared" si="10"/>
        <v>0</v>
      </c>
      <c r="M62" s="61">
        <f t="shared" si="10"/>
        <v>1</v>
      </c>
      <c r="N62" s="61"/>
      <c r="O62" s="61"/>
      <c r="P62" s="61"/>
      <c r="Q62" s="61">
        <f t="shared" si="10"/>
        <v>0.6</v>
      </c>
      <c r="R62" s="61"/>
      <c r="S62" s="61">
        <f t="shared" si="10"/>
        <v>0.36143926597543208</v>
      </c>
      <c r="T62" s="17"/>
      <c r="U62" s="17" t="s">
        <v>222</v>
      </c>
      <c r="V62" s="61">
        <f>SUM(H19:H21,H28)</f>
        <v>10.875773868300001</v>
      </c>
      <c r="W62" s="61">
        <v>0</v>
      </c>
      <c r="X62" s="61">
        <f>SUM(G19:G21,G28)</f>
        <v>5.8827798000000007</v>
      </c>
      <c r="Y62" s="61">
        <f>SUM(F19:F21,F28)</f>
        <v>0</v>
      </c>
      <c r="Z62" s="61">
        <f>SUM(B19:B21,B28)</f>
        <v>1.863747</v>
      </c>
      <c r="AA62" s="61">
        <f>SUM(C19:C21,C28)</f>
        <v>0</v>
      </c>
      <c r="AB62" s="61">
        <f>SUM(E19:E21,E28)</f>
        <v>0</v>
      </c>
      <c r="AC62" s="61"/>
      <c r="AD62" s="61">
        <f>SUM(D19:D21,D28)</f>
        <v>37.768831200000001</v>
      </c>
      <c r="AE62" s="61"/>
      <c r="AF62" s="61">
        <f t="shared" si="8"/>
        <v>56.391131868300008</v>
      </c>
    </row>
    <row r="63" spans="1:32" x14ac:dyDescent="0.2">
      <c r="A63" s="86" t="s">
        <v>8</v>
      </c>
      <c r="B63" s="89">
        <f t="shared" si="9"/>
        <v>0</v>
      </c>
      <c r="C63" s="89">
        <f t="shared" si="9"/>
        <v>0</v>
      </c>
      <c r="D63" s="89">
        <f t="shared" si="9"/>
        <v>0</v>
      </c>
      <c r="E63" s="89">
        <f t="shared" si="9"/>
        <v>1</v>
      </c>
      <c r="F63" s="89">
        <f t="shared" si="9"/>
        <v>0</v>
      </c>
      <c r="H63" s="17" t="s">
        <v>223</v>
      </c>
      <c r="I63" s="61">
        <f t="shared" si="10"/>
        <v>0.13657293601462711</v>
      </c>
      <c r="J63" s="61"/>
      <c r="K63" s="61">
        <f t="shared" si="10"/>
        <v>0</v>
      </c>
      <c r="L63" s="61">
        <f t="shared" si="10"/>
        <v>0</v>
      </c>
      <c r="M63" s="61">
        <f t="shared" si="10"/>
        <v>0</v>
      </c>
      <c r="N63" s="61"/>
      <c r="O63" s="61"/>
      <c r="P63" s="61"/>
      <c r="Q63" s="61">
        <f t="shared" si="10"/>
        <v>0</v>
      </c>
      <c r="R63" s="61"/>
      <c r="S63" s="61">
        <f t="shared" si="10"/>
        <v>6.7998233067450897E-2</v>
      </c>
      <c r="T63" s="17"/>
      <c r="U63" s="17" t="s">
        <v>223</v>
      </c>
      <c r="V63" s="61">
        <f>SUM(H25:H26,H31)</f>
        <v>10.608967228199999</v>
      </c>
      <c r="W63" s="61">
        <v>0</v>
      </c>
      <c r="X63" s="61">
        <f>SUM(G25:G26,G31)</f>
        <v>0</v>
      </c>
      <c r="Y63" s="61">
        <f>SUM(F25:F26,F31)</f>
        <v>0</v>
      </c>
      <c r="Z63" s="61">
        <f>SUM(B25:B26,B31)</f>
        <v>0</v>
      </c>
      <c r="AA63" s="61">
        <f>SUM(C25:C26,C31)</f>
        <v>0</v>
      </c>
      <c r="AB63" s="61">
        <f>SUM(E25:E26,E31)</f>
        <v>0</v>
      </c>
      <c r="AC63" s="61"/>
      <c r="AD63" s="61">
        <f>+SUM(D25:D26,D31)</f>
        <v>0</v>
      </c>
      <c r="AE63" s="61"/>
      <c r="AF63" s="61">
        <f t="shared" si="8"/>
        <v>10.608967228199999</v>
      </c>
    </row>
    <row r="64" spans="1:32" x14ac:dyDescent="0.2">
      <c r="A64" s="86" t="s">
        <v>20</v>
      </c>
      <c r="B64" s="94">
        <f t="shared" si="9"/>
        <v>0</v>
      </c>
      <c r="C64" s="94">
        <f t="shared" si="9"/>
        <v>0</v>
      </c>
      <c r="D64" s="94">
        <f t="shared" si="9"/>
        <v>0</v>
      </c>
      <c r="E64" s="94">
        <f t="shared" si="9"/>
        <v>0</v>
      </c>
      <c r="F64" s="94">
        <f t="shared" si="9"/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x14ac:dyDescent="0.2">
      <c r="A65" s="86" t="s">
        <v>24</v>
      </c>
      <c r="B65" s="89">
        <f t="shared" si="9"/>
        <v>0</v>
      </c>
      <c r="C65" s="89">
        <f t="shared" si="9"/>
        <v>0</v>
      </c>
      <c r="D65" s="89">
        <f t="shared" si="9"/>
        <v>0</v>
      </c>
      <c r="E65" s="89">
        <f t="shared" si="9"/>
        <v>0</v>
      </c>
      <c r="F65" s="89">
        <f t="shared" si="9"/>
        <v>0</v>
      </c>
      <c r="I65" s="61"/>
      <c r="K65" s="61"/>
      <c r="L65" s="61"/>
      <c r="M65" s="61"/>
      <c r="N65" s="61"/>
      <c r="O65" s="61"/>
      <c r="P65" s="61"/>
      <c r="Q65" s="61"/>
      <c r="R65" s="61"/>
      <c r="U65" s="17"/>
      <c r="V65" s="61"/>
      <c r="W65" s="17"/>
      <c r="X65" s="61"/>
      <c r="Y65" s="61"/>
      <c r="Z65" s="61"/>
      <c r="AA65" s="61"/>
      <c r="AB65" s="61"/>
      <c r="AC65" s="61"/>
      <c r="AD65" s="61"/>
      <c r="AE65" s="61"/>
      <c r="AF65" s="17"/>
    </row>
    <row r="66" spans="1:32" x14ac:dyDescent="0.2">
      <c r="A66" s="86" t="s">
        <v>25</v>
      </c>
      <c r="B66" s="89">
        <f t="shared" si="9"/>
        <v>0</v>
      </c>
      <c r="C66" s="89">
        <f t="shared" si="9"/>
        <v>0</v>
      </c>
      <c r="D66" s="89">
        <f t="shared" si="9"/>
        <v>0</v>
      </c>
      <c r="E66" s="89">
        <f t="shared" si="9"/>
        <v>0</v>
      </c>
      <c r="F66" s="89">
        <f t="shared" si="9"/>
        <v>0</v>
      </c>
      <c r="I66" s="61"/>
      <c r="K66" s="61"/>
      <c r="L66" s="61"/>
      <c r="M66" s="61"/>
      <c r="N66" s="61"/>
      <c r="O66" s="61"/>
      <c r="P66" s="61"/>
      <c r="Q66" s="61"/>
      <c r="R66" s="61"/>
      <c r="U66" s="17"/>
      <c r="V66" s="61"/>
      <c r="W66" s="17"/>
      <c r="X66" s="61"/>
      <c r="Y66" s="61"/>
      <c r="Z66" s="61"/>
      <c r="AA66" s="61"/>
      <c r="AB66" s="61"/>
      <c r="AC66" s="61"/>
      <c r="AD66" s="61"/>
      <c r="AE66" s="61"/>
      <c r="AF66" s="17"/>
    </row>
    <row r="67" spans="1:32" x14ac:dyDescent="0.2">
      <c r="A67" s="86" t="s">
        <v>26</v>
      </c>
      <c r="B67" s="89">
        <f t="shared" si="9"/>
        <v>0.39999999999999997</v>
      </c>
      <c r="C67" s="89">
        <f t="shared" si="9"/>
        <v>0</v>
      </c>
      <c r="D67" s="89">
        <f t="shared" si="9"/>
        <v>0</v>
      </c>
      <c r="E67" s="89">
        <f t="shared" si="9"/>
        <v>0.6</v>
      </c>
      <c r="F67" s="89">
        <f t="shared" si="9"/>
        <v>0</v>
      </c>
      <c r="I67" s="61"/>
      <c r="K67" s="61"/>
      <c r="L67" s="61"/>
      <c r="M67" s="61"/>
      <c r="N67" s="61"/>
      <c r="O67" s="61"/>
      <c r="P67" s="61"/>
      <c r="Q67" s="61"/>
      <c r="R67" s="61"/>
    </row>
    <row r="68" spans="1:32" x14ac:dyDescent="0.2">
      <c r="A68" s="86" t="s">
        <v>27</v>
      </c>
      <c r="B68" s="89">
        <f t="shared" si="9"/>
        <v>0</v>
      </c>
      <c r="C68" s="89">
        <f t="shared" si="9"/>
        <v>0</v>
      </c>
      <c r="D68" s="89">
        <f t="shared" si="9"/>
        <v>0</v>
      </c>
      <c r="E68" s="89">
        <f t="shared" si="9"/>
        <v>0</v>
      </c>
      <c r="F68" s="89">
        <f t="shared" si="9"/>
        <v>0</v>
      </c>
      <c r="I68" s="61"/>
      <c r="K68" s="61"/>
      <c r="L68" s="61"/>
      <c r="M68" s="61"/>
      <c r="N68" s="61"/>
      <c r="O68" s="61"/>
      <c r="P68" s="61"/>
      <c r="Q68" s="61"/>
      <c r="R68" s="61"/>
    </row>
    <row r="72" spans="1:32" x14ac:dyDescent="0.2">
      <c r="A72" s="16" t="s">
        <v>232</v>
      </c>
      <c r="B72" s="16" t="s">
        <v>29</v>
      </c>
    </row>
    <row r="73" spans="1:32" x14ac:dyDescent="0.2">
      <c r="A73" s="16" t="s">
        <v>233</v>
      </c>
      <c r="B73" s="16">
        <f>C87*B59</f>
        <v>0</v>
      </c>
    </row>
    <row r="74" spans="1:32" x14ac:dyDescent="0.2">
      <c r="A74" s="16" t="s">
        <v>234</v>
      </c>
      <c r="B74" s="16">
        <f>C87*C46*B38</f>
        <v>38227626864822.859</v>
      </c>
    </row>
    <row r="75" spans="1:32" x14ac:dyDescent="0.2">
      <c r="A75" s="16" t="s">
        <v>235</v>
      </c>
      <c r="B75" s="16">
        <f>B39*C87*D46</f>
        <v>44263567948742.266</v>
      </c>
    </row>
    <row r="76" spans="1:32" x14ac:dyDescent="0.2">
      <c r="A76" s="16" t="s">
        <v>236</v>
      </c>
      <c r="B76" s="16">
        <f>C87*F46*B41</f>
        <v>18107823251758.195</v>
      </c>
    </row>
    <row r="77" spans="1:32" x14ac:dyDescent="0.2">
      <c r="A77" s="16" t="s">
        <v>237</v>
      </c>
      <c r="B77" s="16">
        <f>C87*E46*B40</f>
        <v>100599018065323.3</v>
      </c>
    </row>
    <row r="78" spans="1:32" x14ac:dyDescent="0.2">
      <c r="B78" s="16">
        <f>SUM(B73:B77)</f>
        <v>201198036130646.62</v>
      </c>
    </row>
    <row r="80" spans="1:32" x14ac:dyDescent="0.2">
      <c r="A80" s="16" t="s">
        <v>145</v>
      </c>
      <c r="B80" s="16">
        <v>715858838359903.75</v>
      </c>
      <c r="C80" s="16">
        <v>717127580421966.5</v>
      </c>
    </row>
    <row r="81" spans="1:3" x14ac:dyDescent="0.2">
      <c r="A81" s="16" t="s">
        <v>137</v>
      </c>
      <c r="B81" s="16">
        <v>5014880670293.6328</v>
      </c>
      <c r="C81" s="16">
        <v>5553238678369.0029</v>
      </c>
    </row>
    <row r="82" spans="1:3" x14ac:dyDescent="0.2">
      <c r="A82" s="16" t="s">
        <v>177</v>
      </c>
      <c r="B82" s="16">
        <v>239645586033021.84</v>
      </c>
      <c r="C82" s="16">
        <v>238430292116088.22</v>
      </c>
    </row>
    <row r="83" spans="1:3" x14ac:dyDescent="0.2">
      <c r="A83" s="16" t="s">
        <v>146</v>
      </c>
      <c r="B83" s="16">
        <v>242606199647413.44</v>
      </c>
      <c r="C83" s="16">
        <v>236450354482209.56</v>
      </c>
    </row>
    <row r="84" spans="1:3" x14ac:dyDescent="0.2">
      <c r="A84" s="16" t="s">
        <v>147</v>
      </c>
      <c r="B84" s="16">
        <v>240170492673402.47</v>
      </c>
      <c r="C84" s="16">
        <v>234625824123746.53</v>
      </c>
    </row>
    <row r="85" spans="1:3" x14ac:dyDescent="0.2">
      <c r="A85" s="16" t="s">
        <v>148</v>
      </c>
      <c r="B85" s="16">
        <v>2435706974010.957</v>
      </c>
      <c r="C85" s="16">
        <v>1824530358463.0259</v>
      </c>
    </row>
    <row r="86" spans="1:3" x14ac:dyDescent="0.2">
      <c r="A86" s="16" t="s">
        <v>143</v>
      </c>
      <c r="B86" s="16">
        <v>35477603169487.992</v>
      </c>
      <c r="C86" s="16">
        <v>35495611623983.477</v>
      </c>
    </row>
    <row r="87" spans="1:3" x14ac:dyDescent="0.2">
      <c r="A87" s="16" t="s">
        <v>144</v>
      </c>
      <c r="B87" s="16">
        <v>193114135688965.59</v>
      </c>
      <c r="C87" s="16">
        <v>201198036130646.62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About</vt:lpstr>
      <vt:lpstr>MEX Urban vs. Rural</vt:lpstr>
      <vt:lpstr>BCEU_consumoPJ</vt:lpstr>
      <vt:lpstr>BCEU_consumoBTU</vt:lpstr>
      <vt:lpstr>Electricity GR</vt:lpstr>
      <vt:lpstr>NG &amp; Biomass GR</vt:lpstr>
      <vt:lpstr>Diesel GR</vt:lpstr>
      <vt:lpstr>Heat GR</vt:lpstr>
      <vt:lpstr>BNE Fuel &amp; component splits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BCEU-all-envelope</vt:lpstr>
      <vt:lpstr>quadrillion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2014-04-18T00:48:59Z</dcterms:created>
  <dcterms:modified xsi:type="dcterms:W3CDTF">2021-10-01T06:19:17Z</dcterms:modified>
</cp:coreProperties>
</file>