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DRC/"/>
    </mc:Choice>
  </mc:AlternateContent>
  <xr:revisionPtr revIDLastSave="0" documentId="13_ncr:1_{EAF18D30-C872-8641-B28C-E82493455792}" xr6:coauthVersionLast="47" xr6:coauthVersionMax="47" xr10:uidLastSave="{00000000-0000-0000-0000-000000000000}"/>
  <bookViews>
    <workbookView xWindow="120" yWindow="500" windowWidth="23960" windowHeight="12280" activeTab="3" xr2:uid="{00000000-000D-0000-FFFF-FFFF00000000}"/>
  </bookViews>
  <sheets>
    <sheet name="About" sheetId="1" r:id="rId1"/>
    <sheet name="Calculations" sheetId="4" r:id="rId2"/>
    <sheet name="Scaling Factors" sheetId="6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  <c r="C2" i="5"/>
  <c r="N3" i="6"/>
  <c r="O3" i="6"/>
  <c r="P3" i="6"/>
  <c r="Q3" i="6"/>
  <c r="R3" i="6"/>
  <c r="R4" i="6" s="1"/>
  <c r="S3" i="6"/>
  <c r="S4" i="6" s="1"/>
  <c r="T3" i="6"/>
  <c r="T4" i="6" s="1"/>
  <c r="U3" i="6"/>
  <c r="U4" i="6" s="1"/>
  <c r="V3" i="6"/>
  <c r="V4" i="6" s="1"/>
  <c r="W3" i="6"/>
  <c r="O4" i="6"/>
  <c r="W4" i="6"/>
  <c r="N4" i="6"/>
  <c r="C4" i="6"/>
  <c r="D4" i="6"/>
  <c r="E4" i="6"/>
  <c r="F4" i="6"/>
  <c r="G4" i="6"/>
  <c r="H4" i="6"/>
  <c r="I4" i="6"/>
  <c r="J4" i="6"/>
  <c r="K4" i="6"/>
  <c r="L4" i="6"/>
  <c r="M4" i="6"/>
  <c r="P4" i="6"/>
  <c r="Q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E2" i="2"/>
  <c r="F2" i="2"/>
  <c r="G2" i="2"/>
  <c r="H2" i="2"/>
  <c r="M2" i="2"/>
  <c r="N2" i="2"/>
  <c r="O2" i="2"/>
  <c r="P2" i="2"/>
  <c r="U2" i="2"/>
  <c r="V2" i="2"/>
  <c r="W2" i="2"/>
  <c r="X2" i="2"/>
  <c r="AB2" i="2"/>
  <c r="AC2" i="2"/>
  <c r="AD2" i="2"/>
  <c r="AE2" i="2"/>
  <c r="AF2" i="2"/>
  <c r="T2" i="2" l="1"/>
  <c r="AA2" i="2"/>
  <c r="D2" i="2"/>
  <c r="C2" i="2"/>
  <c r="B2" i="2" s="1"/>
  <c r="AH2" i="2"/>
  <c r="Z2" i="2"/>
  <c r="R2" i="2"/>
  <c r="J2" i="2"/>
  <c r="L2" i="2"/>
  <c r="S2" i="2"/>
  <c r="K2" i="2"/>
  <c r="AG2" i="2"/>
  <c r="Y2" i="2"/>
  <c r="Q2" i="2"/>
  <c r="I2" i="2"/>
</calcChain>
</file>

<file path=xl/sharedStrings.xml><?xml version="1.0" encoding="utf-8"?>
<sst xmlns="http://schemas.openxmlformats.org/spreadsheetml/2006/main" count="32" uniqueCount="30">
  <si>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</si>
  <si>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</si>
  <si>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</si>
  <si>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</si>
  <si>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</si>
  <si>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</si>
  <si>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</si>
  <si>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</si>
  <si>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</si>
  <si>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</si>
  <si>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</si>
  <si>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</si>
  <si>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</si>
  <si>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</si>
  <si>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</si>
  <si>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</si>
  <si>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</si>
  <si>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</si>
  <si>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</si>
  <si>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</si>
  <si>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</si>
  <si>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</si>
  <si>
    <t>Mexico-U.S. Ratios</t>
  </si>
  <si>
    <t>GDP</t>
  </si>
  <si>
    <t>For source information and calculations,</t>
  </si>
  <si>
    <t>see "Mexico US Scaling Factors.xlsx"</t>
  </si>
  <si>
    <t>in the InputData folder.</t>
  </si>
  <si>
    <t>Mexico Values are scaled with GDP</t>
  </si>
  <si>
    <t>implementation curve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</si>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</sst>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A22" sqref="A22"/>
    </sheetView>
  </sheetViews>
  <sheetFormatPr baseColWidth="10" defaultColWidth="8.83203125" defaultRowHeight="15" x14ac:dyDescent="0.2"/>
  <cols>
    <col min="2" max="2" width="28.5" customWidth="1"/>
  </cols>
  <sheetData>
    <row r="1" spans="1:2" x14ac:dyDescent="0.2">
      <c r="A1" s="1" t="s">
        <v>3</v>
      </c>
    </row>
    <row r="2" spans="1:2" x14ac:dyDescent="0.2">
      <c r="A2" s="1" t="s">
        <v>4</v>
      </c>
    </row>
    <row r="4" spans="1:2" x14ac:dyDescent="0.2">
      <c r="A4" s="1" t="s">
        <v>12</v>
      </c>
      <c r="B4" s="10" t="s">
        <v>14</v>
      </c>
    </row>
    <row r="5" spans="1:2" x14ac:dyDescent="0.2">
      <c r="B5" t="s">
        <v>9</v>
      </c>
    </row>
    <row r="6" spans="1:2" x14ac:dyDescent="0.2">
      <c r="B6" s="2">
        <v>2019</v>
      </c>
    </row>
    <row r="7" spans="1:2" x14ac:dyDescent="0.2">
      <c r="B7" t="s">
        <v>10</v>
      </c>
    </row>
    <row r="8" spans="1:2" x14ac:dyDescent="0.2">
      <c r="B8" s="3" t="s">
        <v>8</v>
      </c>
    </row>
    <row r="9" spans="1:2" x14ac:dyDescent="0.2">
      <c r="B9" t="s">
        <v>11</v>
      </c>
    </row>
    <row r="12" spans="1:2" x14ac:dyDescent="0.2">
      <c r="A12" s="1" t="s">
        <v>7</v>
      </c>
    </row>
    <row r="13" spans="1:2" x14ac:dyDescent="0.2">
      <c r="A13" s="4" t="s">
        <v>5</v>
      </c>
    </row>
    <row r="14" spans="1:2" x14ac:dyDescent="0.2">
      <c r="A14" s="4" t="s">
        <v>6</v>
      </c>
    </row>
    <row r="15" spans="1:2" x14ac:dyDescent="0.2">
      <c r="A15" s="1"/>
    </row>
    <row r="16" spans="1:2" x14ac:dyDescent="0.2">
      <c r="A16" s="4" t="s">
        <v>17</v>
      </c>
    </row>
    <row r="17" spans="1:2" x14ac:dyDescent="0.2">
      <c r="A17" s="4" t="s">
        <v>18</v>
      </c>
    </row>
    <row r="18" spans="1:2" x14ac:dyDescent="0.2">
      <c r="A18" s="4"/>
    </row>
    <row r="19" spans="1:2" x14ac:dyDescent="0.2">
      <c r="A19" s="4" t="s">
        <v>19</v>
      </c>
    </row>
    <row r="20" spans="1:2" x14ac:dyDescent="0.2">
      <c r="A20" s="6" t="s">
        <v>20</v>
      </c>
      <c r="B20" s="6"/>
    </row>
    <row r="21" spans="1:2" x14ac:dyDescent="0.2">
      <c r="A21" s="6"/>
      <c r="B21" s="6"/>
    </row>
    <row r="22" spans="1:2" x14ac:dyDescent="0.2">
      <c r="A22" s="6" t="s">
        <v>27</v>
      </c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5"/>
    </row>
    <row r="28" spans="1:2" x14ac:dyDescent="0.2">
      <c r="A28" s="6"/>
      <c r="B28" s="7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B31" s="6"/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34" x14ac:dyDescent="0.2">
      <c r="A1" s="10" t="s">
        <v>13</v>
      </c>
      <c r="B1" s="9"/>
      <c r="C1" s="9"/>
    </row>
    <row r="2" spans="1:34" s="6" customFormat="1" x14ac:dyDescent="0.2">
      <c r="A2" s="11">
        <v>2019</v>
      </c>
      <c r="B2" s="11">
        <v>2030</v>
      </c>
    </row>
    <row r="3" spans="1:34" x14ac:dyDescent="0.2">
      <c r="A3">
        <v>59000</v>
      </c>
      <c r="B3">
        <v>198000</v>
      </c>
    </row>
    <row r="5" spans="1:34" s="10" customFormat="1" x14ac:dyDescent="0.2">
      <c r="A5" s="10" t="s">
        <v>16</v>
      </c>
    </row>
    <row r="6" spans="1:34" x14ac:dyDescent="0.2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2">
      <c r="A7" t="s">
        <v>21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2">
        <v>841698</v>
      </c>
      <c r="W7" s="12">
        <v>847887</v>
      </c>
      <c r="X7" s="12">
        <v>853549</v>
      </c>
      <c r="Y7" s="12">
        <v>859603</v>
      </c>
      <c r="Z7" s="12">
        <v>866464</v>
      </c>
      <c r="AA7" s="12">
        <v>873306</v>
      </c>
      <c r="AB7" s="12">
        <v>881021</v>
      </c>
      <c r="AC7" s="12">
        <v>888875</v>
      </c>
      <c r="AD7" s="12">
        <v>896015</v>
      </c>
      <c r="AE7" s="12">
        <v>903925</v>
      </c>
      <c r="AF7" s="12">
        <v>912866</v>
      </c>
      <c r="AG7" s="12">
        <v>922440</v>
      </c>
      <c r="AH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662D-3E4B-D847-BD9D-5DB361B9A6C7}">
  <dimension ref="A1:AM6"/>
  <sheetViews>
    <sheetView topLeftCell="I1" workbookViewId="0">
      <selection activeCell="N3" sqref="N3:W3"/>
    </sheetView>
  </sheetViews>
  <sheetFormatPr baseColWidth="10" defaultColWidth="8.83203125" defaultRowHeight="15" x14ac:dyDescent="0.2"/>
  <cols>
    <col min="1" max="1" width="27.33203125" customWidth="1"/>
    <col min="14" max="14" width="16.33203125" bestFit="1" customWidth="1"/>
    <col min="15" max="15" width="14.6640625" bestFit="1" customWidth="1"/>
    <col min="16" max="16" width="14.1640625" bestFit="1" customWidth="1"/>
    <col min="17" max="17" width="12.6640625" bestFit="1" customWidth="1"/>
    <col min="18" max="18" width="12.1640625" bestFit="1" customWidth="1"/>
    <col min="19" max="19" width="10.6640625" bestFit="1" customWidth="1"/>
    <col min="20" max="20" width="10.1640625" bestFit="1" customWidth="1"/>
    <col min="21" max="21" width="9" bestFit="1" customWidth="1"/>
    <col min="22" max="22" width="9.1640625" bestFit="1" customWidth="1"/>
    <col min="23" max="23" width="9" bestFit="1" customWidth="1"/>
  </cols>
  <sheetData>
    <row r="1" spans="1:39" x14ac:dyDescent="0.2">
      <c r="A1" s="10" t="s">
        <v>22</v>
      </c>
      <c r="B1" s="13" t="s">
        <v>0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">
      <c r="A2" s="9"/>
      <c r="B2" s="13" t="s">
        <v>23</v>
      </c>
      <c r="C2" s="14">
        <v>9.8636644841800333E-2</v>
      </c>
      <c r="D2" s="14">
        <v>0.1003252824664638</v>
      </c>
      <c r="E2" s="14">
        <v>0.10104496285900474</v>
      </c>
      <c r="F2" s="14">
        <v>0.10152702997943744</v>
      </c>
      <c r="G2" s="14">
        <v>0.10197979351839384</v>
      </c>
      <c r="H2" s="14">
        <v>0.10245639964773269</v>
      </c>
      <c r="I2" s="14">
        <v>0.10296756277334541</v>
      </c>
      <c r="J2" s="14">
        <v>0.10340803251068771</v>
      </c>
      <c r="K2" s="14">
        <v>0.10388755191988928</v>
      </c>
      <c r="L2" s="14">
        <v>0.10440602714772437</v>
      </c>
      <c r="M2" s="14">
        <v>0.10496009002297045</v>
      </c>
      <c r="N2" s="14">
        <v>0.10556555417442678</v>
      </c>
      <c r="O2" s="14">
        <v>0.10600870488733041</v>
      </c>
      <c r="P2" s="14">
        <v>0.10652912605952648</v>
      </c>
      <c r="Q2" s="14">
        <v>0.10713820378721554</v>
      </c>
      <c r="R2" s="14">
        <v>0.1078432446493542</v>
      </c>
      <c r="S2" s="14">
        <v>0.10864823793881466</v>
      </c>
      <c r="T2" s="14">
        <v>0.10949499278959707</v>
      </c>
      <c r="U2" s="14">
        <v>0.11043742468059306</v>
      </c>
      <c r="V2" s="14">
        <v>0.11146883731544265</v>
      </c>
      <c r="W2" s="14">
        <v>0.11257986730772145</v>
      </c>
      <c r="X2" s="14">
        <v>0.11375854360098116</v>
      </c>
      <c r="Y2" s="14">
        <v>0.11500700295303776</v>
      </c>
      <c r="Z2" s="14">
        <v>0.11629345638152376</v>
      </c>
      <c r="AA2" s="14">
        <v>0.11760210049057489</v>
      </c>
      <c r="AB2" s="14">
        <v>0.11891740974492833</v>
      </c>
      <c r="AC2" s="14">
        <v>0.12022482270847104</v>
      </c>
      <c r="AD2" s="14">
        <v>0.1217335942417123</v>
      </c>
      <c r="AE2" s="14">
        <v>0.12321472992477742</v>
      </c>
      <c r="AF2" s="14">
        <v>0.12465772297340184</v>
      </c>
      <c r="AG2" s="14">
        <v>0.12605355536241392</v>
      </c>
      <c r="AH2" s="14">
        <v>0.12739430164149732</v>
      </c>
      <c r="AI2" s="14">
        <v>0.12879656057806463</v>
      </c>
      <c r="AJ2" s="14">
        <v>0.13011576903115954</v>
      </c>
      <c r="AK2" s="14">
        <v>0.13135142612657708</v>
      </c>
      <c r="AL2" s="14">
        <v>0.13250370221109664</v>
      </c>
      <c r="AM2" s="14">
        <v>0.13357320132464462</v>
      </c>
    </row>
    <row r="3" spans="1:39" x14ac:dyDescent="0.2">
      <c r="B3" t="s">
        <v>28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f t="shared" ref="N3:W3" si="0">(($X3-$M3)/($X1-$M1))*(N1-$M1)+$M3</f>
        <v>9.0909090909090912E-2</v>
      </c>
      <c r="O3" s="14">
        <f t="shared" si="0"/>
        <v>0.18181818181818182</v>
      </c>
      <c r="P3" s="14">
        <f t="shared" si="0"/>
        <v>0.27272727272727271</v>
      </c>
      <c r="Q3" s="14">
        <f t="shared" si="0"/>
        <v>0.36363636363636365</v>
      </c>
      <c r="R3" s="14">
        <f t="shared" si="0"/>
        <v>0.45454545454545459</v>
      </c>
      <c r="S3" s="14">
        <f t="shared" si="0"/>
        <v>0.54545454545454541</v>
      </c>
      <c r="T3" s="14">
        <f t="shared" si="0"/>
        <v>0.63636363636363635</v>
      </c>
      <c r="U3" s="14">
        <f t="shared" si="0"/>
        <v>0.72727272727272729</v>
      </c>
      <c r="V3" s="14">
        <f t="shared" si="0"/>
        <v>0.81818181818181823</v>
      </c>
      <c r="W3" s="14">
        <f t="shared" si="0"/>
        <v>0.90909090909090917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4">
        <v>1</v>
      </c>
      <c r="AI3" s="14">
        <v>1</v>
      </c>
      <c r="AJ3" s="14">
        <v>1</v>
      </c>
      <c r="AK3" s="14">
        <v>1</v>
      </c>
      <c r="AL3" s="14">
        <v>1</v>
      </c>
      <c r="AM3" s="14">
        <v>1</v>
      </c>
    </row>
    <row r="4" spans="1:39" x14ac:dyDescent="0.2">
      <c r="A4" s="15" t="s">
        <v>24</v>
      </c>
      <c r="B4" t="s">
        <v>29</v>
      </c>
      <c r="C4" s="14">
        <f t="shared" ref="C4:AM4" si="1">C2*C3</f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9.5968685613115265E-3</v>
      </c>
      <c r="O4" s="14">
        <f t="shared" si="1"/>
        <v>1.9274309979514622E-2</v>
      </c>
      <c r="P4" s="14">
        <f t="shared" si="1"/>
        <v>2.9053398016234494E-2</v>
      </c>
      <c r="Q4" s="14">
        <f t="shared" si="1"/>
        <v>3.8959346831714745E-2</v>
      </c>
      <c r="R4" s="14">
        <f t="shared" si="1"/>
        <v>4.9019656658797366E-2</v>
      </c>
      <c r="S4" s="14">
        <f t="shared" si="1"/>
        <v>5.9262675239353448E-2</v>
      </c>
      <c r="T4" s="14">
        <f t="shared" si="1"/>
        <v>6.9678631775198133E-2</v>
      </c>
      <c r="U4" s="14">
        <f t="shared" si="1"/>
        <v>8.0318127040431314E-2</v>
      </c>
      <c r="V4" s="14">
        <f t="shared" si="1"/>
        <v>9.1201775985362166E-2</v>
      </c>
      <c r="W4" s="14">
        <f t="shared" si="1"/>
        <v>0.10234533391611042</v>
      </c>
      <c r="X4" s="14">
        <f t="shared" si="1"/>
        <v>0.11375854360098116</v>
      </c>
      <c r="Y4" s="14">
        <f t="shared" si="1"/>
        <v>0.11500700295303776</v>
      </c>
      <c r="Z4" s="14">
        <f t="shared" si="1"/>
        <v>0.11629345638152376</v>
      </c>
      <c r="AA4" s="14">
        <f t="shared" si="1"/>
        <v>0.11760210049057489</v>
      </c>
      <c r="AB4" s="14">
        <f t="shared" si="1"/>
        <v>0.11891740974492833</v>
      </c>
      <c r="AC4" s="14">
        <f t="shared" si="1"/>
        <v>0.12022482270847104</v>
      </c>
      <c r="AD4" s="14">
        <f t="shared" si="1"/>
        <v>0.1217335942417123</v>
      </c>
      <c r="AE4" s="14">
        <f t="shared" si="1"/>
        <v>0.12321472992477742</v>
      </c>
      <c r="AF4" s="14">
        <f t="shared" si="1"/>
        <v>0.12465772297340184</v>
      </c>
      <c r="AG4" s="14">
        <f t="shared" si="1"/>
        <v>0.12605355536241392</v>
      </c>
      <c r="AH4" s="14">
        <f t="shared" si="1"/>
        <v>0.12739430164149732</v>
      </c>
      <c r="AI4" s="14">
        <f t="shared" si="1"/>
        <v>0.12879656057806463</v>
      </c>
      <c r="AJ4" s="14">
        <f t="shared" si="1"/>
        <v>0.13011576903115954</v>
      </c>
      <c r="AK4" s="14">
        <f t="shared" si="1"/>
        <v>0.13135142612657708</v>
      </c>
      <c r="AL4" s="14">
        <f t="shared" si="1"/>
        <v>0.13250370221109664</v>
      </c>
      <c r="AM4" s="14">
        <f t="shared" si="1"/>
        <v>0.13357320132464462</v>
      </c>
    </row>
    <row r="5" spans="1:39" x14ac:dyDescent="0.2">
      <c r="A5" s="16" t="s">
        <v>25</v>
      </c>
    </row>
    <row r="6" spans="1:39" x14ac:dyDescent="0.2">
      <c r="A6" s="15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9.33203125" customWidth="1"/>
  </cols>
  <sheetData>
    <row r="1" spans="1:34" x14ac:dyDescent="0.2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s="1" t="s">
        <v>2</v>
      </c>
      <c r="B2" s="8">
        <f>C2</f>
        <v>0</v>
      </c>
      <c r="C2" s="8">
        <f>Calculations!A3*'Scaling Factors'!H4</f>
        <v>0</v>
      </c>
      <c r="D2" s="8">
        <f>(Calculations!$A3)*(Calculations!C7/Calculations!$B$7)*'Scaling Factors'!I4</f>
        <v>0</v>
      </c>
      <c r="E2" s="8">
        <f>(Calculations!$A3)*(Calculations!D7/Calculations!$B$7)*'Scaling Factors'!J4</f>
        <v>0</v>
      </c>
      <c r="F2" s="8">
        <f>(Calculations!$A3)*(Calculations!E7/Calculations!$B$7)*'Scaling Factors'!K4</f>
        <v>0</v>
      </c>
      <c r="G2" s="8">
        <f>(Calculations!$A3)*(Calculations!F7/Calculations!$B$7)*'Scaling Factors'!L4</f>
        <v>0</v>
      </c>
      <c r="H2" s="8">
        <f>(Calculations!$A3)*(Calculations!G7/Calculations!$B$7)*'Scaling Factors'!M4</f>
        <v>0</v>
      </c>
      <c r="I2" s="8">
        <f>(Calculations!$A3)*(Calculations!H7/Calculations!$B$7)*'Scaling Factors'!N4</f>
        <v>581.54169694968789</v>
      </c>
      <c r="J2" s="8">
        <f>(Calculations!$A3)*(Calculations!I7/Calculations!$B$7)*'Scaling Factors'!O4</f>
        <v>1174.3825415769413</v>
      </c>
      <c r="K2" s="8">
        <f>(Calculations!$A3)*(Calculations!J7/Calculations!$B$7)*'Scaling Factors'!P4</f>
        <v>1776.8765906596982</v>
      </c>
      <c r="L2" s="8">
        <f>(Calculations!$A3)*(Calculations!K7/Calculations!$B$7)*'Scaling Factors'!Q4</f>
        <v>2397.4020612337731</v>
      </c>
      <c r="M2" s="8">
        <f>(Calculations!$A3)*(Calculations!L7/Calculations!$B$7)*'Scaling Factors'!R4</f>
        <v>3046.7392626145902</v>
      </c>
      <c r="N2" s="8">
        <f>(Calculations!$A3)*(Calculations!M7/Calculations!$B$7)*'Scaling Factors'!S4</f>
        <v>3702.6469885786787</v>
      </c>
      <c r="O2" s="8">
        <f>(Calculations!$A3)*(Calculations!N7/Calculations!$B$7)*'Scaling Factors'!T4</f>
        <v>4377.8313682399566</v>
      </c>
      <c r="P2" s="8">
        <f>(Calculations!$A3)*(Calculations!O7/Calculations!$B$7)*'Scaling Factors'!U4</f>
        <v>5078.9730442680011</v>
      </c>
      <c r="Q2" s="8">
        <f>(Calculations!$A3)*(Calculations!P7/Calculations!$B$7)*'Scaling Factors'!V4</f>
        <v>5797.5060990308293</v>
      </c>
      <c r="R2" s="8">
        <f>(Calculations!$A3)*(Calculations!Q7/Calculations!$B$7)*'Scaling Factors'!W4</f>
        <v>6540.2880645383366</v>
      </c>
      <c r="S2" s="8">
        <f>(Calculations!$A3)*(Calculations!R7/Calculations!$B$7)*'Scaling Factors'!X4</f>
        <v>7315.6313254963943</v>
      </c>
      <c r="T2" s="8">
        <f>(Calculations!$A3)*(Calculations!S7/Calculations!$B$7)*'Scaling Factors'!Y4</f>
        <v>7440.5382232711263</v>
      </c>
      <c r="U2" s="8">
        <f>(Calculations!$A3)*(Calculations!T7/Calculations!$B$7)*'Scaling Factors'!Z4</f>
        <v>7580.7276214698877</v>
      </c>
      <c r="V2" s="8">
        <f>(Calculations!$A3)*(Calculations!U7/Calculations!$B$7)*'Scaling Factors'!AA4</f>
        <v>7716.8080554706139</v>
      </c>
      <c r="W2" s="8">
        <f>(Calculations!$A3)*(Calculations!V7/Calculations!$B$7)*'Scaling Factors'!AB4</f>
        <v>7851.5856319890481</v>
      </c>
      <c r="X2" s="8">
        <f>(Calculations!$A3)*(Calculations!W7/Calculations!$B$7)*'Scaling Factors'!AC4</f>
        <v>7996.275661392654</v>
      </c>
      <c r="Y2" s="8">
        <f>(Calculations!$A3)*(Calculations!X7/Calculations!$B$7)*'Scaling Factors'!AD4</f>
        <v>8150.6930531894996</v>
      </c>
      <c r="Z2" s="8">
        <f>(Calculations!$A3)*(Calculations!Y7/Calculations!$B$7)*'Scaling Factors'!AE4</f>
        <v>8308.3768597224152</v>
      </c>
      <c r="AA2" s="8">
        <f>(Calculations!$A3)*(Calculations!Z7/Calculations!$B$7)*'Scaling Factors'!AF4</f>
        <v>8472.7686580978898</v>
      </c>
      <c r="AB2" s="8">
        <f>(Calculations!$A3)*(Calculations!AA7/Calculations!$B$7)*'Scaling Factors'!AG4</f>
        <v>8635.2950090679969</v>
      </c>
      <c r="AC2" s="8">
        <f>(Calculations!$A3)*(Calculations!AB7/Calculations!$B$7)*'Scaling Factors'!AH4</f>
        <v>8804.2405184210347</v>
      </c>
      <c r="AD2" s="8">
        <f>(Calculations!$A3)*(Calculations!AC7/Calculations!$B$7)*'Scaling Factors'!AI4</f>
        <v>8980.5015638738259</v>
      </c>
      <c r="AE2" s="8">
        <f>(Calculations!$A3)*(Calculations!AD7/Calculations!$B$7)*'Scaling Factors'!AJ4</f>
        <v>9145.3609008461372</v>
      </c>
      <c r="AF2" s="8">
        <f>(Calculations!$A3)*(Calculations!AE7/Calculations!$B$7)*'Scaling Factors'!AK4</f>
        <v>9313.7124586863356</v>
      </c>
      <c r="AG2" s="8">
        <f>(Calculations!$A3)*(Calculations!AF7/Calculations!$B$7)*'Scaling Factors'!AL4</f>
        <v>9488.3496505092971</v>
      </c>
      <c r="AH2" s="8">
        <f>(Calculations!$A3)*(Calculations!AG7/Calculations!$B$7)*'Scaling Factors'!AM4</f>
        <v>9665.2501222709798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" customWidth="1"/>
  </cols>
  <sheetData>
    <row r="1" spans="1:34" x14ac:dyDescent="0.2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s="17" t="s">
        <v>1</v>
      </c>
      <c r="B2" s="8">
        <f>C2*'Scaling Factors'!G2</f>
        <v>616.46046636211531</v>
      </c>
      <c r="C2" s="8">
        <f>Calculations!A3*'Scaling Factors'!H2-'DRC-BDRC'!C2</f>
        <v>6044.9275792162289</v>
      </c>
      <c r="D2" s="8">
        <f>TREND(Calculations!$A$3:$B$3,Calculations!$A$2:$B$2,'DRC-PADRC'!D1)*'Scaling Factors'!I2-'DRC-BDRC'!D2</f>
        <v>7376.221769581437</v>
      </c>
      <c r="E2" s="8">
        <f>TREND(Calculations!$A$3:$B$3,Calculations!$A$2:$B$2,'DRC-PADRC'!E1)*'Scaling Factors'!J2-'DRC-BDRC'!E2</f>
        <v>8714.4769215828164</v>
      </c>
      <c r="F2" s="8">
        <f>TREND(Calculations!$A$3:$B$3,Calculations!$A$2:$B$2,'DRC-PADRC'!F1)*'Scaling Factors'!K2-'DRC-BDRC'!F2</f>
        <v>10067.648213327733</v>
      </c>
      <c r="G2" s="8">
        <f>TREND(Calculations!$A$3:$B$3,Calculations!$A$2:$B$2,'DRC-PADRC'!G1)*'Scaling Factors'!L2-'DRC-BDRC'!G2</f>
        <v>11437.205701182782</v>
      </c>
      <c r="H2" s="8">
        <f>TREND(Calculations!$A$3:$B$3,Calculations!$A$2:$B$2,'DRC-PADRC'!H1)*'Scaling Factors'!M2-'DRC-BDRC'!H2</f>
        <v>12824.214635534057</v>
      </c>
      <c r="I2" s="8">
        <f>TREND(Calculations!$A$3:$B$3,Calculations!$A$2:$B$2,'DRC-PADRC'!I1)*'Scaling Factors'!N2-'DRC-BDRC'!I2</f>
        <v>13650.614379475484</v>
      </c>
      <c r="J2" s="8">
        <f>TREND(Calculations!$A$3:$B$3,Calculations!$A$2:$B$2,'DRC-PADRC'!J1)*'Scaling Factors'!O2-'DRC-BDRC'!J2</f>
        <v>14457.08285180956</v>
      </c>
      <c r="K2" s="8">
        <f>TREND(Calculations!$A$3:$B$3,Calculations!$A$2:$B$2,'DRC-PADRC'!K1)*'Scaling Factors'!P2-'DRC-BDRC'!K2</f>
        <v>15277.468044870058</v>
      </c>
      <c r="L2" s="8">
        <f>TREND(Calculations!$A$3:$B$3,Calculations!$A$2:$B$2,'DRC-PADRC'!L1)*'Scaling Factors'!Q2-'DRC-BDRC'!L2</f>
        <v>16108.287683830804</v>
      </c>
      <c r="M2" s="8">
        <f>TREND(Calculations!$A$3:$B$3,Calculations!$A$2:$B$2,'DRC-PADRC'!M1)*'Scaling Factors'!R2-'DRC-BDRC'!M2</f>
        <v>16943.476722843014</v>
      </c>
      <c r="N2" s="8">
        <f>TREND(Calculations!$A$3:$B$3,Calculations!$A$2:$B$2,'DRC-PADRC'!N1)*'Scaling Factors'!S2-'DRC-BDRC'!N2</f>
        <v>17809.704123306623</v>
      </c>
      <c r="O2" s="8">
        <f>TREND(Calculations!$A$3:$B$3,Calculations!$A$2:$B$2,'DRC-PADRC'!O1)*'Scaling Factors'!T2-'DRC-BDRC'!O2</f>
        <v>18685.795749350589</v>
      </c>
      <c r="P2" s="8">
        <f>TREND(Calculations!$A$3:$B$3,Calculations!$A$2:$B$2,'DRC-PADRC'!P1)*'Scaling Factors'!U2-'DRC-BDRC'!P2</f>
        <v>19578.691957144751</v>
      </c>
      <c r="Q2" s="8">
        <f>TREND(Calculations!$A$3:$B$3,Calculations!$A$2:$B$2,'DRC-PADRC'!Q1)*'Scaling Factors'!V2-'DRC-BDRC'!Q2</f>
        <v>20499.005976748897</v>
      </c>
      <c r="R2" s="8">
        <f>TREND(Calculations!$A$3:$B$3,Calculations!$A$2:$B$2,'DRC-PADRC'!R1)*'Scaling Factors'!W2-'DRC-BDRC'!R2</f>
        <v>21440.926228126515</v>
      </c>
      <c r="S2" s="8">
        <f>TREND(Calculations!$A$3:$B$3,Calculations!$A$2:$B$2,'DRC-PADRC'!S1)*'Scaling Factors'!X2-'DRC-BDRC'!S2</f>
        <v>22396.031925923733</v>
      </c>
      <c r="T2" s="8">
        <f>TREND(Calculations!$A$3:$B$3,Calculations!$A$2:$B$2,'DRC-PADRC'!T1)*'Scaling Factors'!Y2-'DRC-BDRC'!T2</f>
        <v>24050.470221688134</v>
      </c>
      <c r="U2" s="8">
        <f>TREND(Calculations!$A$3:$B$3,Calculations!$A$2:$B$2,'DRC-PADRC'!U1)*'Scaling Factors'!Z2-'DRC-BDRC'!U2</f>
        <v>25732.061565637669</v>
      </c>
      <c r="V2" s="8">
        <f>TREND(Calculations!$A$3:$B$3,Calculations!$A$2:$B$2,'DRC-PADRC'!V1)*'Scaling Factors'!AA2-'DRC-BDRC'!V2</f>
        <v>27456.911091255995</v>
      </c>
      <c r="W2" s="8">
        <f>TREND(Calculations!$A$3:$B$3,Calculations!$A$2:$B$2,'DRC-PADRC'!W1)*'Scaling Factors'!AB2-'DRC-BDRC'!W2</f>
        <v>29218.214187589143</v>
      </c>
      <c r="X2" s="8">
        <f>TREND(Calculations!$A$3:$B$3,Calculations!$A$2:$B$2,'DRC-PADRC'!X1)*'Scaling Factors'!AC2-'DRC-BDRC'!X2</f>
        <v>31000.285013500536</v>
      </c>
      <c r="Y2" s="8">
        <f>TREND(Calculations!$A$3:$B$3,Calculations!$A$2:$B$2,'DRC-PADRC'!Y1)*'Scaling Factors'!AD2-'DRC-BDRC'!Y2</f>
        <v>32873.528206267547</v>
      </c>
      <c r="Z2" s="8">
        <f>TREND(Calculations!$A$3:$B$3,Calculations!$A$2:$B$2,'DRC-PADRC'!Z1)*'Scaling Factors'!AE2-'DRC-BDRC'!Z2</f>
        <v>34771.973257613354</v>
      </c>
      <c r="AA2" s="8">
        <f>TREND(Calculations!$A$3:$B$3,Calculations!$A$2:$B$2,'DRC-PADRC'!AA1)*'Scaling Factors'!AF2-'DRC-BDRC'!AA2</f>
        <v>36687.32461908488</v>
      </c>
      <c r="AB2" s="8">
        <f>TREND(Calculations!$A$3:$B$3,Calculations!$A$2:$B$2,'DRC-PADRC'!AB1)*'Scaling Factors'!AG2-'DRC-BDRC'!AB2</f>
        <v>38623.328837713707</v>
      </c>
      <c r="AC2" s="8">
        <f>TREND(Calculations!$A$3:$B$3,Calculations!$A$2:$B$2,'DRC-PADRC'!AC1)*'Scaling Factors'!AH2-'DRC-BDRC'!AC2</f>
        <v>40566.842017734089</v>
      </c>
      <c r="AD2" s="8">
        <f>TREND(Calculations!$A$3:$B$3,Calculations!$A$2:$B$2,'DRC-PADRC'!AD1)*'Scaling Factors'!AI2-'DRC-BDRC'!AD2</f>
        <v>42561.540223821023</v>
      </c>
      <c r="AE2" s="8">
        <f>TREND(Calculations!$A$3:$B$3,Calculations!$A$2:$B$2,'DRC-PADRC'!AE1)*'Scaling Factors'!AJ2-'DRC-BDRC'!AE2</f>
        <v>44568.794296471853</v>
      </c>
      <c r="AF2" s="8">
        <f>TREND(Calculations!$A$3:$B$3,Calculations!$A$2:$B$2,'DRC-PADRC'!AF1)*'Scaling Factors'!AK2-'DRC-BDRC'!AF2</f>
        <v>46570.348838802995</v>
      </c>
      <c r="AG2" s="8">
        <f>TREND(Calculations!$A$3:$B$3,Calculations!$A$2:$B$2,'DRC-PADRC'!AG1)*'Scaling Factors'!AL2-'DRC-BDRC'!AG2</f>
        <v>48560.317709061266</v>
      </c>
      <c r="AH2" s="8">
        <f>TREND(Calculations!$A$3:$B$3,Calculations!$A$2:$B$2,'DRC-PADRC'!AH1)*'Scaling Factors'!AM2-'DRC-BDRC'!AH2</f>
        <v>50539.834620237118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Scaling Factors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2014-08-26T00:34:41Z</dcterms:created>
  <dcterms:modified xsi:type="dcterms:W3CDTF">2021-10-01T06:18:05Z</dcterms:modified>
</cp:coreProperties>
</file>